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0" yWindow="-15" windowWidth="6885" windowHeight="9060"/>
  </bookViews>
  <sheets>
    <sheet name="A8517 Components Calculation" sheetId="1" r:id="rId1"/>
    <sheet name="Control Loop" sheetId="2" state="hidden" r:id="rId2"/>
    <sheet name="IC Data" sheetId="3" state="hidden" r:id="rId3"/>
  </sheets>
  <definedNames>
    <definedName name="Ap">'Control Loop'!$B$2</definedName>
    <definedName name="Cout">'A8517 Components Calculation'!$F$79</definedName>
    <definedName name="Cp">'A8517 Components Calculation'!$C$108</definedName>
    <definedName name="CSC">'Control Loop'!$B$10</definedName>
    <definedName name="Cz">'A8517 Components Calculation'!$C$105</definedName>
    <definedName name="dI">'Control Loop'!$B$9</definedName>
    <definedName name="DL">'A8517 Components Calculation'!$C$24</definedName>
    <definedName name="Dmax">'A8517 Components Calculation'!$C$38</definedName>
    <definedName name="Dmax_OV">'A8517 Components Calculation'!$C$37</definedName>
    <definedName name="Dmin">'Control Loop'!$B$5</definedName>
    <definedName name="Dnom">'Control Loop'!$B$6</definedName>
    <definedName name="esr">'A8517 Components Calculation'!$C$80</definedName>
    <definedName name="fc">'A8517 Components Calculation'!$C$81</definedName>
    <definedName name="FSC">'Control Loop'!$B$8</definedName>
    <definedName name="fsw">'A8517 Components Calculation'!$C$29</definedName>
    <definedName name="fz">'A8517 Components Calculation'!$C$106</definedName>
    <definedName name="g">'A8517 Components Calculation'!$C$99</definedName>
    <definedName name="IFSC">'Control Loop'!$B$12</definedName>
    <definedName name="ILEDc">'A8517 Components Calculation'!$C$18</definedName>
    <definedName name="ILEDt">'A8517 Components Calculation'!$C$19</definedName>
    <definedName name="Iout">'A8517 Components Calculation'!#REF!</definedName>
    <definedName name="ISC">'Control Loop'!$B$11</definedName>
    <definedName name="Lout">'A8517 Components Calculation'!$C$46</definedName>
    <definedName name="n">'A8517 Components Calculation'!$C$15</definedName>
    <definedName name="nc">'A8517 Components Calculation'!$C$13</definedName>
    <definedName name="nls">'A8517 Components Calculation'!$C$12</definedName>
    <definedName name="npc">'A8517 Components Calculation'!$C$14</definedName>
    <definedName name="OVPL">'IC Data'!$C$2</definedName>
    <definedName name="_xlnm.Print_Area" localSheetId="0">'A8517 Components Calculation'!$A$1:$P$147</definedName>
    <definedName name="Qd">'Control Loop'!$B$4</definedName>
    <definedName name="R_SC">'A8517 Components Calculation'!$C$61</definedName>
    <definedName name="Rd">'A8517 Components Calculation'!$C$95</definedName>
    <definedName name="Req">'A8517 Components Calculation'!$C$101</definedName>
    <definedName name="Rs">'A8517 Components Calculation'!$C$82</definedName>
    <definedName name="Rz">'A8517 Components Calculation'!$C$103</definedName>
    <definedName name="SC">'IC Data'!$C$6</definedName>
    <definedName name="Toff_min">'IC Data'!$C$5</definedName>
    <definedName name="Vf">'A8517 Components Calculation'!$C$16</definedName>
    <definedName name="VH">'IC Data'!$C$4</definedName>
    <definedName name="Vin_max">'A8517 Components Calculation'!$C$11</definedName>
    <definedName name="Vin_min">'A8517 Components Calculation'!$C$10</definedName>
    <definedName name="Vintyp">'A8517 Components Calculation'!$C$9</definedName>
    <definedName name="Vout">'A8517 Components Calculation'!#REF!</definedName>
    <definedName name="Vreg">'IC Data'!$C$3</definedName>
    <definedName name="Vs_trip">'IC Data'!$C$7</definedName>
    <definedName name="ws">'Control Loop'!$B$14</definedName>
    <definedName name="ΔI_PER">'A8517 Components Calculation'!$C$25</definedName>
    <definedName name="ΔIin_PER">'A8517 Components Calculation'!$C$25</definedName>
  </definedNames>
  <calcPr calcId="145621"/>
</workbook>
</file>

<file path=xl/calcChain.xml><?xml version="1.0" encoding="utf-8"?>
<calcChain xmlns="http://schemas.openxmlformats.org/spreadsheetml/2006/main">
  <c r="E44" i="1" l="1"/>
  <c r="F79" i="1" l="1"/>
  <c r="C79" i="1"/>
  <c r="C78" i="1"/>
  <c r="C75" i="1"/>
  <c r="C74" i="1"/>
  <c r="C104" i="1" l="1"/>
  <c r="C29" i="1"/>
  <c r="C49" i="1" s="1"/>
  <c r="C37" i="1"/>
  <c r="C33" i="1"/>
  <c r="C31" i="1" l="1"/>
  <c r="C30" i="1"/>
  <c r="C76" i="1"/>
  <c r="C60" i="1"/>
  <c r="C55" i="1"/>
  <c r="C32" i="1"/>
  <c r="C38" i="1" s="1"/>
  <c r="C53" i="1"/>
  <c r="C77" i="1" l="1"/>
  <c r="C80" i="1" s="1"/>
  <c r="B22" i="2" s="1"/>
  <c r="C92" i="1"/>
  <c r="C111" i="1" l="1"/>
  <c r="C110" i="1"/>
  <c r="C130" i="1"/>
  <c r="F16" i="2"/>
  <c r="C91" i="1"/>
  <c r="C95" i="1" s="1"/>
  <c r="C35" i="1" l="1"/>
  <c r="C131" i="1"/>
  <c r="C18" i="1"/>
  <c r="C22" i="1"/>
  <c r="C54" i="1" s="1"/>
  <c r="C40" i="1"/>
  <c r="C21" i="1"/>
  <c r="C27" i="1"/>
  <c r="E37" i="1" l="1"/>
  <c r="C36" i="1"/>
  <c r="E36" i="1" s="1"/>
  <c r="E38" i="1"/>
  <c r="C82" i="1"/>
  <c r="C129" i="1"/>
  <c r="C39" i="1"/>
  <c r="C126" i="1"/>
  <c r="C101" i="1"/>
  <c r="B5" i="2"/>
  <c r="C19" i="1"/>
  <c r="C42" i="1" s="1"/>
  <c r="B6" i="2" l="1"/>
  <c r="C125" i="1"/>
  <c r="C137" i="1" s="1"/>
  <c r="C56" i="1"/>
  <c r="C41" i="1"/>
  <c r="C43" i="1" s="1"/>
  <c r="C44" i="1" s="1"/>
  <c r="C47" i="1"/>
  <c r="B17" i="2"/>
  <c r="C106" i="1"/>
  <c r="H16" i="2"/>
  <c r="B38" i="2"/>
  <c r="C38" i="2" s="1"/>
  <c r="S38" i="2" s="1"/>
  <c r="C37" i="2"/>
  <c r="S37" i="2" s="1"/>
  <c r="R37" i="2"/>
  <c r="C115" i="1"/>
  <c r="C116" i="1"/>
  <c r="D37" i="2" l="1"/>
  <c r="K37" i="2"/>
  <c r="R38" i="2"/>
  <c r="T38" i="2" s="1"/>
  <c r="K38" i="2"/>
  <c r="B39" i="2"/>
  <c r="C128" i="1"/>
  <c r="C143" i="1"/>
  <c r="C48" i="1"/>
  <c r="C127" i="1"/>
  <c r="C45" i="1"/>
  <c r="C57" i="1"/>
  <c r="B21" i="2"/>
  <c r="F15" i="2"/>
  <c r="B14" i="2"/>
  <c r="F17" i="2" s="1"/>
  <c r="C113" i="1"/>
  <c r="B11" i="2"/>
  <c r="B19" i="2"/>
  <c r="C107" i="1"/>
  <c r="T37" i="2"/>
  <c r="D38" i="2"/>
  <c r="C39" i="2" l="1"/>
  <c r="B40" i="2"/>
  <c r="C132" i="1"/>
  <c r="C133" i="1" s="1"/>
  <c r="E133" i="1" s="1"/>
  <c r="U38" i="2"/>
  <c r="G38" i="2" s="1"/>
  <c r="U37" i="2"/>
  <c r="G37" i="2" s="1"/>
  <c r="B2" i="2"/>
  <c r="C35" i="2"/>
  <c r="N35" i="2" s="1"/>
  <c r="N37" i="2"/>
  <c r="C112" i="1"/>
  <c r="N38" i="2"/>
  <c r="B20" i="2"/>
  <c r="L37" i="2"/>
  <c r="M37" i="2" s="1"/>
  <c r="B7" i="2"/>
  <c r="B9" i="2"/>
  <c r="B8" i="2"/>
  <c r="F18" i="2"/>
  <c r="C141" i="1"/>
  <c r="L38" i="2"/>
  <c r="M38" i="2" s="1"/>
  <c r="C50" i="1"/>
  <c r="K39" i="2" l="1"/>
  <c r="D39" i="2"/>
  <c r="R39" i="2"/>
  <c r="S39" i="2"/>
  <c r="L39" i="2"/>
  <c r="N39" i="2"/>
  <c r="B41" i="2"/>
  <c r="C40" i="2"/>
  <c r="C51" i="1"/>
  <c r="E51" i="1" s="1"/>
  <c r="C140" i="1"/>
  <c r="C138" i="1"/>
  <c r="C136" i="1"/>
  <c r="H38" i="2"/>
  <c r="H37" i="2"/>
  <c r="C52" i="1"/>
  <c r="L35" i="2"/>
  <c r="R35" i="2"/>
  <c r="D35" i="2"/>
  <c r="S35" i="2"/>
  <c r="K35" i="2"/>
  <c r="C58" i="1"/>
  <c r="B10" i="2"/>
  <c r="D12" i="2" s="1"/>
  <c r="R40" i="2" l="1"/>
  <c r="K40" i="2"/>
  <c r="D40" i="2"/>
  <c r="S40" i="2"/>
  <c r="T40" i="2" s="1"/>
  <c r="U40" i="2" s="1"/>
  <c r="L40" i="2"/>
  <c r="N40" i="2"/>
  <c r="B42" i="2"/>
  <c r="C41" i="2"/>
  <c r="M39" i="2"/>
  <c r="T39" i="2"/>
  <c r="U39" i="2" s="1"/>
  <c r="M35" i="2"/>
  <c r="T35" i="2"/>
  <c r="U35" i="2" s="1"/>
  <c r="G35" i="2" s="1"/>
  <c r="B12" i="2"/>
  <c r="G39" i="2" l="1"/>
  <c r="H39" i="2"/>
  <c r="D41" i="2"/>
  <c r="R41" i="2"/>
  <c r="S41" i="2"/>
  <c r="K41" i="2"/>
  <c r="N41" i="2"/>
  <c r="L41" i="2"/>
  <c r="C42" i="2"/>
  <c r="B43" i="2"/>
  <c r="H40" i="2"/>
  <c r="G40" i="2"/>
  <c r="M40" i="2"/>
  <c r="C145" i="1"/>
  <c r="C146" i="1" s="1"/>
  <c r="H35" i="2"/>
  <c r="B4" i="2"/>
  <c r="C4" i="2"/>
  <c r="T41" i="2" l="1"/>
  <c r="U41" i="2" s="1"/>
  <c r="G41" i="2" s="1"/>
  <c r="M41" i="2"/>
  <c r="B44" i="2"/>
  <c r="C43" i="2"/>
  <c r="L42" i="2"/>
  <c r="K42" i="2"/>
  <c r="D42" i="2"/>
  <c r="R42" i="2"/>
  <c r="N42" i="2"/>
  <c r="S42" i="2"/>
  <c r="O37" i="2"/>
  <c r="P37" i="2" s="1"/>
  <c r="Q37" i="2" s="1"/>
  <c r="O35" i="2"/>
  <c r="P35" i="2" s="1"/>
  <c r="Q35" i="2" s="1"/>
  <c r="O38" i="2"/>
  <c r="P38" i="2" s="1"/>
  <c r="Q38" i="2" s="1"/>
  <c r="O40" i="2"/>
  <c r="P40" i="2" s="1"/>
  <c r="Q40" i="2" s="1"/>
  <c r="O39" i="2"/>
  <c r="P39" i="2" s="1"/>
  <c r="Q39" i="2" s="1"/>
  <c r="O41" i="2"/>
  <c r="P41" i="2" s="1"/>
  <c r="O42" i="2"/>
  <c r="O43" i="2"/>
  <c r="H41" i="2" l="1"/>
  <c r="Q41" i="2"/>
  <c r="F41" i="2" s="1"/>
  <c r="J41" i="2" s="1"/>
  <c r="T42" i="2"/>
  <c r="U42" i="2" s="1"/>
  <c r="P42" i="2"/>
  <c r="M42" i="2"/>
  <c r="D43" i="2"/>
  <c r="L43" i="2"/>
  <c r="R43" i="2"/>
  <c r="K43" i="2"/>
  <c r="N43" i="2"/>
  <c r="P43" i="2" s="1"/>
  <c r="S43" i="2"/>
  <c r="C44" i="2"/>
  <c r="B45" i="2"/>
  <c r="F39" i="2"/>
  <c r="J39" i="2" s="1"/>
  <c r="E39" i="2"/>
  <c r="I39" i="2" s="1"/>
  <c r="F37" i="2"/>
  <c r="J37" i="2" s="1"/>
  <c r="E37" i="2"/>
  <c r="I37" i="2" s="1"/>
  <c r="E35" i="2"/>
  <c r="C100" i="1" s="1"/>
  <c r="C102" i="1" s="1"/>
  <c r="F35" i="2"/>
  <c r="J35" i="2" s="1"/>
  <c r="K147" i="1" s="1"/>
  <c r="F38" i="2"/>
  <c r="J38" i="2" s="1"/>
  <c r="E38" i="2"/>
  <c r="I38" i="2" s="1"/>
  <c r="F40" i="2"/>
  <c r="J40" i="2" s="1"/>
  <c r="E40" i="2"/>
  <c r="I40" i="2" s="1"/>
  <c r="M43" i="2" l="1"/>
  <c r="Q43" i="2" s="1"/>
  <c r="E43" i="2" s="1"/>
  <c r="T43" i="2"/>
  <c r="U43" i="2" s="1"/>
  <c r="G43" i="2" s="1"/>
  <c r="E41" i="2"/>
  <c r="I41" i="2" s="1"/>
  <c r="B46" i="2"/>
  <c r="C45" i="2"/>
  <c r="R44" i="2"/>
  <c r="N44" i="2"/>
  <c r="K44" i="2"/>
  <c r="D44" i="2"/>
  <c r="L44" i="2"/>
  <c r="S44" i="2"/>
  <c r="O44" i="2"/>
  <c r="Q42" i="2"/>
  <c r="H42" i="2"/>
  <c r="G42" i="2"/>
  <c r="I35" i="2"/>
  <c r="F43" i="2" l="1"/>
  <c r="H43" i="2"/>
  <c r="M44" i="2"/>
  <c r="T44" i="2"/>
  <c r="U44" i="2" s="1"/>
  <c r="F42" i="2"/>
  <c r="J42" i="2" s="1"/>
  <c r="E42" i="2"/>
  <c r="I42" i="2" s="1"/>
  <c r="N45" i="2"/>
  <c r="D45" i="2"/>
  <c r="L45" i="2"/>
  <c r="S45" i="2"/>
  <c r="R45" i="2"/>
  <c r="T45" i="2" s="1"/>
  <c r="U45" i="2" s="1"/>
  <c r="K45" i="2"/>
  <c r="M45" i="2" s="1"/>
  <c r="O45" i="2"/>
  <c r="P44" i="2"/>
  <c r="C46" i="2"/>
  <c r="B47" i="2"/>
  <c r="I43" i="2"/>
  <c r="Q44" i="2" l="1"/>
  <c r="E44" i="2" s="1"/>
  <c r="J43" i="2"/>
  <c r="H45" i="2"/>
  <c r="G45" i="2"/>
  <c r="C47" i="2"/>
  <c r="B48" i="2"/>
  <c r="D46" i="2"/>
  <c r="L46" i="2"/>
  <c r="K46" i="2"/>
  <c r="O46" i="2"/>
  <c r="N46" i="2"/>
  <c r="S46" i="2"/>
  <c r="R46" i="2"/>
  <c r="T46" i="2" s="1"/>
  <c r="U46" i="2" s="1"/>
  <c r="P45" i="2"/>
  <c r="Q45" i="2" s="1"/>
  <c r="F44" i="2"/>
  <c r="G44" i="2"/>
  <c r="H44" i="2"/>
  <c r="M46" i="2" l="1"/>
  <c r="E45" i="2"/>
  <c r="I45" i="2" s="1"/>
  <c r="F45" i="2"/>
  <c r="J45" i="2" s="1"/>
  <c r="I44" i="2"/>
  <c r="H46" i="2"/>
  <c r="G46" i="2"/>
  <c r="B49" i="2"/>
  <c r="C48" i="2"/>
  <c r="J44" i="2"/>
  <c r="S47" i="2"/>
  <c r="D47" i="2"/>
  <c r="N47" i="2"/>
  <c r="O47" i="2"/>
  <c r="R47" i="2"/>
  <c r="L47" i="2"/>
  <c r="K47" i="2"/>
  <c r="P46" i="2"/>
  <c r="Q46" i="2" s="1"/>
  <c r="M47" i="2" l="1"/>
  <c r="E46" i="2"/>
  <c r="I46" i="2" s="1"/>
  <c r="F46" i="2"/>
  <c r="J46" i="2" s="1"/>
  <c r="S48" i="2"/>
  <c r="R48" i="2"/>
  <c r="N48" i="2"/>
  <c r="K48" i="2"/>
  <c r="D48" i="2"/>
  <c r="L48" i="2"/>
  <c r="O48" i="2"/>
  <c r="B50" i="2"/>
  <c r="C49" i="2"/>
  <c r="T47" i="2"/>
  <c r="U47" i="2" s="1"/>
  <c r="P47" i="2"/>
  <c r="Q47" i="2" l="1"/>
  <c r="F47" i="2" s="1"/>
  <c r="J47" i="2" s="1"/>
  <c r="T48" i="2"/>
  <c r="U48" i="2" s="1"/>
  <c r="G48" i="2" s="1"/>
  <c r="P48" i="2"/>
  <c r="E47" i="2"/>
  <c r="M48" i="2"/>
  <c r="Q48" i="2" s="1"/>
  <c r="G47" i="2"/>
  <c r="H47" i="2"/>
  <c r="L49" i="2"/>
  <c r="R49" i="2"/>
  <c r="K49" i="2"/>
  <c r="S49" i="2"/>
  <c r="N49" i="2"/>
  <c r="O49" i="2"/>
  <c r="D49" i="2"/>
  <c r="C50" i="2"/>
  <c r="B51" i="2"/>
  <c r="H48" i="2" l="1"/>
  <c r="P49" i="2"/>
  <c r="T49" i="2"/>
  <c r="U49" i="2" s="1"/>
  <c r="H49" i="2" s="1"/>
  <c r="C51" i="2"/>
  <c r="B52" i="2"/>
  <c r="L50" i="2"/>
  <c r="O50" i="2"/>
  <c r="N50" i="2"/>
  <c r="K50" i="2"/>
  <c r="M50" i="2" s="1"/>
  <c r="D50" i="2"/>
  <c r="S50" i="2"/>
  <c r="R50" i="2"/>
  <c r="E48" i="2"/>
  <c r="I48" i="2" s="1"/>
  <c r="F48" i="2"/>
  <c r="J48" i="2" s="1"/>
  <c r="M49" i="2"/>
  <c r="I47" i="2"/>
  <c r="Q49" i="2" l="1"/>
  <c r="F49" i="2" s="1"/>
  <c r="J49" i="2" s="1"/>
  <c r="G49" i="2"/>
  <c r="P50" i="2"/>
  <c r="Q50" i="2" s="1"/>
  <c r="E49" i="2"/>
  <c r="C52" i="2"/>
  <c r="B53" i="2"/>
  <c r="T50" i="2"/>
  <c r="U50" i="2" s="1"/>
  <c r="R51" i="2"/>
  <c r="L51" i="2"/>
  <c r="O51" i="2"/>
  <c r="S51" i="2"/>
  <c r="N51" i="2"/>
  <c r="D51" i="2"/>
  <c r="K51" i="2"/>
  <c r="I49" i="2" l="1"/>
  <c r="P51" i="2"/>
  <c r="T51" i="2"/>
  <c r="U51" i="2" s="1"/>
  <c r="G51" i="2" s="1"/>
  <c r="G50" i="2"/>
  <c r="H50" i="2"/>
  <c r="M51" i="2"/>
  <c r="C53" i="2"/>
  <c r="B54" i="2"/>
  <c r="O52" i="2"/>
  <c r="K52" i="2"/>
  <c r="S52" i="2"/>
  <c r="D52" i="2"/>
  <c r="R52" i="2"/>
  <c r="L52" i="2"/>
  <c r="N52" i="2"/>
  <c r="F50" i="2"/>
  <c r="E50" i="2"/>
  <c r="H51" i="2" l="1"/>
  <c r="T52" i="2"/>
  <c r="U52" i="2" s="1"/>
  <c r="H52" i="2" s="1"/>
  <c r="I50" i="2"/>
  <c r="P52" i="2"/>
  <c r="Q51" i="2"/>
  <c r="F51" i="2" s="1"/>
  <c r="J51" i="2" s="1"/>
  <c r="J50" i="2"/>
  <c r="C54" i="2"/>
  <c r="B55" i="2"/>
  <c r="S53" i="2"/>
  <c r="D53" i="2"/>
  <c r="R53" i="2"/>
  <c r="L53" i="2"/>
  <c r="N53" i="2"/>
  <c r="O53" i="2"/>
  <c r="K53" i="2"/>
  <c r="M52" i="2"/>
  <c r="G52" i="2" l="1"/>
  <c r="Q52" i="2"/>
  <c r="F52" i="2" s="1"/>
  <c r="J52" i="2" s="1"/>
  <c r="M53" i="2"/>
  <c r="E51" i="2"/>
  <c r="I51" i="2" s="1"/>
  <c r="P53" i="2"/>
  <c r="B56" i="2"/>
  <c r="C55" i="2"/>
  <c r="N54" i="2"/>
  <c r="S54" i="2"/>
  <c r="D54" i="2"/>
  <c r="R54" i="2"/>
  <c r="O54" i="2"/>
  <c r="K54" i="2"/>
  <c r="L54" i="2"/>
  <c r="T53" i="2"/>
  <c r="U53" i="2" s="1"/>
  <c r="Q53" i="2" l="1"/>
  <c r="F53" i="2" s="1"/>
  <c r="M54" i="2"/>
  <c r="E52" i="2"/>
  <c r="I52" i="2" s="1"/>
  <c r="P54" i="2"/>
  <c r="H53" i="2"/>
  <c r="G53" i="2"/>
  <c r="R55" i="2"/>
  <c r="K55" i="2"/>
  <c r="L55" i="2"/>
  <c r="O55" i="2"/>
  <c r="N55" i="2"/>
  <c r="S55" i="2"/>
  <c r="D55" i="2"/>
  <c r="B57" i="2"/>
  <c r="C56" i="2"/>
  <c r="T54" i="2"/>
  <c r="U54" i="2" s="1"/>
  <c r="Q54" i="2" l="1"/>
  <c r="F54" i="2" s="1"/>
  <c r="E53" i="2"/>
  <c r="I53" i="2" s="1"/>
  <c r="J53" i="2"/>
  <c r="T55" i="2"/>
  <c r="U55" i="2" s="1"/>
  <c r="G55" i="2" s="1"/>
  <c r="P55" i="2"/>
  <c r="G54" i="2"/>
  <c r="H54" i="2"/>
  <c r="E54" i="2"/>
  <c r="M55" i="2"/>
  <c r="C57" i="2"/>
  <c r="B58" i="2"/>
  <c r="S56" i="2"/>
  <c r="R56" i="2"/>
  <c r="O56" i="2"/>
  <c r="N56" i="2"/>
  <c r="D56" i="2"/>
  <c r="L56" i="2"/>
  <c r="K56" i="2"/>
  <c r="T56" i="2" l="1"/>
  <c r="U56" i="2" s="1"/>
  <c r="G56" i="2" s="1"/>
  <c r="H55" i="2"/>
  <c r="Q55" i="2"/>
  <c r="E55" i="2" s="1"/>
  <c r="I55" i="2" s="1"/>
  <c r="I54" i="2"/>
  <c r="M56" i="2"/>
  <c r="N57" i="2"/>
  <c r="L57" i="2"/>
  <c r="S57" i="2"/>
  <c r="D57" i="2"/>
  <c r="K57" i="2"/>
  <c r="R57" i="2"/>
  <c r="O57" i="2"/>
  <c r="P56" i="2"/>
  <c r="Q56" i="2" s="1"/>
  <c r="J54" i="2"/>
  <c r="C58" i="2"/>
  <c r="B59" i="2"/>
  <c r="H56" i="2" l="1"/>
  <c r="F55" i="2"/>
  <c r="J55" i="2" s="1"/>
  <c r="P57" i="2"/>
  <c r="M57" i="2"/>
  <c r="E56" i="2"/>
  <c r="I56" i="2" s="1"/>
  <c r="F56" i="2"/>
  <c r="J56" i="2" s="1"/>
  <c r="R58" i="2"/>
  <c r="D58" i="2"/>
  <c r="L58" i="2"/>
  <c r="N58" i="2"/>
  <c r="S58" i="2"/>
  <c r="K58" i="2"/>
  <c r="O58" i="2"/>
  <c r="T57" i="2"/>
  <c r="U57" i="2" s="1"/>
  <c r="B60" i="2"/>
  <c r="C59" i="2"/>
  <c r="Q57" i="2" l="1"/>
  <c r="E57" i="2" s="1"/>
  <c r="P58" i="2"/>
  <c r="T58" i="2"/>
  <c r="U58" i="2" s="1"/>
  <c r="G58" i="2" s="1"/>
  <c r="M58" i="2"/>
  <c r="Q58" i="2" s="1"/>
  <c r="F58" i="2" s="1"/>
  <c r="B61" i="2"/>
  <c r="C60" i="2"/>
  <c r="L59" i="2"/>
  <c r="O59" i="2"/>
  <c r="K59" i="2"/>
  <c r="R59" i="2"/>
  <c r="N59" i="2"/>
  <c r="S59" i="2"/>
  <c r="D59" i="2"/>
  <c r="G57" i="2"/>
  <c r="H57" i="2"/>
  <c r="F57" i="2" l="1"/>
  <c r="J57" i="2" s="1"/>
  <c r="H58" i="2"/>
  <c r="J58" i="2" s="1"/>
  <c r="E58" i="2"/>
  <c r="I58" i="2" s="1"/>
  <c r="I57" i="2"/>
  <c r="P59" i="2"/>
  <c r="L60" i="2"/>
  <c r="O60" i="2"/>
  <c r="K60" i="2"/>
  <c r="D60" i="2"/>
  <c r="R60" i="2"/>
  <c r="N60" i="2"/>
  <c r="S60" i="2"/>
  <c r="T59" i="2"/>
  <c r="U59" i="2" s="1"/>
  <c r="M59" i="2"/>
  <c r="C61" i="2"/>
  <c r="B62" i="2"/>
  <c r="M60" i="2" l="1"/>
  <c r="T60" i="2"/>
  <c r="U60" i="2" s="1"/>
  <c r="G60" i="2" s="1"/>
  <c r="S61" i="2"/>
  <c r="D61" i="2"/>
  <c r="O61" i="2"/>
  <c r="K61" i="2"/>
  <c r="L61" i="2"/>
  <c r="R61" i="2"/>
  <c r="N61" i="2"/>
  <c r="Q59" i="2"/>
  <c r="H59" i="2"/>
  <c r="G59" i="2"/>
  <c r="B63" i="2"/>
  <c r="C62" i="2"/>
  <c r="P60" i="2"/>
  <c r="Q60" i="2" s="1"/>
  <c r="P61" i="2" l="1"/>
  <c r="H60" i="2"/>
  <c r="F60" i="2"/>
  <c r="J60" i="2" s="1"/>
  <c r="E60" i="2"/>
  <c r="I60" i="2" s="1"/>
  <c r="K62" i="2"/>
  <c r="S62" i="2"/>
  <c r="D62" i="2"/>
  <c r="R62" i="2"/>
  <c r="O62" i="2"/>
  <c r="N62" i="2"/>
  <c r="L62" i="2"/>
  <c r="M61" i="2"/>
  <c r="Q61" i="2" s="1"/>
  <c r="C63" i="2"/>
  <c r="B64" i="2"/>
  <c r="E59" i="2"/>
  <c r="I59" i="2" s="1"/>
  <c r="F59" i="2"/>
  <c r="J59" i="2" s="1"/>
  <c r="T61" i="2"/>
  <c r="U61" i="2" s="1"/>
  <c r="T62" i="2" l="1"/>
  <c r="U62" i="2" s="1"/>
  <c r="H62" i="2" s="1"/>
  <c r="P62" i="2"/>
  <c r="G61" i="2"/>
  <c r="H61" i="2"/>
  <c r="B65" i="2"/>
  <c r="C64" i="2"/>
  <c r="R63" i="2"/>
  <c r="D63" i="2"/>
  <c r="L63" i="2"/>
  <c r="O63" i="2"/>
  <c r="N63" i="2"/>
  <c r="S63" i="2"/>
  <c r="K63" i="2"/>
  <c r="M62" i="2"/>
  <c r="Q62" i="2" s="1"/>
  <c r="E61" i="2"/>
  <c r="I61" i="2" s="1"/>
  <c r="F61" i="2"/>
  <c r="M63" i="2" l="1"/>
  <c r="G62" i="2"/>
  <c r="J61" i="2"/>
  <c r="T63" i="2"/>
  <c r="U63" i="2" s="1"/>
  <c r="E62" i="2"/>
  <c r="F62" i="2"/>
  <c r="J62" i="2" s="1"/>
  <c r="L64" i="2"/>
  <c r="O64" i="2"/>
  <c r="N64" i="2"/>
  <c r="D64" i="2"/>
  <c r="K64" i="2"/>
  <c r="S64" i="2"/>
  <c r="R64" i="2"/>
  <c r="C65" i="2"/>
  <c r="B66" i="2"/>
  <c r="P63" i="2"/>
  <c r="Q63" i="2" s="1"/>
  <c r="I62" i="2" l="1"/>
  <c r="M64" i="2"/>
  <c r="E63" i="2"/>
  <c r="F63" i="2"/>
  <c r="P64" i="2"/>
  <c r="B67" i="2"/>
  <c r="C66" i="2"/>
  <c r="D65" i="2"/>
  <c r="L65" i="2"/>
  <c r="N65" i="2"/>
  <c r="O65" i="2"/>
  <c r="S65" i="2"/>
  <c r="R65" i="2"/>
  <c r="K65" i="2"/>
  <c r="T64" i="2"/>
  <c r="U64" i="2" s="1"/>
  <c r="G63" i="2"/>
  <c r="H63" i="2"/>
  <c r="Q64" i="2" l="1"/>
  <c r="F64" i="2" s="1"/>
  <c r="M65" i="2"/>
  <c r="J63" i="2"/>
  <c r="P65" i="2"/>
  <c r="E64" i="2"/>
  <c r="G64" i="2"/>
  <c r="H64" i="2"/>
  <c r="D66" i="2"/>
  <c r="R66" i="2"/>
  <c r="S66" i="2"/>
  <c r="L66" i="2"/>
  <c r="O66" i="2"/>
  <c r="K66" i="2"/>
  <c r="N66" i="2"/>
  <c r="B68" i="2"/>
  <c r="C67" i="2"/>
  <c r="T65" i="2"/>
  <c r="U65" i="2" s="1"/>
  <c r="I63" i="2"/>
  <c r="J64" i="2" l="1"/>
  <c r="M66" i="2"/>
  <c r="T66" i="2"/>
  <c r="U66" i="2" s="1"/>
  <c r="H66" i="2" s="1"/>
  <c r="Q65" i="2"/>
  <c r="G65" i="2"/>
  <c r="H65" i="2"/>
  <c r="S67" i="2"/>
  <c r="D67" i="2"/>
  <c r="R67" i="2"/>
  <c r="T67" i="2" s="1"/>
  <c r="U67" i="2" s="1"/>
  <c r="L67" i="2"/>
  <c r="O67" i="2"/>
  <c r="K67" i="2"/>
  <c r="M67" i="2" s="1"/>
  <c r="N67" i="2"/>
  <c r="C68" i="2"/>
  <c r="B69" i="2"/>
  <c r="P66" i="2"/>
  <c r="Q66" i="2" s="1"/>
  <c r="I64" i="2"/>
  <c r="G66" i="2" l="1"/>
  <c r="E65" i="2"/>
  <c r="I65" i="2" s="1"/>
  <c r="F65" i="2"/>
  <c r="J65" i="2" s="1"/>
  <c r="E66" i="2"/>
  <c r="I66" i="2" s="1"/>
  <c r="F66" i="2"/>
  <c r="J66" i="2" s="1"/>
  <c r="G67" i="2"/>
  <c r="H67" i="2"/>
  <c r="C69" i="2"/>
  <c r="B70" i="2"/>
  <c r="D68" i="2"/>
  <c r="R68" i="2"/>
  <c r="L68" i="2"/>
  <c r="O68" i="2"/>
  <c r="N68" i="2"/>
  <c r="K68" i="2"/>
  <c r="S68" i="2"/>
  <c r="P67" i="2"/>
  <c r="Q67" i="2" s="1"/>
  <c r="P68" i="2" l="1"/>
  <c r="E67" i="2"/>
  <c r="I67" i="2" s="1"/>
  <c r="F67" i="2"/>
  <c r="J67" i="2" s="1"/>
  <c r="B71" i="2"/>
  <c r="C70" i="2"/>
  <c r="D69" i="2"/>
  <c r="R69" i="2"/>
  <c r="T69" i="2" s="1"/>
  <c r="U69" i="2" s="1"/>
  <c r="O69" i="2"/>
  <c r="S69" i="2"/>
  <c r="L69" i="2"/>
  <c r="K69" i="2"/>
  <c r="N69" i="2"/>
  <c r="M68" i="2"/>
  <c r="Q68" i="2" s="1"/>
  <c r="T68" i="2"/>
  <c r="U68" i="2" s="1"/>
  <c r="M69" i="2" l="1"/>
  <c r="H68" i="2"/>
  <c r="G68" i="2"/>
  <c r="F68" i="2"/>
  <c r="E68" i="2"/>
  <c r="O70" i="2"/>
  <c r="S70" i="2"/>
  <c r="D70" i="2"/>
  <c r="L70" i="2"/>
  <c r="K70" i="2"/>
  <c r="R70" i="2"/>
  <c r="N70" i="2"/>
  <c r="P70" i="2" s="1"/>
  <c r="P69" i="2"/>
  <c r="Q69" i="2" s="1"/>
  <c r="B72" i="2"/>
  <c r="C71" i="2"/>
  <c r="H69" i="2"/>
  <c r="G69" i="2"/>
  <c r="J68" i="2" l="1"/>
  <c r="F69" i="2"/>
  <c r="J69" i="2" s="1"/>
  <c r="E69" i="2"/>
  <c r="I69" i="2" s="1"/>
  <c r="N71" i="2"/>
  <c r="L71" i="2"/>
  <c r="K71" i="2"/>
  <c r="S71" i="2"/>
  <c r="R71" i="2"/>
  <c r="D71" i="2"/>
  <c r="O71" i="2"/>
  <c r="I68" i="2"/>
  <c r="B73" i="2"/>
  <c r="C72" i="2"/>
  <c r="T70" i="2"/>
  <c r="U70" i="2" s="1"/>
  <c r="M70" i="2"/>
  <c r="Q70" i="2" s="1"/>
  <c r="E70" i="2" l="1"/>
  <c r="F70" i="2"/>
  <c r="T71" i="2"/>
  <c r="U71" i="2" s="1"/>
  <c r="G70" i="2"/>
  <c r="H70" i="2"/>
  <c r="M71" i="2"/>
  <c r="L72" i="2"/>
  <c r="N72" i="2"/>
  <c r="O72" i="2"/>
  <c r="K72" i="2"/>
  <c r="S72" i="2"/>
  <c r="D72" i="2"/>
  <c r="R72" i="2"/>
  <c r="C73" i="2"/>
  <c r="B74" i="2"/>
  <c r="P71" i="2"/>
  <c r="M72" i="2" l="1"/>
  <c r="J70" i="2"/>
  <c r="I70" i="2"/>
  <c r="P72" i="2"/>
  <c r="Q72" i="2" s="1"/>
  <c r="B75" i="2"/>
  <c r="C74" i="2"/>
  <c r="T72" i="2"/>
  <c r="U72" i="2" s="1"/>
  <c r="L73" i="2"/>
  <c r="K73" i="2"/>
  <c r="M73" i="2" s="1"/>
  <c r="S73" i="2"/>
  <c r="D73" i="2"/>
  <c r="R73" i="2"/>
  <c r="N73" i="2"/>
  <c r="O73" i="2"/>
  <c r="Q71" i="2"/>
  <c r="G71" i="2"/>
  <c r="H71" i="2"/>
  <c r="T73" i="2" l="1"/>
  <c r="U73" i="2" s="1"/>
  <c r="H73" i="2" s="1"/>
  <c r="E72" i="2"/>
  <c r="F72" i="2"/>
  <c r="H72" i="2"/>
  <c r="G72" i="2"/>
  <c r="C75" i="2"/>
  <c r="B76" i="2"/>
  <c r="F71" i="2"/>
  <c r="J71" i="2" s="1"/>
  <c r="E71" i="2"/>
  <c r="I71" i="2" s="1"/>
  <c r="P73" i="2"/>
  <c r="Q73" i="2" s="1"/>
  <c r="S74" i="2"/>
  <c r="K74" i="2"/>
  <c r="M74" i="2" s="1"/>
  <c r="O74" i="2"/>
  <c r="N74" i="2"/>
  <c r="R74" i="2"/>
  <c r="D74" i="2"/>
  <c r="L74" i="2"/>
  <c r="I72" i="2" l="1"/>
  <c r="T74" i="2"/>
  <c r="U74" i="2" s="1"/>
  <c r="G74" i="2" s="1"/>
  <c r="G73" i="2"/>
  <c r="P74" i="2"/>
  <c r="Q74" i="2" s="1"/>
  <c r="J72" i="2"/>
  <c r="E73" i="2"/>
  <c r="F73" i="2"/>
  <c r="J73" i="2" s="1"/>
  <c r="B77" i="2"/>
  <c r="C76" i="2"/>
  <c r="K75" i="2"/>
  <c r="R75" i="2"/>
  <c r="S75" i="2"/>
  <c r="D75" i="2"/>
  <c r="L75" i="2"/>
  <c r="O75" i="2"/>
  <c r="N75" i="2"/>
  <c r="T75" i="2" l="1"/>
  <c r="U75" i="2" s="1"/>
  <c r="G75" i="2" s="1"/>
  <c r="H74" i="2"/>
  <c r="I73" i="2"/>
  <c r="M75" i="2"/>
  <c r="E74" i="2"/>
  <c r="I74" i="2" s="1"/>
  <c r="F74" i="2"/>
  <c r="J74" i="2" s="1"/>
  <c r="L76" i="2"/>
  <c r="N76" i="2"/>
  <c r="R76" i="2"/>
  <c r="K76" i="2"/>
  <c r="S76" i="2"/>
  <c r="D76" i="2"/>
  <c r="O76" i="2"/>
  <c r="P75" i="2"/>
  <c r="B78" i="2"/>
  <c r="C77" i="2"/>
  <c r="H75" i="2" l="1"/>
  <c r="T76" i="2"/>
  <c r="U76" i="2" s="1"/>
  <c r="G76" i="2" s="1"/>
  <c r="M76" i="2"/>
  <c r="Q75" i="2"/>
  <c r="E75" i="2" s="1"/>
  <c r="I75" i="2" s="1"/>
  <c r="N77" i="2"/>
  <c r="L77" i="2"/>
  <c r="O77" i="2"/>
  <c r="S77" i="2"/>
  <c r="K77" i="2"/>
  <c r="R77" i="2"/>
  <c r="D77" i="2"/>
  <c r="P76" i="2"/>
  <c r="B79" i="2"/>
  <c r="C78" i="2"/>
  <c r="Q76" i="2" l="1"/>
  <c r="H76" i="2"/>
  <c r="F75" i="2"/>
  <c r="J75" i="2" s="1"/>
  <c r="T77" i="2"/>
  <c r="U77" i="2" s="1"/>
  <c r="M77" i="2"/>
  <c r="K78" i="2"/>
  <c r="D78" i="2"/>
  <c r="N78" i="2"/>
  <c r="S78" i="2"/>
  <c r="R78" i="2"/>
  <c r="L78" i="2"/>
  <c r="O78" i="2"/>
  <c r="C79" i="2"/>
  <c r="B80" i="2"/>
  <c r="P77" i="2"/>
  <c r="F76" i="2"/>
  <c r="J76" i="2" s="1"/>
  <c r="E76" i="2"/>
  <c r="I76" i="2" s="1"/>
  <c r="T78" i="2" l="1"/>
  <c r="U78" i="2" s="1"/>
  <c r="P78" i="2"/>
  <c r="B81" i="2"/>
  <c r="C80" i="2"/>
  <c r="M78" i="2"/>
  <c r="S79" i="2"/>
  <c r="L79" i="2"/>
  <c r="O79" i="2"/>
  <c r="K79" i="2"/>
  <c r="M79" i="2" s="1"/>
  <c r="D79" i="2"/>
  <c r="R79" i="2"/>
  <c r="N79" i="2"/>
  <c r="Q77" i="2"/>
  <c r="G77" i="2"/>
  <c r="H77" i="2"/>
  <c r="Q78" i="2" l="1"/>
  <c r="E78" i="2" s="1"/>
  <c r="F77" i="2"/>
  <c r="J77" i="2" s="1"/>
  <c r="E77" i="2"/>
  <c r="I77" i="2" s="1"/>
  <c r="T79" i="2"/>
  <c r="U79" i="2" s="1"/>
  <c r="B82" i="2"/>
  <c r="C81" i="2"/>
  <c r="P79" i="2"/>
  <c r="Q79" i="2" s="1"/>
  <c r="K80" i="2"/>
  <c r="S80" i="2"/>
  <c r="D80" i="2"/>
  <c r="R80" i="2"/>
  <c r="N80" i="2"/>
  <c r="O80" i="2"/>
  <c r="L80" i="2"/>
  <c r="G78" i="2"/>
  <c r="H78" i="2"/>
  <c r="T80" i="2" l="1"/>
  <c r="U80" i="2" s="1"/>
  <c r="G80" i="2" s="1"/>
  <c r="P80" i="2"/>
  <c r="F78" i="2"/>
  <c r="J78" i="2" s="1"/>
  <c r="N81" i="2"/>
  <c r="S81" i="2"/>
  <c r="D81" i="2"/>
  <c r="R81" i="2"/>
  <c r="L81" i="2"/>
  <c r="K81" i="2"/>
  <c r="M81" i="2" s="1"/>
  <c r="O81" i="2"/>
  <c r="C82" i="2"/>
  <c r="B83" i="2"/>
  <c r="I78" i="2"/>
  <c r="G79" i="2"/>
  <c r="H79" i="2"/>
  <c r="M80" i="2"/>
  <c r="E79" i="2"/>
  <c r="F79" i="2"/>
  <c r="Q80" i="2" l="1"/>
  <c r="F80" i="2" s="1"/>
  <c r="J80" i="2" s="1"/>
  <c r="H80" i="2"/>
  <c r="J79" i="2"/>
  <c r="E80" i="2"/>
  <c r="I80" i="2" s="1"/>
  <c r="O82" i="2"/>
  <c r="S82" i="2"/>
  <c r="K82" i="2"/>
  <c r="D82" i="2"/>
  <c r="L82" i="2"/>
  <c r="N82" i="2"/>
  <c r="R82" i="2"/>
  <c r="T81" i="2"/>
  <c r="U81" i="2" s="1"/>
  <c r="I79" i="2"/>
  <c r="B84" i="2"/>
  <c r="C83" i="2"/>
  <c r="P81" i="2"/>
  <c r="Q81" i="2" s="1"/>
  <c r="M82" i="2" l="1"/>
  <c r="T82" i="2"/>
  <c r="U82" i="2" s="1"/>
  <c r="G82" i="2" s="1"/>
  <c r="P82" i="2"/>
  <c r="Q82" i="2" s="1"/>
  <c r="E81" i="2"/>
  <c r="F81" i="2"/>
  <c r="L83" i="2"/>
  <c r="N83" i="2"/>
  <c r="S83" i="2"/>
  <c r="K83" i="2"/>
  <c r="M83" i="2" s="1"/>
  <c r="R83" i="2"/>
  <c r="O83" i="2"/>
  <c r="D83" i="2"/>
  <c r="B85" i="2"/>
  <c r="C84" i="2"/>
  <c r="G81" i="2"/>
  <c r="H81" i="2"/>
  <c r="I81" i="2" l="1"/>
  <c r="T83" i="2"/>
  <c r="U83" i="2" s="1"/>
  <c r="G83" i="2" s="1"/>
  <c r="H82" i="2"/>
  <c r="P83" i="2"/>
  <c r="Q83" i="2" s="1"/>
  <c r="D84" i="2"/>
  <c r="N84" i="2"/>
  <c r="R84" i="2"/>
  <c r="O84" i="2"/>
  <c r="L84" i="2"/>
  <c r="K84" i="2"/>
  <c r="S84" i="2"/>
  <c r="F82" i="2"/>
  <c r="E82" i="2"/>
  <c r="I82" i="2" s="1"/>
  <c r="B86" i="2"/>
  <c r="C85" i="2"/>
  <c r="J81" i="2"/>
  <c r="J82" i="2" l="1"/>
  <c r="H83" i="2"/>
  <c r="M84" i="2"/>
  <c r="T84" i="2"/>
  <c r="U84" i="2" s="1"/>
  <c r="H84" i="2" s="1"/>
  <c r="P84" i="2"/>
  <c r="D85" i="2"/>
  <c r="R85" i="2"/>
  <c r="S85" i="2"/>
  <c r="L85" i="2"/>
  <c r="N85" i="2"/>
  <c r="O85" i="2"/>
  <c r="K85" i="2"/>
  <c r="B87" i="2"/>
  <c r="C86" i="2"/>
  <c r="F83" i="2"/>
  <c r="E83" i="2"/>
  <c r="I83" i="2" s="1"/>
  <c r="Q84" i="2" l="1"/>
  <c r="E84" i="2" s="1"/>
  <c r="I84" i="2" s="1"/>
  <c r="J83" i="2"/>
  <c r="G84" i="2"/>
  <c r="T85" i="2"/>
  <c r="U85" i="2" s="1"/>
  <c r="G85" i="2" s="1"/>
  <c r="F84" i="2"/>
  <c r="J84" i="2" s="1"/>
  <c r="P85" i="2"/>
  <c r="D86" i="2"/>
  <c r="L86" i="2"/>
  <c r="R86" i="2"/>
  <c r="S86" i="2"/>
  <c r="O86" i="2"/>
  <c r="N86" i="2"/>
  <c r="K86" i="2"/>
  <c r="M86" i="2" s="1"/>
  <c r="C87" i="2"/>
  <c r="B88" i="2"/>
  <c r="M85" i="2"/>
  <c r="Q85" i="2" l="1"/>
  <c r="E85" i="2" s="1"/>
  <c r="I85" i="2" s="1"/>
  <c r="T86" i="2"/>
  <c r="U86" i="2" s="1"/>
  <c r="G86" i="2" s="1"/>
  <c r="H85" i="2"/>
  <c r="F85" i="2"/>
  <c r="B89" i="2"/>
  <c r="C88" i="2"/>
  <c r="L87" i="2"/>
  <c r="K87" i="2"/>
  <c r="O87" i="2"/>
  <c r="R87" i="2"/>
  <c r="N87" i="2"/>
  <c r="D87" i="2"/>
  <c r="S87" i="2"/>
  <c r="P86" i="2"/>
  <c r="Q86" i="2" s="1"/>
  <c r="H86" i="2" l="1"/>
  <c r="J85" i="2"/>
  <c r="T87" i="2"/>
  <c r="U87" i="2" s="1"/>
  <c r="H87" i="2" s="1"/>
  <c r="M87" i="2"/>
  <c r="P87" i="2"/>
  <c r="Q87" i="2" s="1"/>
  <c r="F86" i="2"/>
  <c r="J86" i="2" s="1"/>
  <c r="E86" i="2"/>
  <c r="I86" i="2" s="1"/>
  <c r="C89" i="2"/>
  <c r="B90" i="2"/>
  <c r="L88" i="2"/>
  <c r="O88" i="2"/>
  <c r="N88" i="2"/>
  <c r="K88" i="2"/>
  <c r="M88" i="2" s="1"/>
  <c r="R88" i="2"/>
  <c r="S88" i="2"/>
  <c r="D88" i="2"/>
  <c r="G87" i="2" l="1"/>
  <c r="T88" i="2"/>
  <c r="U88" i="2" s="1"/>
  <c r="H88" i="2" s="1"/>
  <c r="C90" i="2"/>
  <c r="B91" i="2"/>
  <c r="E87" i="2"/>
  <c r="I87" i="2" s="1"/>
  <c r="F87" i="2"/>
  <c r="J87" i="2" s="1"/>
  <c r="L89" i="2"/>
  <c r="K89" i="2"/>
  <c r="O89" i="2"/>
  <c r="S89" i="2"/>
  <c r="D89" i="2"/>
  <c r="R89" i="2"/>
  <c r="N89" i="2"/>
  <c r="P88" i="2"/>
  <c r="Q88" i="2" s="1"/>
  <c r="M89" i="2" l="1"/>
  <c r="T89" i="2"/>
  <c r="U89" i="2" s="1"/>
  <c r="G89" i="2" s="1"/>
  <c r="G88" i="2"/>
  <c r="P89" i="2"/>
  <c r="Q89" i="2" s="1"/>
  <c r="E89" i="2" s="1"/>
  <c r="F88" i="2"/>
  <c r="J88" i="2" s="1"/>
  <c r="E88" i="2"/>
  <c r="B92" i="2"/>
  <c r="C91" i="2"/>
  <c r="K90" i="2"/>
  <c r="S90" i="2"/>
  <c r="N90" i="2"/>
  <c r="O90" i="2"/>
  <c r="D90" i="2"/>
  <c r="R90" i="2"/>
  <c r="L90" i="2"/>
  <c r="H89" i="2" l="1"/>
  <c r="M90" i="2"/>
  <c r="I88" i="2"/>
  <c r="F89" i="2"/>
  <c r="J89" i="2" s="1"/>
  <c r="I89" i="2"/>
  <c r="T90" i="2"/>
  <c r="U90" i="2" s="1"/>
  <c r="N91" i="2"/>
  <c r="O91" i="2"/>
  <c r="D91" i="2"/>
  <c r="K91" i="2"/>
  <c r="S91" i="2"/>
  <c r="R91" i="2"/>
  <c r="T91" i="2" s="1"/>
  <c r="U91" i="2" s="1"/>
  <c r="L91" i="2"/>
  <c r="C92" i="2"/>
  <c r="B93" i="2"/>
  <c r="P90" i="2"/>
  <c r="Q90" i="2" l="1"/>
  <c r="F90" i="2" s="1"/>
  <c r="M91" i="2"/>
  <c r="H91" i="2"/>
  <c r="G91" i="2"/>
  <c r="P91" i="2"/>
  <c r="G90" i="2"/>
  <c r="H90" i="2"/>
  <c r="B94" i="2"/>
  <c r="C93" i="2"/>
  <c r="L92" i="2"/>
  <c r="O92" i="2"/>
  <c r="N92" i="2"/>
  <c r="R92" i="2"/>
  <c r="K92" i="2"/>
  <c r="M92" i="2" s="1"/>
  <c r="S92" i="2"/>
  <c r="D92" i="2"/>
  <c r="E90" i="2" l="1"/>
  <c r="I90" i="2" s="1"/>
  <c r="Q91" i="2"/>
  <c r="F91" i="2" s="1"/>
  <c r="J91" i="2" s="1"/>
  <c r="T92" i="2"/>
  <c r="U92" i="2" s="1"/>
  <c r="P92" i="2"/>
  <c r="Q92" i="2" s="1"/>
  <c r="S93" i="2"/>
  <c r="O93" i="2"/>
  <c r="D93" i="2"/>
  <c r="R93" i="2"/>
  <c r="L93" i="2"/>
  <c r="K93" i="2"/>
  <c r="N93" i="2"/>
  <c r="C94" i="2"/>
  <c r="B95" i="2"/>
  <c r="J90" i="2"/>
  <c r="E91" i="2" l="1"/>
  <c r="I91" i="2" s="1"/>
  <c r="P93" i="2"/>
  <c r="E92" i="2"/>
  <c r="F92" i="2"/>
  <c r="C95" i="2"/>
  <c r="B96" i="2"/>
  <c r="S94" i="2"/>
  <c r="R94" i="2"/>
  <c r="O94" i="2"/>
  <c r="N94" i="2"/>
  <c r="K94" i="2"/>
  <c r="D94" i="2"/>
  <c r="L94" i="2"/>
  <c r="H92" i="2"/>
  <c r="G92" i="2"/>
  <c r="M93" i="2"/>
  <c r="T93" i="2"/>
  <c r="U93" i="2" s="1"/>
  <c r="Q93" i="2" l="1"/>
  <c r="F93" i="2" s="1"/>
  <c r="M94" i="2"/>
  <c r="T94" i="2"/>
  <c r="U94" i="2" s="1"/>
  <c r="G94" i="2" s="1"/>
  <c r="J92" i="2"/>
  <c r="P94" i="2"/>
  <c r="G93" i="2"/>
  <c r="H93" i="2"/>
  <c r="B97" i="2"/>
  <c r="C96" i="2"/>
  <c r="O95" i="2"/>
  <c r="L95" i="2"/>
  <c r="N95" i="2"/>
  <c r="K95" i="2"/>
  <c r="S95" i="2"/>
  <c r="R95" i="2"/>
  <c r="D95" i="2"/>
  <c r="I92" i="2"/>
  <c r="E93" i="2" l="1"/>
  <c r="Q94" i="2"/>
  <c r="F94" i="2" s="1"/>
  <c r="T95" i="2"/>
  <c r="U95" i="2" s="1"/>
  <c r="H95" i="2" s="1"/>
  <c r="H94" i="2"/>
  <c r="E94" i="2"/>
  <c r="I94" i="2" s="1"/>
  <c r="K96" i="2"/>
  <c r="S96" i="2"/>
  <c r="D96" i="2"/>
  <c r="L96" i="2"/>
  <c r="O96" i="2"/>
  <c r="R96" i="2"/>
  <c r="N96" i="2"/>
  <c r="C97" i="2"/>
  <c r="B98" i="2"/>
  <c r="I93" i="2"/>
  <c r="J93" i="2"/>
  <c r="M95" i="2"/>
  <c r="P95" i="2"/>
  <c r="J94" i="2" l="1"/>
  <c r="P96" i="2"/>
  <c r="G95" i="2"/>
  <c r="T96" i="2"/>
  <c r="U96" i="2" s="1"/>
  <c r="H96" i="2" s="1"/>
  <c r="Q95" i="2"/>
  <c r="M96" i="2"/>
  <c r="B99" i="2"/>
  <c r="C98" i="2"/>
  <c r="R97" i="2"/>
  <c r="O97" i="2"/>
  <c r="N97" i="2"/>
  <c r="D97" i="2"/>
  <c r="L97" i="2"/>
  <c r="K97" i="2"/>
  <c r="S97" i="2"/>
  <c r="Q96" i="2" l="1"/>
  <c r="M97" i="2"/>
  <c r="G96" i="2"/>
  <c r="T97" i="2"/>
  <c r="U97" i="2" s="1"/>
  <c r="N98" i="2"/>
  <c r="O98" i="2"/>
  <c r="D98" i="2"/>
  <c r="R98" i="2"/>
  <c r="K98" i="2"/>
  <c r="L98" i="2"/>
  <c r="S98" i="2"/>
  <c r="B100" i="2"/>
  <c r="C99" i="2"/>
  <c r="P97" i="2"/>
  <c r="E96" i="2"/>
  <c r="F96" i="2"/>
  <c r="J96" i="2" s="1"/>
  <c r="F95" i="2"/>
  <c r="J95" i="2" s="1"/>
  <c r="E95" i="2"/>
  <c r="I95" i="2" s="1"/>
  <c r="Q97" i="2" l="1"/>
  <c r="F97" i="2" s="1"/>
  <c r="T98" i="2"/>
  <c r="U98" i="2" s="1"/>
  <c r="H98" i="2" s="1"/>
  <c r="I96" i="2"/>
  <c r="M98" i="2"/>
  <c r="E97" i="2"/>
  <c r="R99" i="2"/>
  <c r="K99" i="2"/>
  <c r="O99" i="2"/>
  <c r="N99" i="2"/>
  <c r="S99" i="2"/>
  <c r="D99" i="2"/>
  <c r="L99" i="2"/>
  <c r="B101" i="2"/>
  <c r="C100" i="2"/>
  <c r="P98" i="2"/>
  <c r="G97" i="2"/>
  <c r="H97" i="2"/>
  <c r="Q98" i="2" l="1"/>
  <c r="F98" i="2" s="1"/>
  <c r="J98" i="2" s="1"/>
  <c r="G98" i="2"/>
  <c r="T99" i="2"/>
  <c r="U99" i="2" s="1"/>
  <c r="H99" i="2" s="1"/>
  <c r="M99" i="2"/>
  <c r="C101" i="2"/>
  <c r="B102" i="2"/>
  <c r="J97" i="2"/>
  <c r="P99" i="2"/>
  <c r="I97" i="2"/>
  <c r="S100" i="2"/>
  <c r="L100" i="2"/>
  <c r="D100" i="2"/>
  <c r="N100" i="2"/>
  <c r="K100" i="2"/>
  <c r="O100" i="2"/>
  <c r="R100" i="2"/>
  <c r="T100" i="2" s="1"/>
  <c r="U100" i="2" s="1"/>
  <c r="E98" i="2" l="1"/>
  <c r="I98" i="2" s="1"/>
  <c r="G99" i="2"/>
  <c r="M100" i="2"/>
  <c r="B103" i="2"/>
  <c r="C102" i="2"/>
  <c r="P100" i="2"/>
  <c r="S101" i="2"/>
  <c r="L101" i="2"/>
  <c r="D101" i="2"/>
  <c r="R101" i="2"/>
  <c r="O101" i="2"/>
  <c r="K101" i="2"/>
  <c r="N101" i="2"/>
  <c r="G100" i="2"/>
  <c r="H100" i="2"/>
  <c r="Q99" i="2"/>
  <c r="T101" i="2" l="1"/>
  <c r="U101" i="2" s="1"/>
  <c r="G101" i="2" s="1"/>
  <c r="Q100" i="2"/>
  <c r="F100" i="2" s="1"/>
  <c r="J100" i="2" s="1"/>
  <c r="E99" i="2"/>
  <c r="I99" i="2" s="1"/>
  <c r="F99" i="2"/>
  <c r="J99" i="2" s="1"/>
  <c r="P101" i="2"/>
  <c r="L102" i="2"/>
  <c r="N102" i="2"/>
  <c r="O102" i="2"/>
  <c r="D102" i="2"/>
  <c r="K102" i="2"/>
  <c r="S102" i="2"/>
  <c r="R102" i="2"/>
  <c r="T102" i="2" s="1"/>
  <c r="U102" i="2" s="1"/>
  <c r="M101" i="2"/>
  <c r="C103" i="2"/>
  <c r="B104" i="2"/>
  <c r="H101" i="2" l="1"/>
  <c r="E100" i="2"/>
  <c r="I100" i="2" s="1"/>
  <c r="Q101" i="2"/>
  <c r="E101" i="2" s="1"/>
  <c r="I101" i="2" s="1"/>
  <c r="C104" i="2"/>
  <c r="B105" i="2"/>
  <c r="P102" i="2"/>
  <c r="D103" i="2"/>
  <c r="L103" i="2"/>
  <c r="O103" i="2"/>
  <c r="N103" i="2"/>
  <c r="R103" i="2"/>
  <c r="K103" i="2"/>
  <c r="M103" i="2" s="1"/>
  <c r="S103" i="2"/>
  <c r="H102" i="2"/>
  <c r="G102" i="2"/>
  <c r="M102" i="2"/>
  <c r="T103" i="2" l="1"/>
  <c r="U103" i="2" s="1"/>
  <c r="H103" i="2" s="1"/>
  <c r="F101" i="2"/>
  <c r="J101" i="2" s="1"/>
  <c r="Q102" i="2"/>
  <c r="F102" i="2" s="1"/>
  <c r="J102" i="2" s="1"/>
  <c r="P103" i="2"/>
  <c r="Q103" i="2" s="1"/>
  <c r="B106" i="2"/>
  <c r="C105" i="2"/>
  <c r="N104" i="2"/>
  <c r="L104" i="2"/>
  <c r="O104" i="2"/>
  <c r="K104" i="2"/>
  <c r="M104" i="2" s="1"/>
  <c r="S104" i="2"/>
  <c r="R104" i="2"/>
  <c r="D104" i="2"/>
  <c r="G103" i="2" l="1"/>
  <c r="E102" i="2"/>
  <c r="I102" i="2" s="1"/>
  <c r="P104" i="2"/>
  <c r="Q104" i="2" s="1"/>
  <c r="C106" i="2"/>
  <c r="B107" i="2"/>
  <c r="T104" i="2"/>
  <c r="U104" i="2" s="1"/>
  <c r="D105" i="2"/>
  <c r="L105" i="2"/>
  <c r="R105" i="2"/>
  <c r="S105" i="2"/>
  <c r="O105" i="2"/>
  <c r="N105" i="2"/>
  <c r="K105" i="2"/>
  <c r="F103" i="2"/>
  <c r="J103" i="2" s="1"/>
  <c r="E103" i="2"/>
  <c r="I103" i="2" s="1"/>
  <c r="P105" i="2" l="1"/>
  <c r="T105" i="2"/>
  <c r="U105" i="2" s="1"/>
  <c r="F104" i="2"/>
  <c r="E104" i="2"/>
  <c r="H104" i="2"/>
  <c r="G104" i="2"/>
  <c r="M105" i="2"/>
  <c r="C107" i="2"/>
  <c r="B108" i="2"/>
  <c r="S106" i="2"/>
  <c r="D106" i="2"/>
  <c r="R106" i="2"/>
  <c r="L106" i="2"/>
  <c r="N106" i="2"/>
  <c r="K106" i="2"/>
  <c r="O106" i="2"/>
  <c r="M106" i="2" l="1"/>
  <c r="Q105" i="2"/>
  <c r="E105" i="2" s="1"/>
  <c r="J104" i="2"/>
  <c r="C108" i="2"/>
  <c r="B109" i="2"/>
  <c r="D107" i="2"/>
  <c r="R107" i="2"/>
  <c r="K107" i="2"/>
  <c r="L107" i="2"/>
  <c r="N107" i="2"/>
  <c r="S107" i="2"/>
  <c r="O107" i="2"/>
  <c r="P106" i="2"/>
  <c r="T106" i="2"/>
  <c r="U106" i="2" s="1"/>
  <c r="I104" i="2"/>
  <c r="G105" i="2"/>
  <c r="H105" i="2"/>
  <c r="T107" i="2" l="1"/>
  <c r="U107" i="2" s="1"/>
  <c r="H107" i="2" s="1"/>
  <c r="M107" i="2"/>
  <c r="Q106" i="2"/>
  <c r="E106" i="2" s="1"/>
  <c r="F105" i="2"/>
  <c r="J105" i="2" s="1"/>
  <c r="G106" i="2"/>
  <c r="H106" i="2"/>
  <c r="P107" i="2"/>
  <c r="I105" i="2"/>
  <c r="C109" i="2"/>
  <c r="B110" i="2"/>
  <c r="L108" i="2"/>
  <c r="S108" i="2"/>
  <c r="N108" i="2"/>
  <c r="K108" i="2"/>
  <c r="D108" i="2"/>
  <c r="R108" i="2"/>
  <c r="O108" i="2"/>
  <c r="G107" i="2" l="1"/>
  <c r="Q107" i="2"/>
  <c r="E107" i="2" s="1"/>
  <c r="I107" i="2" s="1"/>
  <c r="I106" i="2"/>
  <c r="T108" i="2"/>
  <c r="U108" i="2" s="1"/>
  <c r="H108" i="2" s="1"/>
  <c r="F106" i="2"/>
  <c r="J106" i="2" s="1"/>
  <c r="M108" i="2"/>
  <c r="P108" i="2"/>
  <c r="D109" i="2"/>
  <c r="R109" i="2"/>
  <c r="N109" i="2"/>
  <c r="K109" i="2"/>
  <c r="S109" i="2"/>
  <c r="L109" i="2"/>
  <c r="O109" i="2"/>
  <c r="B111" i="2"/>
  <c r="C110" i="2"/>
  <c r="F107" i="2" l="1"/>
  <c r="J107" i="2" s="1"/>
  <c r="G108" i="2"/>
  <c r="M109" i="2"/>
  <c r="K110" i="2"/>
  <c r="N110" i="2"/>
  <c r="S110" i="2"/>
  <c r="D110" i="2"/>
  <c r="L110" i="2"/>
  <c r="R110" i="2"/>
  <c r="T110" i="2" s="1"/>
  <c r="U110" i="2" s="1"/>
  <c r="O110" i="2"/>
  <c r="P109" i="2"/>
  <c r="C111" i="2"/>
  <c r="B112" i="2"/>
  <c r="T109" i="2"/>
  <c r="U109" i="2" s="1"/>
  <c r="Q108" i="2"/>
  <c r="Q109" i="2" l="1"/>
  <c r="G110" i="2"/>
  <c r="H110" i="2"/>
  <c r="G109" i="2"/>
  <c r="H109" i="2"/>
  <c r="P110" i="2"/>
  <c r="F108" i="2"/>
  <c r="J108" i="2" s="1"/>
  <c r="E108" i="2"/>
  <c r="I108" i="2" s="1"/>
  <c r="C112" i="2"/>
  <c r="B113" i="2"/>
  <c r="L111" i="2"/>
  <c r="O111" i="2"/>
  <c r="N111" i="2"/>
  <c r="K111" i="2"/>
  <c r="S111" i="2"/>
  <c r="D111" i="2"/>
  <c r="R111" i="2"/>
  <c r="M110" i="2"/>
  <c r="F109" i="2"/>
  <c r="E109" i="2"/>
  <c r="I109" i="2" s="1"/>
  <c r="P111" i="2" l="1"/>
  <c r="M111" i="2"/>
  <c r="Q111" i="2" s="1"/>
  <c r="F111" i="2" s="1"/>
  <c r="Q110" i="2"/>
  <c r="F110" i="2" s="1"/>
  <c r="J110" i="2" s="1"/>
  <c r="B114" i="2"/>
  <c r="C113" i="2"/>
  <c r="T111" i="2"/>
  <c r="U111" i="2" s="1"/>
  <c r="S112" i="2"/>
  <c r="L112" i="2"/>
  <c r="O112" i="2"/>
  <c r="D112" i="2"/>
  <c r="K112" i="2"/>
  <c r="N112" i="2"/>
  <c r="R112" i="2"/>
  <c r="J109" i="2"/>
  <c r="E111" i="2" l="1"/>
  <c r="E110" i="2"/>
  <c r="I110" i="2" s="1"/>
  <c r="P112" i="2"/>
  <c r="B115" i="2"/>
  <c r="C114" i="2"/>
  <c r="H111" i="2"/>
  <c r="J111" i="2" s="1"/>
  <c r="G111" i="2"/>
  <c r="I111" i="2" s="1"/>
  <c r="M112" i="2"/>
  <c r="T112" i="2"/>
  <c r="U112" i="2" s="1"/>
  <c r="R113" i="2"/>
  <c r="L113" i="2"/>
  <c r="O113" i="2"/>
  <c r="D113" i="2"/>
  <c r="N113" i="2"/>
  <c r="K113" i="2"/>
  <c r="S113" i="2"/>
  <c r="M113" i="2" l="1"/>
  <c r="T113" i="2"/>
  <c r="U113" i="2" s="1"/>
  <c r="G113" i="2" s="1"/>
  <c r="H112" i="2"/>
  <c r="G112" i="2"/>
  <c r="Q112" i="2"/>
  <c r="P113" i="2"/>
  <c r="O114" i="2"/>
  <c r="N114" i="2"/>
  <c r="K114" i="2"/>
  <c r="L114" i="2"/>
  <c r="R114" i="2"/>
  <c r="S114" i="2"/>
  <c r="D114" i="2"/>
  <c r="B116" i="2"/>
  <c r="C115" i="2"/>
  <c r="Q113" i="2" l="1"/>
  <c r="E113" i="2" s="1"/>
  <c r="I113" i="2" s="1"/>
  <c r="H113" i="2"/>
  <c r="P114" i="2"/>
  <c r="M114" i="2"/>
  <c r="Q114" i="2" s="1"/>
  <c r="N115" i="2"/>
  <c r="S115" i="2"/>
  <c r="K115" i="2"/>
  <c r="R115" i="2"/>
  <c r="T115" i="2" s="1"/>
  <c r="U115" i="2" s="1"/>
  <c r="L115" i="2"/>
  <c r="O115" i="2"/>
  <c r="D115" i="2"/>
  <c r="B117" i="2"/>
  <c r="C116" i="2"/>
  <c r="T114" i="2"/>
  <c r="U114" i="2" s="1"/>
  <c r="E112" i="2"/>
  <c r="I112" i="2" s="1"/>
  <c r="F112" i="2"/>
  <c r="J112" i="2" s="1"/>
  <c r="F113" i="2" l="1"/>
  <c r="J113" i="2" s="1"/>
  <c r="H114" i="2"/>
  <c r="G114" i="2"/>
  <c r="M115" i="2"/>
  <c r="R116" i="2"/>
  <c r="T116" i="2" s="1"/>
  <c r="U116" i="2" s="1"/>
  <c r="L116" i="2"/>
  <c r="O116" i="2"/>
  <c r="D116" i="2"/>
  <c r="N116" i="2"/>
  <c r="K116" i="2"/>
  <c r="S116" i="2"/>
  <c r="P115" i="2"/>
  <c r="G115" i="2"/>
  <c r="H115" i="2"/>
  <c r="C117" i="2"/>
  <c r="B118" i="2"/>
  <c r="E114" i="2"/>
  <c r="F114" i="2"/>
  <c r="J114" i="2" s="1"/>
  <c r="I114" i="2" l="1"/>
  <c r="Q115" i="2"/>
  <c r="H116" i="2"/>
  <c r="G116" i="2"/>
  <c r="P116" i="2"/>
  <c r="B119" i="2"/>
  <c r="C118" i="2"/>
  <c r="O117" i="2"/>
  <c r="N117" i="2"/>
  <c r="L117" i="2"/>
  <c r="S117" i="2"/>
  <c r="D117" i="2"/>
  <c r="K117" i="2"/>
  <c r="M117" i="2" s="1"/>
  <c r="R117" i="2"/>
  <c r="M116" i="2"/>
  <c r="T117" i="2" l="1"/>
  <c r="U117" i="2" s="1"/>
  <c r="G117" i="2" s="1"/>
  <c r="P117" i="2"/>
  <c r="Q117" i="2" s="1"/>
  <c r="Q116" i="2"/>
  <c r="F116" i="2" s="1"/>
  <c r="J116" i="2" s="1"/>
  <c r="C119" i="2"/>
  <c r="B120" i="2"/>
  <c r="O118" i="2"/>
  <c r="K118" i="2"/>
  <c r="S118" i="2"/>
  <c r="R118" i="2"/>
  <c r="T118" i="2" s="1"/>
  <c r="U118" i="2" s="1"/>
  <c r="N118" i="2"/>
  <c r="D118" i="2"/>
  <c r="L118" i="2"/>
  <c r="E115" i="2"/>
  <c r="I115" i="2" s="1"/>
  <c r="F115" i="2"/>
  <c r="J115" i="2" s="1"/>
  <c r="H117" i="2" l="1"/>
  <c r="E116" i="2"/>
  <c r="I116" i="2" s="1"/>
  <c r="H118" i="2"/>
  <c r="G118" i="2"/>
  <c r="S119" i="2"/>
  <c r="D119" i="2"/>
  <c r="R119" i="2"/>
  <c r="L119" i="2"/>
  <c r="N119" i="2"/>
  <c r="O119" i="2"/>
  <c r="K119" i="2"/>
  <c r="E117" i="2"/>
  <c r="I117" i="2" s="1"/>
  <c r="F117" i="2"/>
  <c r="J117" i="2" s="1"/>
  <c r="B121" i="2"/>
  <c r="C120" i="2"/>
  <c r="P118" i="2"/>
  <c r="M118" i="2"/>
  <c r="Q118" i="2" l="1"/>
  <c r="T119" i="2"/>
  <c r="U119" i="2" s="1"/>
  <c r="H119" i="2" s="1"/>
  <c r="F118" i="2"/>
  <c r="J118" i="2" s="1"/>
  <c r="E118" i="2"/>
  <c r="I118" i="2" s="1"/>
  <c r="K120" i="2"/>
  <c r="D120" i="2"/>
  <c r="R120" i="2"/>
  <c r="L120" i="2"/>
  <c r="O120" i="2"/>
  <c r="S120" i="2"/>
  <c r="N120" i="2"/>
  <c r="C121" i="2"/>
  <c r="B122" i="2"/>
  <c r="P119" i="2"/>
  <c r="M119" i="2"/>
  <c r="G119" i="2" l="1"/>
  <c r="Q119" i="2"/>
  <c r="F119" i="2" s="1"/>
  <c r="J119" i="2" s="1"/>
  <c r="T120" i="2"/>
  <c r="U120" i="2" s="1"/>
  <c r="M120" i="2"/>
  <c r="B123" i="2"/>
  <c r="C122" i="2"/>
  <c r="L121" i="2"/>
  <c r="D121" i="2"/>
  <c r="O121" i="2"/>
  <c r="S121" i="2"/>
  <c r="R121" i="2"/>
  <c r="T121" i="2" s="1"/>
  <c r="U121" i="2" s="1"/>
  <c r="N121" i="2"/>
  <c r="K121" i="2"/>
  <c r="P120" i="2"/>
  <c r="E119" i="2" l="1"/>
  <c r="I119" i="2" s="1"/>
  <c r="L122" i="2"/>
  <c r="O122" i="2"/>
  <c r="R122" i="2"/>
  <c r="D122" i="2"/>
  <c r="K122" i="2"/>
  <c r="N122" i="2"/>
  <c r="S122" i="2"/>
  <c r="G121" i="2"/>
  <c r="H121" i="2"/>
  <c r="M121" i="2"/>
  <c r="C123" i="2"/>
  <c r="B124" i="2"/>
  <c r="P121" i="2"/>
  <c r="Q120" i="2"/>
  <c r="G120" i="2"/>
  <c r="H120" i="2"/>
  <c r="P122" i="2" l="1"/>
  <c r="M122" i="2"/>
  <c r="E120" i="2"/>
  <c r="I120" i="2" s="1"/>
  <c r="F120" i="2"/>
  <c r="J120" i="2" s="1"/>
  <c r="D123" i="2"/>
  <c r="O123" i="2"/>
  <c r="R123" i="2"/>
  <c r="T123" i="2" s="1"/>
  <c r="U123" i="2" s="1"/>
  <c r="N123" i="2"/>
  <c r="K123" i="2"/>
  <c r="L123" i="2"/>
  <c r="S123" i="2"/>
  <c r="T122" i="2"/>
  <c r="U122" i="2" s="1"/>
  <c r="B125" i="2"/>
  <c r="C124" i="2"/>
  <c r="Q121" i="2"/>
  <c r="P123" i="2" l="1"/>
  <c r="Q122" i="2"/>
  <c r="E122" i="2" s="1"/>
  <c r="M123" i="2"/>
  <c r="Q123" i="2" s="1"/>
  <c r="F121" i="2"/>
  <c r="J121" i="2" s="1"/>
  <c r="E121" i="2"/>
  <c r="I121" i="2" s="1"/>
  <c r="S124" i="2"/>
  <c r="O124" i="2"/>
  <c r="N124" i="2"/>
  <c r="D124" i="2"/>
  <c r="R124" i="2"/>
  <c r="K124" i="2"/>
  <c r="L124" i="2"/>
  <c r="H122" i="2"/>
  <c r="G122" i="2"/>
  <c r="G123" i="2"/>
  <c r="H123" i="2"/>
  <c r="B126" i="2"/>
  <c r="C125" i="2"/>
  <c r="F122" i="2" l="1"/>
  <c r="J122" i="2" s="1"/>
  <c r="P124" i="2"/>
  <c r="I122" i="2"/>
  <c r="M124" i="2"/>
  <c r="T124" i="2"/>
  <c r="U124" i="2" s="1"/>
  <c r="L125" i="2"/>
  <c r="N125" i="2"/>
  <c r="R125" i="2"/>
  <c r="O125" i="2"/>
  <c r="K125" i="2"/>
  <c r="S125" i="2"/>
  <c r="D125" i="2"/>
  <c r="B127" i="2"/>
  <c r="C126" i="2"/>
  <c r="F123" i="2"/>
  <c r="J123" i="2" s="1"/>
  <c r="E123" i="2"/>
  <c r="I123" i="2" s="1"/>
  <c r="S126" i="2" l="1"/>
  <c r="O126" i="2"/>
  <c r="D126" i="2"/>
  <c r="L126" i="2"/>
  <c r="K126" i="2"/>
  <c r="M126" i="2" s="1"/>
  <c r="R126" i="2"/>
  <c r="N126" i="2"/>
  <c r="T125" i="2"/>
  <c r="U125" i="2" s="1"/>
  <c r="M125" i="2"/>
  <c r="P125" i="2"/>
  <c r="B128" i="2"/>
  <c r="C127" i="2"/>
  <c r="G124" i="2"/>
  <c r="H124" i="2"/>
  <c r="Q124" i="2"/>
  <c r="Q125" i="2" l="1"/>
  <c r="F125" i="2" s="1"/>
  <c r="H125" i="2"/>
  <c r="G125" i="2"/>
  <c r="F124" i="2"/>
  <c r="J124" i="2" s="1"/>
  <c r="E124" i="2"/>
  <c r="I124" i="2" s="1"/>
  <c r="P126" i="2"/>
  <c r="Q126" i="2" s="1"/>
  <c r="T126" i="2"/>
  <c r="U126" i="2" s="1"/>
  <c r="R127" i="2"/>
  <c r="L127" i="2"/>
  <c r="K127" i="2"/>
  <c r="D127" i="2"/>
  <c r="S127" i="2"/>
  <c r="O127" i="2"/>
  <c r="N127" i="2"/>
  <c r="C128" i="2"/>
  <c r="B129" i="2"/>
  <c r="J125" i="2" l="1"/>
  <c r="M127" i="2"/>
  <c r="E125" i="2"/>
  <c r="I125" i="2" s="1"/>
  <c r="F126" i="2"/>
  <c r="E126" i="2"/>
  <c r="P127" i="2"/>
  <c r="T127" i="2"/>
  <c r="U127" i="2" s="1"/>
  <c r="G126" i="2"/>
  <c r="H126" i="2"/>
  <c r="C129" i="2"/>
  <c r="B130" i="2"/>
  <c r="D128" i="2"/>
  <c r="R128" i="2"/>
  <c r="K128" i="2"/>
  <c r="N128" i="2"/>
  <c r="S128" i="2"/>
  <c r="L128" i="2"/>
  <c r="O128" i="2"/>
  <c r="Q127" i="2" l="1"/>
  <c r="E127" i="2" s="1"/>
  <c r="I127" i="2" s="1"/>
  <c r="H127" i="2"/>
  <c r="G127" i="2"/>
  <c r="M128" i="2"/>
  <c r="N129" i="2"/>
  <c r="K129" i="2"/>
  <c r="S129" i="2"/>
  <c r="R129" i="2"/>
  <c r="L129" i="2"/>
  <c r="O129" i="2"/>
  <c r="D129" i="2"/>
  <c r="P128" i="2"/>
  <c r="T128" i="2"/>
  <c r="U128" i="2" s="1"/>
  <c r="I126" i="2"/>
  <c r="B131" i="2"/>
  <c r="C130" i="2"/>
  <c r="J126" i="2"/>
  <c r="F127" i="2" l="1"/>
  <c r="J127" i="2" s="1"/>
  <c r="P129" i="2"/>
  <c r="T129" i="2"/>
  <c r="U129" i="2" s="1"/>
  <c r="H129" i="2" s="1"/>
  <c r="B132" i="2"/>
  <c r="C131" i="2"/>
  <c r="G128" i="2"/>
  <c r="H128" i="2"/>
  <c r="Q128" i="2"/>
  <c r="M129" i="2"/>
  <c r="Q129" i="2" s="1"/>
  <c r="N130" i="2"/>
  <c r="D130" i="2"/>
  <c r="L130" i="2"/>
  <c r="O130" i="2"/>
  <c r="K130" i="2"/>
  <c r="S130" i="2"/>
  <c r="R130" i="2"/>
  <c r="M130" i="2" l="1"/>
  <c r="T130" i="2"/>
  <c r="U130" i="2" s="1"/>
  <c r="G130" i="2" s="1"/>
  <c r="G129" i="2"/>
  <c r="F128" i="2"/>
  <c r="J128" i="2" s="1"/>
  <c r="E128" i="2"/>
  <c r="I128" i="2" s="1"/>
  <c r="K131" i="2"/>
  <c r="O131" i="2"/>
  <c r="N131" i="2"/>
  <c r="P131" i="2" s="1"/>
  <c r="S131" i="2"/>
  <c r="D131" i="2"/>
  <c r="L131" i="2"/>
  <c r="R131" i="2"/>
  <c r="E129" i="2"/>
  <c r="I129" i="2" s="1"/>
  <c r="F129" i="2"/>
  <c r="J129" i="2" s="1"/>
  <c r="P130" i="2"/>
  <c r="Q130" i="2" s="1"/>
  <c r="C132" i="2"/>
  <c r="B133" i="2"/>
  <c r="M131" i="2" l="1"/>
  <c r="H130" i="2"/>
  <c r="E130" i="2"/>
  <c r="I130" i="2" s="1"/>
  <c r="F130" i="2"/>
  <c r="J130" i="2" s="1"/>
  <c r="L132" i="2"/>
  <c r="N132" i="2"/>
  <c r="R132" i="2"/>
  <c r="S132" i="2"/>
  <c r="O132" i="2"/>
  <c r="K132" i="2"/>
  <c r="D132" i="2"/>
  <c r="T131" i="2"/>
  <c r="U131" i="2" s="1"/>
  <c r="Q131" i="2"/>
  <c r="C133" i="2"/>
  <c r="B134" i="2"/>
  <c r="M132" i="2" l="1"/>
  <c r="T132" i="2"/>
  <c r="U132" i="2" s="1"/>
  <c r="N133" i="2"/>
  <c r="D133" i="2"/>
  <c r="L133" i="2"/>
  <c r="R133" i="2"/>
  <c r="O133" i="2"/>
  <c r="K133" i="2"/>
  <c r="S133" i="2"/>
  <c r="F131" i="2"/>
  <c r="E131" i="2"/>
  <c r="G131" i="2"/>
  <c r="H131" i="2"/>
  <c r="C134" i="2"/>
  <c r="B135" i="2"/>
  <c r="P132" i="2"/>
  <c r="Q132" i="2" s="1"/>
  <c r="J131" i="2" l="1"/>
  <c r="M133" i="2"/>
  <c r="F132" i="2"/>
  <c r="E132" i="2"/>
  <c r="S134" i="2"/>
  <c r="O134" i="2"/>
  <c r="N134" i="2"/>
  <c r="D134" i="2"/>
  <c r="R134" i="2"/>
  <c r="K134" i="2"/>
  <c r="L134" i="2"/>
  <c r="T133" i="2"/>
  <c r="U133" i="2" s="1"/>
  <c r="I131" i="2"/>
  <c r="P133" i="2"/>
  <c r="B136" i="2"/>
  <c r="C135" i="2"/>
  <c r="H132" i="2"/>
  <c r="G132" i="2"/>
  <c r="Q133" i="2" l="1"/>
  <c r="M134" i="2"/>
  <c r="T134" i="2"/>
  <c r="U134" i="2" s="1"/>
  <c r="G134" i="2" s="1"/>
  <c r="F133" i="2"/>
  <c r="E133" i="2"/>
  <c r="D135" i="2"/>
  <c r="R135" i="2"/>
  <c r="L135" i="2"/>
  <c r="K135" i="2"/>
  <c r="N135" i="2"/>
  <c r="O135" i="2"/>
  <c r="S135" i="2"/>
  <c r="B137" i="2"/>
  <c r="C136" i="2"/>
  <c r="G133" i="2"/>
  <c r="H133" i="2"/>
  <c r="I132" i="2"/>
  <c r="P134" i="2"/>
  <c r="Q134" i="2" s="1"/>
  <c r="J132" i="2"/>
  <c r="H134" i="2" l="1"/>
  <c r="M135" i="2"/>
  <c r="T135" i="2"/>
  <c r="U135" i="2" s="1"/>
  <c r="H135" i="2" s="1"/>
  <c r="I133" i="2"/>
  <c r="R136" i="2"/>
  <c r="K136" i="2"/>
  <c r="O136" i="2"/>
  <c r="S136" i="2"/>
  <c r="L136" i="2"/>
  <c r="D136" i="2"/>
  <c r="N136" i="2"/>
  <c r="F134" i="2"/>
  <c r="J134" i="2" s="1"/>
  <c r="E134" i="2"/>
  <c r="I134" i="2" s="1"/>
  <c r="C137" i="2"/>
  <c r="B138" i="2"/>
  <c r="P135" i="2"/>
  <c r="Q135" i="2" s="1"/>
  <c r="J133" i="2"/>
  <c r="G135" i="2" l="1"/>
  <c r="T136" i="2"/>
  <c r="U136" i="2" s="1"/>
  <c r="G136" i="2" s="1"/>
  <c r="F135" i="2"/>
  <c r="J135" i="2" s="1"/>
  <c r="E135" i="2"/>
  <c r="I135" i="2" s="1"/>
  <c r="S137" i="2"/>
  <c r="N137" i="2"/>
  <c r="D137" i="2"/>
  <c r="L137" i="2"/>
  <c r="K137" i="2"/>
  <c r="R137" i="2"/>
  <c r="O137" i="2"/>
  <c r="M136" i="2"/>
  <c r="H136" i="2"/>
  <c r="C138" i="2"/>
  <c r="B139" i="2"/>
  <c r="P136" i="2"/>
  <c r="T137" i="2" l="1"/>
  <c r="U137" i="2" s="1"/>
  <c r="G137" i="2" s="1"/>
  <c r="P137" i="2"/>
  <c r="Q136" i="2"/>
  <c r="F136" i="2" s="1"/>
  <c r="J136" i="2" s="1"/>
  <c r="M137" i="2"/>
  <c r="C139" i="2"/>
  <c r="B140" i="2"/>
  <c r="K138" i="2"/>
  <c r="S138" i="2"/>
  <c r="D138" i="2"/>
  <c r="N138" i="2"/>
  <c r="R138" i="2"/>
  <c r="T138" i="2" s="1"/>
  <c r="U138" i="2" s="1"/>
  <c r="L138" i="2"/>
  <c r="O138" i="2"/>
  <c r="Q137" i="2" l="1"/>
  <c r="F137" i="2" s="1"/>
  <c r="J137" i="2" s="1"/>
  <c r="H137" i="2"/>
  <c r="E136" i="2"/>
  <c r="I136" i="2" s="1"/>
  <c r="M138" i="2"/>
  <c r="H138" i="2"/>
  <c r="G138" i="2"/>
  <c r="C140" i="2"/>
  <c r="B141" i="2"/>
  <c r="O139" i="2"/>
  <c r="N139" i="2"/>
  <c r="D139" i="2"/>
  <c r="L139" i="2"/>
  <c r="S139" i="2"/>
  <c r="R139" i="2"/>
  <c r="K139" i="2"/>
  <c r="E137" i="2"/>
  <c r="I137" i="2" s="1"/>
  <c r="P138" i="2"/>
  <c r="M139" i="2" l="1"/>
  <c r="Q138" i="2"/>
  <c r="E138" i="2" s="1"/>
  <c r="I138" i="2" s="1"/>
  <c r="F138" i="2"/>
  <c r="J138" i="2" s="1"/>
  <c r="P139" i="2"/>
  <c r="Q139" i="2" s="1"/>
  <c r="B142" i="2"/>
  <c r="C141" i="2"/>
  <c r="D140" i="2"/>
  <c r="R140" i="2"/>
  <c r="T140" i="2" s="1"/>
  <c r="U140" i="2" s="1"/>
  <c r="N140" i="2"/>
  <c r="K140" i="2"/>
  <c r="S140" i="2"/>
  <c r="L140" i="2"/>
  <c r="O140" i="2"/>
  <c r="T139" i="2"/>
  <c r="U139" i="2" s="1"/>
  <c r="P140" i="2" l="1"/>
  <c r="G140" i="2"/>
  <c r="H140" i="2"/>
  <c r="F139" i="2"/>
  <c r="E139" i="2"/>
  <c r="N141" i="2"/>
  <c r="K141" i="2"/>
  <c r="O141" i="2"/>
  <c r="S141" i="2"/>
  <c r="D141" i="2"/>
  <c r="R141" i="2"/>
  <c r="L141" i="2"/>
  <c r="H139" i="2"/>
  <c r="G139" i="2"/>
  <c r="C142" i="2"/>
  <c r="B143" i="2"/>
  <c r="M140" i="2"/>
  <c r="Q140" i="2" s="1"/>
  <c r="M141" i="2" l="1"/>
  <c r="I139" i="2"/>
  <c r="B144" i="2"/>
  <c r="C143" i="2"/>
  <c r="P141" i="2"/>
  <c r="Q141" i="2" s="1"/>
  <c r="E140" i="2"/>
  <c r="I140" i="2" s="1"/>
  <c r="F140" i="2"/>
  <c r="J140" i="2" s="1"/>
  <c r="O142" i="2"/>
  <c r="N142" i="2"/>
  <c r="D142" i="2"/>
  <c r="K142" i="2"/>
  <c r="S142" i="2"/>
  <c r="L142" i="2"/>
  <c r="R142" i="2"/>
  <c r="T142" i="2" s="1"/>
  <c r="U142" i="2" s="1"/>
  <c r="J139" i="2"/>
  <c r="T141" i="2"/>
  <c r="U141" i="2" s="1"/>
  <c r="P142" i="2" l="1"/>
  <c r="E141" i="2"/>
  <c r="F141" i="2"/>
  <c r="H141" i="2"/>
  <c r="G141" i="2"/>
  <c r="G142" i="2"/>
  <c r="H142" i="2"/>
  <c r="M142" i="2"/>
  <c r="Q142" i="2" s="1"/>
  <c r="O143" i="2"/>
  <c r="S143" i="2"/>
  <c r="D143" i="2"/>
  <c r="R143" i="2"/>
  <c r="L143" i="2"/>
  <c r="K143" i="2"/>
  <c r="N143" i="2"/>
  <c r="B145" i="2"/>
  <c r="C144" i="2"/>
  <c r="J141" i="2" l="1"/>
  <c r="I141" i="2"/>
  <c r="B146" i="2"/>
  <c r="C145" i="2"/>
  <c r="F142" i="2"/>
  <c r="J142" i="2" s="1"/>
  <c r="E142" i="2"/>
  <c r="I142" i="2" s="1"/>
  <c r="P143" i="2"/>
  <c r="M143" i="2"/>
  <c r="T143" i="2"/>
  <c r="U143" i="2" s="1"/>
  <c r="R144" i="2"/>
  <c r="N144" i="2"/>
  <c r="S144" i="2"/>
  <c r="L144" i="2"/>
  <c r="O144" i="2"/>
  <c r="K144" i="2"/>
  <c r="D144" i="2"/>
  <c r="Q143" i="2" l="1"/>
  <c r="E143" i="2" s="1"/>
  <c r="M144" i="2"/>
  <c r="Q144" i="2" s="1"/>
  <c r="P144" i="2"/>
  <c r="T144" i="2"/>
  <c r="U144" i="2" s="1"/>
  <c r="H144" i="2" s="1"/>
  <c r="G143" i="2"/>
  <c r="H143" i="2"/>
  <c r="F143" i="2"/>
  <c r="K145" i="2"/>
  <c r="D145" i="2"/>
  <c r="L145" i="2"/>
  <c r="N145" i="2"/>
  <c r="O145" i="2"/>
  <c r="S145" i="2"/>
  <c r="R145" i="2"/>
  <c r="B147" i="2"/>
  <c r="C146" i="2"/>
  <c r="G144" i="2" l="1"/>
  <c r="M145" i="2"/>
  <c r="T145" i="2"/>
  <c r="U145" i="2" s="1"/>
  <c r="G145" i="2" s="1"/>
  <c r="J143" i="2"/>
  <c r="K146" i="2"/>
  <c r="R146" i="2"/>
  <c r="T146" i="2" s="1"/>
  <c r="U146" i="2" s="1"/>
  <c r="L146" i="2"/>
  <c r="S146" i="2"/>
  <c r="D146" i="2"/>
  <c r="O146" i="2"/>
  <c r="N146" i="2"/>
  <c r="B148" i="2"/>
  <c r="C147" i="2"/>
  <c r="I143" i="2"/>
  <c r="E144" i="2"/>
  <c r="I144" i="2" s="1"/>
  <c r="F144" i="2"/>
  <c r="J144" i="2" s="1"/>
  <c r="P145" i="2"/>
  <c r="Q145" i="2" l="1"/>
  <c r="F145" i="2" s="1"/>
  <c r="H145" i="2"/>
  <c r="M146" i="2"/>
  <c r="E145" i="2"/>
  <c r="I145" i="2" s="1"/>
  <c r="P146" i="2"/>
  <c r="B149" i="2"/>
  <c r="C148" i="2"/>
  <c r="D147" i="2"/>
  <c r="R147" i="2"/>
  <c r="L147" i="2"/>
  <c r="N147" i="2"/>
  <c r="O147" i="2"/>
  <c r="K147" i="2"/>
  <c r="S147" i="2"/>
  <c r="H146" i="2"/>
  <c r="G146" i="2"/>
  <c r="J145" i="2" l="1"/>
  <c r="Q146" i="2"/>
  <c r="E146" i="2" s="1"/>
  <c r="I146" i="2" s="1"/>
  <c r="P147" i="2"/>
  <c r="T147" i="2"/>
  <c r="U147" i="2" s="1"/>
  <c r="O148" i="2"/>
  <c r="K148" i="2"/>
  <c r="N148" i="2"/>
  <c r="S148" i="2"/>
  <c r="D148" i="2"/>
  <c r="R148" i="2"/>
  <c r="T148" i="2" s="1"/>
  <c r="U148" i="2" s="1"/>
  <c r="L148" i="2"/>
  <c r="M147" i="2"/>
  <c r="B150" i="2"/>
  <c r="C149" i="2"/>
  <c r="F146" i="2" l="1"/>
  <c r="J146" i="2" s="1"/>
  <c r="Q147" i="2"/>
  <c r="E147" i="2" s="1"/>
  <c r="H148" i="2"/>
  <c r="G148" i="2"/>
  <c r="P148" i="2"/>
  <c r="D149" i="2"/>
  <c r="R149" i="2"/>
  <c r="L149" i="2"/>
  <c r="O149" i="2"/>
  <c r="K149" i="2"/>
  <c r="M149" i="2" s="1"/>
  <c r="N149" i="2"/>
  <c r="S149" i="2"/>
  <c r="M148" i="2"/>
  <c r="B151" i="2"/>
  <c r="C150" i="2"/>
  <c r="H147" i="2"/>
  <c r="G147" i="2"/>
  <c r="F147" i="2" l="1"/>
  <c r="J147" i="2" s="1"/>
  <c r="T149" i="2"/>
  <c r="U149" i="2" s="1"/>
  <c r="H149" i="2" s="1"/>
  <c r="P149" i="2"/>
  <c r="Q149" i="2" s="1"/>
  <c r="Q148" i="2"/>
  <c r="F148" i="2" s="1"/>
  <c r="J148" i="2" s="1"/>
  <c r="I147" i="2"/>
  <c r="O150" i="2"/>
  <c r="K150" i="2"/>
  <c r="S150" i="2"/>
  <c r="D150" i="2"/>
  <c r="L150" i="2"/>
  <c r="N150" i="2"/>
  <c r="R150" i="2"/>
  <c r="B152" i="2"/>
  <c r="C151" i="2"/>
  <c r="T150" i="2" l="1"/>
  <c r="U150" i="2" s="1"/>
  <c r="G150" i="2" s="1"/>
  <c r="G149" i="2"/>
  <c r="M150" i="2"/>
  <c r="E148" i="2"/>
  <c r="I148" i="2" s="1"/>
  <c r="B153" i="2"/>
  <c r="C152" i="2"/>
  <c r="P150" i="2"/>
  <c r="R151" i="2"/>
  <c r="O151" i="2"/>
  <c r="K151" i="2"/>
  <c r="S151" i="2"/>
  <c r="L151" i="2"/>
  <c r="N151" i="2"/>
  <c r="D151" i="2"/>
  <c r="E149" i="2"/>
  <c r="I149" i="2" s="1"/>
  <c r="F149" i="2"/>
  <c r="J149" i="2" s="1"/>
  <c r="Q150" i="2" l="1"/>
  <c r="H150" i="2"/>
  <c r="M151" i="2"/>
  <c r="F150" i="2"/>
  <c r="E150" i="2"/>
  <c r="I150" i="2" s="1"/>
  <c r="P151" i="2"/>
  <c r="T151" i="2"/>
  <c r="U151" i="2" s="1"/>
  <c r="R152" i="2"/>
  <c r="L152" i="2"/>
  <c r="O152" i="2"/>
  <c r="N152" i="2"/>
  <c r="P152" i="2" s="1"/>
  <c r="K152" i="2"/>
  <c r="D152" i="2"/>
  <c r="S152" i="2"/>
  <c r="C153" i="2"/>
  <c r="B154" i="2"/>
  <c r="Q151" i="2" l="1"/>
  <c r="J150" i="2"/>
  <c r="T152" i="2"/>
  <c r="U152" i="2" s="1"/>
  <c r="G152" i="2" s="1"/>
  <c r="M152" i="2"/>
  <c r="Q152" i="2" s="1"/>
  <c r="G151" i="2"/>
  <c r="H151" i="2"/>
  <c r="B155" i="2"/>
  <c r="C154" i="2"/>
  <c r="S153" i="2"/>
  <c r="D153" i="2"/>
  <c r="R153" i="2"/>
  <c r="T153" i="2" s="1"/>
  <c r="U153" i="2" s="1"/>
  <c r="L153" i="2"/>
  <c r="N153" i="2"/>
  <c r="K153" i="2"/>
  <c r="O153" i="2"/>
  <c r="F151" i="2"/>
  <c r="E151" i="2"/>
  <c r="H152" i="2" l="1"/>
  <c r="J151" i="2"/>
  <c r="M153" i="2"/>
  <c r="G153" i="2"/>
  <c r="H153" i="2"/>
  <c r="I151" i="2"/>
  <c r="F152" i="2"/>
  <c r="J152" i="2" s="1"/>
  <c r="E152" i="2"/>
  <c r="I152" i="2" s="1"/>
  <c r="B156" i="2"/>
  <c r="C155" i="2"/>
  <c r="D154" i="2"/>
  <c r="K154" i="2"/>
  <c r="O154" i="2"/>
  <c r="S154" i="2"/>
  <c r="L154" i="2"/>
  <c r="N154" i="2"/>
  <c r="R154" i="2"/>
  <c r="T154" i="2" s="1"/>
  <c r="U154" i="2" s="1"/>
  <c r="P153" i="2"/>
  <c r="P154" i="2" l="1"/>
  <c r="Q153" i="2"/>
  <c r="F153" i="2" s="1"/>
  <c r="J153" i="2" s="1"/>
  <c r="K155" i="2"/>
  <c r="S155" i="2"/>
  <c r="D155" i="2"/>
  <c r="L155" i="2"/>
  <c r="O155" i="2"/>
  <c r="N155" i="2"/>
  <c r="R155" i="2"/>
  <c r="H154" i="2"/>
  <c r="G154" i="2"/>
  <c r="B157" i="2"/>
  <c r="C156" i="2"/>
  <c r="M154" i="2"/>
  <c r="Q154" i="2" l="1"/>
  <c r="F154" i="2" s="1"/>
  <c r="J154" i="2" s="1"/>
  <c r="E153" i="2"/>
  <c r="I153" i="2" s="1"/>
  <c r="T155" i="2"/>
  <c r="U155" i="2" s="1"/>
  <c r="H155" i="2" s="1"/>
  <c r="P155" i="2"/>
  <c r="L156" i="2"/>
  <c r="R156" i="2"/>
  <c r="O156" i="2"/>
  <c r="N156" i="2"/>
  <c r="K156" i="2"/>
  <c r="M156" i="2" s="1"/>
  <c r="S156" i="2"/>
  <c r="D156" i="2"/>
  <c r="M155" i="2"/>
  <c r="B158" i="2"/>
  <c r="C157" i="2"/>
  <c r="E154" i="2" l="1"/>
  <c r="I154" i="2" s="1"/>
  <c r="Q155" i="2"/>
  <c r="E155" i="2" s="1"/>
  <c r="T156" i="2"/>
  <c r="U156" i="2" s="1"/>
  <c r="G156" i="2" s="1"/>
  <c r="G155" i="2"/>
  <c r="P156" i="2"/>
  <c r="Q156" i="2" s="1"/>
  <c r="F156" i="2" s="1"/>
  <c r="C158" i="2"/>
  <c r="B159" i="2"/>
  <c r="L157" i="2"/>
  <c r="O157" i="2"/>
  <c r="K157" i="2"/>
  <c r="D157" i="2"/>
  <c r="R157" i="2"/>
  <c r="N157" i="2"/>
  <c r="S157" i="2"/>
  <c r="F155" i="2" l="1"/>
  <c r="J155" i="2" s="1"/>
  <c r="H156" i="2"/>
  <c r="J156" i="2" s="1"/>
  <c r="I155" i="2"/>
  <c r="M157" i="2"/>
  <c r="E156" i="2"/>
  <c r="I156" i="2" s="1"/>
  <c r="C159" i="2"/>
  <c r="B160" i="2"/>
  <c r="P157" i="2"/>
  <c r="T157" i="2"/>
  <c r="U157" i="2" s="1"/>
  <c r="S158" i="2"/>
  <c r="D158" i="2"/>
  <c r="O158" i="2"/>
  <c r="N158" i="2"/>
  <c r="R158" i="2"/>
  <c r="K158" i="2"/>
  <c r="L158" i="2"/>
  <c r="Q157" i="2" l="1"/>
  <c r="F157" i="2" s="1"/>
  <c r="P158" i="2"/>
  <c r="H157" i="2"/>
  <c r="G157" i="2"/>
  <c r="M158" i="2"/>
  <c r="T158" i="2"/>
  <c r="U158" i="2" s="1"/>
  <c r="B161" i="2"/>
  <c r="C160" i="2"/>
  <c r="D159" i="2"/>
  <c r="O159" i="2"/>
  <c r="L159" i="2"/>
  <c r="S159" i="2"/>
  <c r="N159" i="2"/>
  <c r="R159" i="2"/>
  <c r="T159" i="2" s="1"/>
  <c r="U159" i="2" s="1"/>
  <c r="K159" i="2"/>
  <c r="E157" i="2" l="1"/>
  <c r="I157" i="2" s="1"/>
  <c r="Q158" i="2"/>
  <c r="E158" i="2" s="1"/>
  <c r="P159" i="2"/>
  <c r="G158" i="2"/>
  <c r="H158" i="2"/>
  <c r="L160" i="2"/>
  <c r="R160" i="2"/>
  <c r="N160" i="2"/>
  <c r="O160" i="2"/>
  <c r="S160" i="2"/>
  <c r="K160" i="2"/>
  <c r="D160" i="2"/>
  <c r="M159" i="2"/>
  <c r="B162" i="2"/>
  <c r="C161" i="2"/>
  <c r="J157" i="2"/>
  <c r="H159" i="2"/>
  <c r="G159" i="2"/>
  <c r="Q159" i="2" l="1"/>
  <c r="F158" i="2"/>
  <c r="J158" i="2" s="1"/>
  <c r="T160" i="2"/>
  <c r="U160" i="2" s="1"/>
  <c r="H160" i="2" s="1"/>
  <c r="M160" i="2"/>
  <c r="I158" i="2"/>
  <c r="P160" i="2"/>
  <c r="K161" i="2"/>
  <c r="N161" i="2"/>
  <c r="D161" i="2"/>
  <c r="R161" i="2"/>
  <c r="S161" i="2"/>
  <c r="O161" i="2"/>
  <c r="L161" i="2"/>
  <c r="B163" i="2"/>
  <c r="C162" i="2"/>
  <c r="E159" i="2"/>
  <c r="I159" i="2" s="1"/>
  <c r="F159" i="2"/>
  <c r="J159" i="2" s="1"/>
  <c r="T161" i="2" l="1"/>
  <c r="U161" i="2" s="1"/>
  <c r="H161" i="2" s="1"/>
  <c r="Q160" i="2"/>
  <c r="F160" i="2" s="1"/>
  <c r="J160" i="2" s="1"/>
  <c r="M161" i="2"/>
  <c r="G160" i="2"/>
  <c r="P161" i="2"/>
  <c r="K162" i="2"/>
  <c r="D162" i="2"/>
  <c r="S162" i="2"/>
  <c r="R162" i="2"/>
  <c r="N162" i="2"/>
  <c r="O162" i="2"/>
  <c r="L162" i="2"/>
  <c r="B164" i="2"/>
  <c r="C163" i="2"/>
  <c r="E160" i="2" l="1"/>
  <c r="G161" i="2"/>
  <c r="Q161" i="2"/>
  <c r="F161" i="2" s="1"/>
  <c r="J161" i="2" s="1"/>
  <c r="I160" i="2"/>
  <c r="T162" i="2"/>
  <c r="U162" i="2" s="1"/>
  <c r="L163" i="2"/>
  <c r="N163" i="2"/>
  <c r="O163" i="2"/>
  <c r="S163" i="2"/>
  <c r="D163" i="2"/>
  <c r="R163" i="2"/>
  <c r="K163" i="2"/>
  <c r="C164" i="2"/>
  <c r="B165" i="2"/>
  <c r="M162" i="2"/>
  <c r="P162" i="2"/>
  <c r="M163" i="2" l="1"/>
  <c r="E161" i="2"/>
  <c r="I161" i="2" s="1"/>
  <c r="Q162" i="2"/>
  <c r="F162" i="2" s="1"/>
  <c r="T163" i="2"/>
  <c r="U163" i="2" s="1"/>
  <c r="P163" i="2"/>
  <c r="Q163" i="2" s="1"/>
  <c r="R164" i="2"/>
  <c r="N164" i="2"/>
  <c r="O164" i="2"/>
  <c r="K164" i="2"/>
  <c r="L164" i="2"/>
  <c r="S164" i="2"/>
  <c r="D164" i="2"/>
  <c r="C165" i="2"/>
  <c r="B166" i="2"/>
  <c r="G162" i="2"/>
  <c r="H162" i="2"/>
  <c r="E162" i="2" l="1"/>
  <c r="I162" i="2" s="1"/>
  <c r="M164" i="2"/>
  <c r="R165" i="2"/>
  <c r="O165" i="2"/>
  <c r="K165" i="2"/>
  <c r="L165" i="2"/>
  <c r="N165" i="2"/>
  <c r="S165" i="2"/>
  <c r="D165" i="2"/>
  <c r="T164" i="2"/>
  <c r="U164" i="2" s="1"/>
  <c r="P164" i="2"/>
  <c r="J162" i="2"/>
  <c r="C166" i="2"/>
  <c r="B167" i="2"/>
  <c r="G163" i="2"/>
  <c r="H163" i="2"/>
  <c r="E163" i="2"/>
  <c r="F163" i="2"/>
  <c r="T165" i="2" l="1"/>
  <c r="U165" i="2" s="1"/>
  <c r="G165" i="2" s="1"/>
  <c r="J163" i="2"/>
  <c r="P165" i="2"/>
  <c r="M165" i="2"/>
  <c r="Q165" i="2" s="1"/>
  <c r="F165" i="2" s="1"/>
  <c r="Q164" i="2"/>
  <c r="F164" i="2" s="1"/>
  <c r="G164" i="2"/>
  <c r="H164" i="2"/>
  <c r="I163" i="2"/>
  <c r="O166" i="2"/>
  <c r="K166" i="2"/>
  <c r="S166" i="2"/>
  <c r="N166" i="2"/>
  <c r="R166" i="2"/>
  <c r="T166" i="2" s="1"/>
  <c r="U166" i="2" s="1"/>
  <c r="D166" i="2"/>
  <c r="L166" i="2"/>
  <c r="B168" i="2"/>
  <c r="C167" i="2"/>
  <c r="J164" i="2" l="1"/>
  <c r="H165" i="2"/>
  <c r="J165" i="2" s="1"/>
  <c r="E165" i="2"/>
  <c r="I165" i="2" s="1"/>
  <c r="E164" i="2"/>
  <c r="I164" i="2" s="1"/>
  <c r="H166" i="2"/>
  <c r="G166" i="2"/>
  <c r="P166" i="2"/>
  <c r="M166" i="2"/>
  <c r="C168" i="2"/>
  <c r="B169" i="2"/>
  <c r="K167" i="2"/>
  <c r="N167" i="2"/>
  <c r="S167" i="2"/>
  <c r="R167" i="2"/>
  <c r="T167" i="2" s="1"/>
  <c r="U167" i="2" s="1"/>
  <c r="D167" i="2"/>
  <c r="L167" i="2"/>
  <c r="O167" i="2"/>
  <c r="Q166" i="2" l="1"/>
  <c r="F166" i="2" s="1"/>
  <c r="J166" i="2" s="1"/>
  <c r="P167" i="2"/>
  <c r="M167" i="2"/>
  <c r="C169" i="2"/>
  <c r="B170" i="2"/>
  <c r="D168" i="2"/>
  <c r="O168" i="2"/>
  <c r="R168" i="2"/>
  <c r="L168" i="2"/>
  <c r="S168" i="2"/>
  <c r="K168" i="2"/>
  <c r="N168" i="2"/>
  <c r="G167" i="2"/>
  <c r="H167" i="2"/>
  <c r="T168" i="2" l="1"/>
  <c r="U168" i="2" s="1"/>
  <c r="G168" i="2" s="1"/>
  <c r="E166" i="2"/>
  <c r="I166" i="2" s="1"/>
  <c r="Q167" i="2"/>
  <c r="F167" i="2" s="1"/>
  <c r="J167" i="2" s="1"/>
  <c r="C170" i="2"/>
  <c r="B171" i="2"/>
  <c r="P168" i="2"/>
  <c r="L169" i="2"/>
  <c r="O169" i="2"/>
  <c r="N169" i="2"/>
  <c r="D169" i="2"/>
  <c r="R169" i="2"/>
  <c r="K169" i="2"/>
  <c r="S169" i="2"/>
  <c r="M168" i="2"/>
  <c r="Q168" i="2" s="1"/>
  <c r="H168" i="2" l="1"/>
  <c r="P169" i="2"/>
  <c r="E167" i="2"/>
  <c r="I167" i="2" s="1"/>
  <c r="E168" i="2"/>
  <c r="I168" i="2" s="1"/>
  <c r="F168" i="2"/>
  <c r="C171" i="2"/>
  <c r="B172" i="2"/>
  <c r="M169" i="2"/>
  <c r="Q169" i="2" s="1"/>
  <c r="D170" i="2"/>
  <c r="L170" i="2"/>
  <c r="S170" i="2"/>
  <c r="R170" i="2"/>
  <c r="O170" i="2"/>
  <c r="K170" i="2"/>
  <c r="N170" i="2"/>
  <c r="T169" i="2"/>
  <c r="U169" i="2" s="1"/>
  <c r="J168" i="2" l="1"/>
  <c r="M170" i="2"/>
  <c r="H169" i="2"/>
  <c r="G169" i="2"/>
  <c r="E169" i="2"/>
  <c r="F169" i="2"/>
  <c r="P170" i="2"/>
  <c r="B173" i="2"/>
  <c r="C172" i="2"/>
  <c r="O171" i="2"/>
  <c r="N171" i="2"/>
  <c r="D171" i="2"/>
  <c r="S171" i="2"/>
  <c r="L171" i="2"/>
  <c r="R171" i="2"/>
  <c r="T171" i="2" s="1"/>
  <c r="U171" i="2" s="1"/>
  <c r="K171" i="2"/>
  <c r="T170" i="2"/>
  <c r="U170" i="2" s="1"/>
  <c r="Q170" i="2" l="1"/>
  <c r="J169" i="2"/>
  <c r="P171" i="2"/>
  <c r="F170" i="2"/>
  <c r="E170" i="2"/>
  <c r="M171" i="2"/>
  <c r="D172" i="2"/>
  <c r="R172" i="2"/>
  <c r="N172" i="2"/>
  <c r="L172" i="2"/>
  <c r="O172" i="2"/>
  <c r="S172" i="2"/>
  <c r="K172" i="2"/>
  <c r="H171" i="2"/>
  <c r="G171" i="2"/>
  <c r="C173" i="2"/>
  <c r="B174" i="2"/>
  <c r="G170" i="2"/>
  <c r="H170" i="2"/>
  <c r="I169" i="2"/>
  <c r="Q171" i="2" l="1"/>
  <c r="E171" i="2" s="1"/>
  <c r="I171" i="2" s="1"/>
  <c r="P172" i="2"/>
  <c r="T172" i="2"/>
  <c r="U172" i="2" s="1"/>
  <c r="G172" i="2" s="1"/>
  <c r="M172" i="2"/>
  <c r="I170" i="2"/>
  <c r="R173" i="2"/>
  <c r="L173" i="2"/>
  <c r="N173" i="2"/>
  <c r="S173" i="2"/>
  <c r="O173" i="2"/>
  <c r="D173" i="2"/>
  <c r="K173" i="2"/>
  <c r="F171" i="2"/>
  <c r="J171" i="2" s="1"/>
  <c r="C174" i="2"/>
  <c r="B175" i="2"/>
  <c r="J170" i="2"/>
  <c r="Q172" i="2" l="1"/>
  <c r="E172" i="2" s="1"/>
  <c r="I172" i="2" s="1"/>
  <c r="H172" i="2"/>
  <c r="B176" i="2"/>
  <c r="C175" i="2"/>
  <c r="P173" i="2"/>
  <c r="T173" i="2"/>
  <c r="U173" i="2" s="1"/>
  <c r="K174" i="2"/>
  <c r="L174" i="2"/>
  <c r="O174" i="2"/>
  <c r="N174" i="2"/>
  <c r="S174" i="2"/>
  <c r="D174" i="2"/>
  <c r="R174" i="2"/>
  <c r="M173" i="2"/>
  <c r="Q173" i="2" s="1"/>
  <c r="F172" i="2" l="1"/>
  <c r="J172" i="2" s="1"/>
  <c r="T174" i="2"/>
  <c r="U174" i="2" s="1"/>
  <c r="G174" i="2" s="1"/>
  <c r="P174" i="2"/>
  <c r="M174" i="2"/>
  <c r="H174" i="2"/>
  <c r="G173" i="2"/>
  <c r="H173" i="2"/>
  <c r="L175" i="2"/>
  <c r="N175" i="2"/>
  <c r="K175" i="2"/>
  <c r="M175" i="2" s="1"/>
  <c r="S175" i="2"/>
  <c r="D175" i="2"/>
  <c r="R175" i="2"/>
  <c r="O175" i="2"/>
  <c r="B177" i="2"/>
  <c r="C176" i="2"/>
  <c r="E173" i="2"/>
  <c r="F173" i="2"/>
  <c r="Q174" i="2" l="1"/>
  <c r="J173" i="2"/>
  <c r="I173" i="2"/>
  <c r="P175" i="2"/>
  <c r="Q175" i="2" s="1"/>
  <c r="R176" i="2"/>
  <c r="T176" i="2" s="1"/>
  <c r="U176" i="2" s="1"/>
  <c r="K176" i="2"/>
  <c r="N176" i="2"/>
  <c r="O176" i="2"/>
  <c r="D176" i="2"/>
  <c r="L176" i="2"/>
  <c r="S176" i="2"/>
  <c r="C177" i="2"/>
  <c r="B178" i="2"/>
  <c r="T175" i="2"/>
  <c r="U175" i="2" s="1"/>
  <c r="E174" i="2"/>
  <c r="I174" i="2" s="1"/>
  <c r="F174" i="2"/>
  <c r="J174" i="2" s="1"/>
  <c r="P176" i="2" l="1"/>
  <c r="F175" i="2"/>
  <c r="E175" i="2"/>
  <c r="G175" i="2"/>
  <c r="H175" i="2"/>
  <c r="M176" i="2"/>
  <c r="G176" i="2"/>
  <c r="H176" i="2"/>
  <c r="O177" i="2"/>
  <c r="N177" i="2"/>
  <c r="K177" i="2"/>
  <c r="S177" i="2"/>
  <c r="R177" i="2"/>
  <c r="T177" i="2" s="1"/>
  <c r="U177" i="2" s="1"/>
  <c r="L177" i="2"/>
  <c r="D177" i="2"/>
  <c r="C178" i="2"/>
  <c r="B179" i="2"/>
  <c r="Q176" i="2" l="1"/>
  <c r="E176" i="2" s="1"/>
  <c r="I176" i="2" s="1"/>
  <c r="P177" i="2"/>
  <c r="J175" i="2"/>
  <c r="O178" i="2"/>
  <c r="K178" i="2"/>
  <c r="N178" i="2"/>
  <c r="S178" i="2"/>
  <c r="L178" i="2"/>
  <c r="R178" i="2"/>
  <c r="D178" i="2"/>
  <c r="C179" i="2"/>
  <c r="B180" i="2"/>
  <c r="F176" i="2"/>
  <c r="J176" i="2" s="1"/>
  <c r="G177" i="2"/>
  <c r="H177" i="2"/>
  <c r="M177" i="2"/>
  <c r="Q177" i="2" s="1"/>
  <c r="I175" i="2"/>
  <c r="T178" i="2" l="1"/>
  <c r="U178" i="2" s="1"/>
  <c r="M178" i="2"/>
  <c r="E177" i="2"/>
  <c r="I177" i="2" s="1"/>
  <c r="F177" i="2"/>
  <c r="J177" i="2" s="1"/>
  <c r="C180" i="2"/>
  <c r="B181" i="2"/>
  <c r="S179" i="2"/>
  <c r="D179" i="2"/>
  <c r="O179" i="2"/>
  <c r="R179" i="2"/>
  <c r="L179" i="2"/>
  <c r="N179" i="2"/>
  <c r="K179" i="2"/>
  <c r="G178" i="2"/>
  <c r="H178" i="2"/>
  <c r="P178" i="2"/>
  <c r="Q178" i="2" s="1"/>
  <c r="T179" i="2" l="1"/>
  <c r="U179" i="2" s="1"/>
  <c r="M179" i="2"/>
  <c r="P179" i="2"/>
  <c r="Q179" i="2" s="1"/>
  <c r="E178" i="2"/>
  <c r="I178" i="2" s="1"/>
  <c r="F178" i="2"/>
  <c r="J178" i="2" s="1"/>
  <c r="H179" i="2"/>
  <c r="G179" i="2"/>
  <c r="B182" i="2"/>
  <c r="C181" i="2"/>
  <c r="D180" i="2"/>
  <c r="L180" i="2"/>
  <c r="S180" i="2"/>
  <c r="R180" i="2"/>
  <c r="T180" i="2" s="1"/>
  <c r="U180" i="2" s="1"/>
  <c r="O180" i="2"/>
  <c r="N180" i="2"/>
  <c r="K180" i="2"/>
  <c r="M180" i="2" l="1"/>
  <c r="F179" i="2"/>
  <c r="J179" i="2" s="1"/>
  <c r="E179" i="2"/>
  <c r="I179" i="2" s="1"/>
  <c r="D181" i="2"/>
  <c r="L181" i="2"/>
  <c r="K181" i="2"/>
  <c r="M181" i="2" s="1"/>
  <c r="O181" i="2"/>
  <c r="R181" i="2"/>
  <c r="S181" i="2"/>
  <c r="N181" i="2"/>
  <c r="P180" i="2"/>
  <c r="Q180" i="2" s="1"/>
  <c r="B183" i="2"/>
  <c r="C182" i="2"/>
  <c r="G180" i="2"/>
  <c r="H180" i="2"/>
  <c r="T181" i="2" l="1"/>
  <c r="U181" i="2" s="1"/>
  <c r="G181" i="2" s="1"/>
  <c r="P181" i="2"/>
  <c r="Q181" i="2" s="1"/>
  <c r="E180" i="2"/>
  <c r="I180" i="2" s="1"/>
  <c r="F180" i="2"/>
  <c r="J180" i="2" s="1"/>
  <c r="D182" i="2"/>
  <c r="R182" i="2"/>
  <c r="K182" i="2"/>
  <c r="O182" i="2"/>
  <c r="N182" i="2"/>
  <c r="S182" i="2"/>
  <c r="L182" i="2"/>
  <c r="C183" i="2"/>
  <c r="B184" i="2"/>
  <c r="T182" i="2" l="1"/>
  <c r="U182" i="2" s="1"/>
  <c r="G182" i="2" s="1"/>
  <c r="H181" i="2"/>
  <c r="M182" i="2"/>
  <c r="P182" i="2"/>
  <c r="D183" i="2"/>
  <c r="L183" i="2"/>
  <c r="O183" i="2"/>
  <c r="N183" i="2"/>
  <c r="K183" i="2"/>
  <c r="S183" i="2"/>
  <c r="R183" i="2"/>
  <c r="F181" i="2"/>
  <c r="E181" i="2"/>
  <c r="I181" i="2" s="1"/>
  <c r="B185" i="2"/>
  <c r="C184" i="2"/>
  <c r="M183" i="2" l="1"/>
  <c r="Q182" i="2"/>
  <c r="E182" i="2" s="1"/>
  <c r="I182" i="2" s="1"/>
  <c r="J181" i="2"/>
  <c r="H182" i="2"/>
  <c r="P183" i="2"/>
  <c r="Q183" i="2" s="1"/>
  <c r="F182" i="2"/>
  <c r="R184" i="2"/>
  <c r="K184" i="2"/>
  <c r="S184" i="2"/>
  <c r="D184" i="2"/>
  <c r="L184" i="2"/>
  <c r="O184" i="2"/>
  <c r="N184" i="2"/>
  <c r="C185" i="2"/>
  <c r="B186" i="2"/>
  <c r="T183" i="2"/>
  <c r="U183" i="2" s="1"/>
  <c r="M184" i="2" l="1"/>
  <c r="J182" i="2"/>
  <c r="E183" i="2"/>
  <c r="F183" i="2"/>
  <c r="T184" i="2"/>
  <c r="U184" i="2" s="1"/>
  <c r="G184" i="2" s="1"/>
  <c r="P184" i="2"/>
  <c r="H183" i="2"/>
  <c r="G183" i="2"/>
  <c r="C186" i="2"/>
  <c r="B187" i="2"/>
  <c r="L185" i="2"/>
  <c r="O185" i="2"/>
  <c r="K185" i="2"/>
  <c r="S185" i="2"/>
  <c r="D185" i="2"/>
  <c r="N185" i="2"/>
  <c r="R185" i="2"/>
  <c r="Q184" i="2" l="1"/>
  <c r="E184" i="2" s="1"/>
  <c r="I184" i="2" s="1"/>
  <c r="I183" i="2"/>
  <c r="T185" i="2"/>
  <c r="U185" i="2" s="1"/>
  <c r="G185" i="2" s="1"/>
  <c r="H184" i="2"/>
  <c r="M185" i="2"/>
  <c r="J183" i="2"/>
  <c r="C187" i="2"/>
  <c r="B188" i="2"/>
  <c r="P185" i="2"/>
  <c r="O186" i="2"/>
  <c r="N186" i="2"/>
  <c r="S186" i="2"/>
  <c r="R186" i="2"/>
  <c r="L186" i="2"/>
  <c r="K186" i="2"/>
  <c r="D186" i="2"/>
  <c r="F184" i="2" l="1"/>
  <c r="T186" i="2"/>
  <c r="U186" i="2" s="1"/>
  <c r="H186" i="2" s="1"/>
  <c r="H185" i="2"/>
  <c r="J184" i="2"/>
  <c r="M186" i="2"/>
  <c r="Q185" i="2"/>
  <c r="E185" i="2" s="1"/>
  <c r="I185" i="2" s="1"/>
  <c r="P186" i="2"/>
  <c r="B189" i="2"/>
  <c r="C188" i="2"/>
  <c r="N187" i="2"/>
  <c r="S187" i="2"/>
  <c r="D187" i="2"/>
  <c r="R187" i="2"/>
  <c r="T187" i="2" s="1"/>
  <c r="U187" i="2" s="1"/>
  <c r="K187" i="2"/>
  <c r="L187" i="2"/>
  <c r="O187" i="2"/>
  <c r="G186" i="2" l="1"/>
  <c r="Q186" i="2"/>
  <c r="F185" i="2"/>
  <c r="J185" i="2" s="1"/>
  <c r="P187" i="2"/>
  <c r="L188" i="2"/>
  <c r="S188" i="2"/>
  <c r="D188" i="2"/>
  <c r="R188" i="2"/>
  <c r="K188" i="2"/>
  <c r="O188" i="2"/>
  <c r="N188" i="2"/>
  <c r="M187" i="2"/>
  <c r="B190" i="2"/>
  <c r="C189" i="2"/>
  <c r="E186" i="2"/>
  <c r="I186" i="2" s="1"/>
  <c r="F186" i="2"/>
  <c r="J186" i="2" s="1"/>
  <c r="G187" i="2"/>
  <c r="H187" i="2"/>
  <c r="T188" i="2" l="1"/>
  <c r="U188" i="2" s="1"/>
  <c r="Q187" i="2"/>
  <c r="F187" i="2" s="1"/>
  <c r="J187" i="2" s="1"/>
  <c r="P188" i="2"/>
  <c r="M188" i="2"/>
  <c r="Q188" i="2" s="1"/>
  <c r="G188" i="2"/>
  <c r="H188" i="2"/>
  <c r="C190" i="2"/>
  <c r="B191" i="2"/>
  <c r="D189" i="2"/>
  <c r="O189" i="2"/>
  <c r="R189" i="2"/>
  <c r="L189" i="2"/>
  <c r="N189" i="2"/>
  <c r="S189" i="2"/>
  <c r="K189" i="2"/>
  <c r="E187" i="2" l="1"/>
  <c r="I187" i="2" s="1"/>
  <c r="E188" i="2"/>
  <c r="I188" i="2" s="1"/>
  <c r="F188" i="2"/>
  <c r="J188" i="2" s="1"/>
  <c r="B192" i="2"/>
  <c r="C191" i="2"/>
  <c r="M189" i="2"/>
  <c r="D190" i="2"/>
  <c r="R190" i="2"/>
  <c r="L190" i="2"/>
  <c r="N190" i="2"/>
  <c r="K190" i="2"/>
  <c r="O190" i="2"/>
  <c r="S190" i="2"/>
  <c r="P189" i="2"/>
  <c r="T189" i="2"/>
  <c r="U189" i="2" s="1"/>
  <c r="P190" i="2" l="1"/>
  <c r="T190" i="2"/>
  <c r="U190" i="2" s="1"/>
  <c r="H189" i="2"/>
  <c r="G189" i="2"/>
  <c r="Q189" i="2"/>
  <c r="B193" i="2"/>
  <c r="C192" i="2"/>
  <c r="D191" i="2"/>
  <c r="R191" i="2"/>
  <c r="L191" i="2"/>
  <c r="O191" i="2"/>
  <c r="K191" i="2"/>
  <c r="N191" i="2"/>
  <c r="S191" i="2"/>
  <c r="M190" i="2"/>
  <c r="Q190" i="2" s="1"/>
  <c r="P191" i="2" l="1"/>
  <c r="T191" i="2"/>
  <c r="U191" i="2" s="1"/>
  <c r="E189" i="2"/>
  <c r="I189" i="2" s="1"/>
  <c r="F189" i="2"/>
  <c r="J189" i="2" s="1"/>
  <c r="C193" i="2"/>
  <c r="B194" i="2"/>
  <c r="M191" i="2"/>
  <c r="Q191" i="2" s="1"/>
  <c r="F190" i="2"/>
  <c r="E190" i="2"/>
  <c r="L192" i="2"/>
  <c r="N192" i="2"/>
  <c r="D192" i="2"/>
  <c r="R192" i="2"/>
  <c r="O192" i="2"/>
  <c r="K192" i="2"/>
  <c r="S192" i="2"/>
  <c r="G190" i="2"/>
  <c r="H190" i="2"/>
  <c r="I190" i="2" l="1"/>
  <c r="J190" i="2"/>
  <c r="E191" i="2"/>
  <c r="F191" i="2"/>
  <c r="T192" i="2"/>
  <c r="U192" i="2" s="1"/>
  <c r="O193" i="2"/>
  <c r="K193" i="2"/>
  <c r="S193" i="2"/>
  <c r="D193" i="2"/>
  <c r="R193" i="2"/>
  <c r="L193" i="2"/>
  <c r="N193" i="2"/>
  <c r="B195" i="2"/>
  <c r="C194" i="2"/>
  <c r="M192" i="2"/>
  <c r="P192" i="2"/>
  <c r="G191" i="2"/>
  <c r="H191" i="2"/>
  <c r="Q192" i="2" l="1"/>
  <c r="M193" i="2"/>
  <c r="C195" i="2"/>
  <c r="B196" i="2"/>
  <c r="P193" i="2"/>
  <c r="J191" i="2"/>
  <c r="G192" i="2"/>
  <c r="H192" i="2"/>
  <c r="I191" i="2"/>
  <c r="K194" i="2"/>
  <c r="M194" i="2" s="1"/>
  <c r="D194" i="2"/>
  <c r="L194" i="2"/>
  <c r="N194" i="2"/>
  <c r="S194" i="2"/>
  <c r="R194" i="2"/>
  <c r="O194" i="2"/>
  <c r="T193" i="2"/>
  <c r="U193" i="2" s="1"/>
  <c r="T194" i="2" l="1"/>
  <c r="U194" i="2" s="1"/>
  <c r="P194" i="2"/>
  <c r="Q194" i="2" s="1"/>
  <c r="B197" i="2"/>
  <c r="C196" i="2"/>
  <c r="H193" i="2"/>
  <c r="G193" i="2"/>
  <c r="N195" i="2"/>
  <c r="D195" i="2"/>
  <c r="S195" i="2"/>
  <c r="L195" i="2"/>
  <c r="K195" i="2"/>
  <c r="R195" i="2"/>
  <c r="O195" i="2"/>
  <c r="Q193" i="2"/>
  <c r="E192" i="2"/>
  <c r="I192" i="2" s="1"/>
  <c r="F192" i="2"/>
  <c r="J192" i="2" s="1"/>
  <c r="F193" i="2" l="1"/>
  <c r="J193" i="2" s="1"/>
  <c r="E193" i="2"/>
  <c r="I193" i="2" s="1"/>
  <c r="P195" i="2"/>
  <c r="T195" i="2"/>
  <c r="U195" i="2" s="1"/>
  <c r="D196" i="2"/>
  <c r="O196" i="2"/>
  <c r="L196" i="2"/>
  <c r="R196" i="2"/>
  <c r="S196" i="2"/>
  <c r="K196" i="2"/>
  <c r="N196" i="2"/>
  <c r="E194" i="2"/>
  <c r="I194" i="2" s="1"/>
  <c r="F194" i="2"/>
  <c r="M195" i="2"/>
  <c r="B198" i="2"/>
  <c r="C197" i="2"/>
  <c r="H194" i="2"/>
  <c r="G194" i="2"/>
  <c r="Q195" i="2" l="1"/>
  <c r="E195" i="2" s="1"/>
  <c r="M196" i="2"/>
  <c r="D197" i="2"/>
  <c r="L197" i="2"/>
  <c r="R197" i="2"/>
  <c r="O197" i="2"/>
  <c r="K197" i="2"/>
  <c r="N197" i="2"/>
  <c r="S197" i="2"/>
  <c r="T196" i="2"/>
  <c r="U196" i="2" s="1"/>
  <c r="C198" i="2"/>
  <c r="B199" i="2"/>
  <c r="J194" i="2"/>
  <c r="G195" i="2"/>
  <c r="H195" i="2"/>
  <c r="F195" i="2"/>
  <c r="P196" i="2"/>
  <c r="Q196" i="2" s="1"/>
  <c r="M197" i="2" l="1"/>
  <c r="I195" i="2"/>
  <c r="P197" i="2"/>
  <c r="Q197" i="2" s="1"/>
  <c r="T197" i="2"/>
  <c r="U197" i="2" s="1"/>
  <c r="G197" i="2" s="1"/>
  <c r="F196" i="2"/>
  <c r="E196" i="2"/>
  <c r="H196" i="2"/>
  <c r="G196" i="2"/>
  <c r="J195" i="2"/>
  <c r="S198" i="2"/>
  <c r="D198" i="2"/>
  <c r="R198" i="2"/>
  <c r="T198" i="2" s="1"/>
  <c r="U198" i="2" s="1"/>
  <c r="L198" i="2"/>
  <c r="K198" i="2"/>
  <c r="N198" i="2"/>
  <c r="O198" i="2"/>
  <c r="C199" i="2"/>
  <c r="B200" i="2"/>
  <c r="J196" i="2" l="1"/>
  <c r="H197" i="2"/>
  <c r="G198" i="2"/>
  <c r="H198" i="2"/>
  <c r="E197" i="2"/>
  <c r="I197" i="2" s="1"/>
  <c r="F197" i="2"/>
  <c r="J197" i="2" s="1"/>
  <c r="B201" i="2"/>
  <c r="C200" i="2"/>
  <c r="P198" i="2"/>
  <c r="L199" i="2"/>
  <c r="O199" i="2"/>
  <c r="N199" i="2"/>
  <c r="K199" i="2"/>
  <c r="R199" i="2"/>
  <c r="T199" i="2" s="1"/>
  <c r="U199" i="2" s="1"/>
  <c r="S199" i="2"/>
  <c r="D199" i="2"/>
  <c r="M198" i="2"/>
  <c r="Q198" i="2" s="1"/>
  <c r="I196" i="2"/>
  <c r="E198" i="2" l="1"/>
  <c r="I198" i="2" s="1"/>
  <c r="F198" i="2"/>
  <c r="J198" i="2" s="1"/>
  <c r="D200" i="2"/>
  <c r="R200" i="2"/>
  <c r="L200" i="2"/>
  <c r="K200" i="2"/>
  <c r="O200" i="2"/>
  <c r="S200" i="2"/>
  <c r="N200" i="2"/>
  <c r="B202" i="2"/>
  <c r="C201" i="2"/>
  <c r="M199" i="2"/>
  <c r="G199" i="2"/>
  <c r="H199" i="2"/>
  <c r="P199" i="2"/>
  <c r="M200" i="2" l="1"/>
  <c r="P200" i="2"/>
  <c r="T200" i="2"/>
  <c r="U200" i="2" s="1"/>
  <c r="D201" i="2"/>
  <c r="R201" i="2"/>
  <c r="L201" i="2"/>
  <c r="N201" i="2"/>
  <c r="O201" i="2"/>
  <c r="S201" i="2"/>
  <c r="K201" i="2"/>
  <c r="Q199" i="2"/>
  <c r="B203" i="2"/>
  <c r="C202" i="2"/>
  <c r="M201" i="2" l="1"/>
  <c r="Q200" i="2"/>
  <c r="P201" i="2"/>
  <c r="Q201" i="2" s="1"/>
  <c r="R202" i="2"/>
  <c r="O202" i="2"/>
  <c r="K202" i="2"/>
  <c r="N202" i="2"/>
  <c r="D202" i="2"/>
  <c r="L202" i="2"/>
  <c r="S202" i="2"/>
  <c r="T201" i="2"/>
  <c r="U201" i="2" s="1"/>
  <c r="B204" i="2"/>
  <c r="C203" i="2"/>
  <c r="E199" i="2"/>
  <c r="I199" i="2" s="1"/>
  <c r="F199" i="2"/>
  <c r="J199" i="2" s="1"/>
  <c r="G200" i="2"/>
  <c r="H200" i="2"/>
  <c r="E200" i="2"/>
  <c r="I200" i="2" s="1"/>
  <c r="F200" i="2"/>
  <c r="J200" i="2" l="1"/>
  <c r="P202" i="2"/>
  <c r="M202" i="2"/>
  <c r="R203" i="2"/>
  <c r="L203" i="2"/>
  <c r="N203" i="2"/>
  <c r="D203" i="2"/>
  <c r="O203" i="2"/>
  <c r="K203" i="2"/>
  <c r="S203" i="2"/>
  <c r="B205" i="2"/>
  <c r="C204" i="2"/>
  <c r="T202" i="2"/>
  <c r="U202" i="2" s="1"/>
  <c r="H201" i="2"/>
  <c r="G201" i="2"/>
  <c r="F201" i="2"/>
  <c r="E201" i="2"/>
  <c r="I201" i="2" l="1"/>
  <c r="M203" i="2"/>
  <c r="J201" i="2"/>
  <c r="P203" i="2"/>
  <c r="Q203" i="2" s="1"/>
  <c r="H202" i="2"/>
  <c r="G202" i="2"/>
  <c r="T203" i="2"/>
  <c r="U203" i="2" s="1"/>
  <c r="R204" i="2"/>
  <c r="K204" i="2"/>
  <c r="N204" i="2"/>
  <c r="L204" i="2"/>
  <c r="S204" i="2"/>
  <c r="O204" i="2"/>
  <c r="D204" i="2"/>
  <c r="C205" i="2"/>
  <c r="B206" i="2"/>
  <c r="Q202" i="2"/>
  <c r="T204" i="2" l="1"/>
  <c r="U204" i="2" s="1"/>
  <c r="H204" i="2" s="1"/>
  <c r="M204" i="2"/>
  <c r="P204" i="2"/>
  <c r="Q204" i="2" s="1"/>
  <c r="E203" i="2"/>
  <c r="F203" i="2"/>
  <c r="J203" i="2" s="1"/>
  <c r="F202" i="2"/>
  <c r="J202" i="2" s="1"/>
  <c r="E202" i="2"/>
  <c r="I202" i="2" s="1"/>
  <c r="H203" i="2"/>
  <c r="G203" i="2"/>
  <c r="R205" i="2"/>
  <c r="L205" i="2"/>
  <c r="S205" i="2"/>
  <c r="D205" i="2"/>
  <c r="K205" i="2"/>
  <c r="O205" i="2"/>
  <c r="N205" i="2"/>
  <c r="B207" i="2"/>
  <c r="C206" i="2"/>
  <c r="G204" i="2" l="1"/>
  <c r="M205" i="2"/>
  <c r="P205" i="2"/>
  <c r="Q205" i="2" s="1"/>
  <c r="F204" i="2"/>
  <c r="J204" i="2" s="1"/>
  <c r="E204" i="2"/>
  <c r="I204" i="2" s="1"/>
  <c r="L206" i="2"/>
  <c r="N206" i="2"/>
  <c r="K206" i="2"/>
  <c r="O206" i="2"/>
  <c r="S206" i="2"/>
  <c r="D206" i="2"/>
  <c r="R206" i="2"/>
  <c r="T205" i="2"/>
  <c r="U205" i="2" s="1"/>
  <c r="B208" i="2"/>
  <c r="C207" i="2"/>
  <c r="I203" i="2"/>
  <c r="M206" i="2" l="1"/>
  <c r="L207" i="2"/>
  <c r="O207" i="2"/>
  <c r="K207" i="2"/>
  <c r="N207" i="2"/>
  <c r="S207" i="2"/>
  <c r="D207" i="2"/>
  <c r="R207" i="2"/>
  <c r="P206" i="2"/>
  <c r="G205" i="2"/>
  <c r="H205" i="2"/>
  <c r="B209" i="2"/>
  <c r="C208" i="2"/>
  <c r="T206" i="2"/>
  <c r="U206" i="2" s="1"/>
  <c r="F205" i="2"/>
  <c r="E205" i="2"/>
  <c r="I205" i="2" s="1"/>
  <c r="T207" i="2" l="1"/>
  <c r="U207" i="2" s="1"/>
  <c r="G207" i="2" s="1"/>
  <c r="H207" i="2"/>
  <c r="J205" i="2"/>
  <c r="H206" i="2"/>
  <c r="G206" i="2"/>
  <c r="S208" i="2"/>
  <c r="D208" i="2"/>
  <c r="R208" i="2"/>
  <c r="O208" i="2"/>
  <c r="L208" i="2"/>
  <c r="K208" i="2"/>
  <c r="N208" i="2"/>
  <c r="P207" i="2"/>
  <c r="C209" i="2"/>
  <c r="B210" i="2"/>
  <c r="M207" i="2"/>
  <c r="Q206" i="2"/>
  <c r="Q207" i="2" l="1"/>
  <c r="F207" i="2" s="1"/>
  <c r="J207" i="2" s="1"/>
  <c r="E206" i="2"/>
  <c r="I206" i="2" s="1"/>
  <c r="F206" i="2"/>
  <c r="J206" i="2" s="1"/>
  <c r="T208" i="2"/>
  <c r="U208" i="2" s="1"/>
  <c r="C210" i="2"/>
  <c r="B211" i="2"/>
  <c r="P208" i="2"/>
  <c r="K209" i="2"/>
  <c r="N209" i="2"/>
  <c r="S209" i="2"/>
  <c r="R209" i="2"/>
  <c r="O209" i="2"/>
  <c r="D209" i="2"/>
  <c r="L209" i="2"/>
  <c r="M208" i="2"/>
  <c r="Q208" i="2" s="1"/>
  <c r="M209" i="2" l="1"/>
  <c r="P209" i="2"/>
  <c r="E207" i="2"/>
  <c r="I207" i="2" s="1"/>
  <c r="F208" i="2"/>
  <c r="E208" i="2"/>
  <c r="B212" i="2"/>
  <c r="C211" i="2"/>
  <c r="T209" i="2"/>
  <c r="U209" i="2" s="1"/>
  <c r="L210" i="2"/>
  <c r="K210" i="2"/>
  <c r="N210" i="2"/>
  <c r="S210" i="2"/>
  <c r="R210" i="2"/>
  <c r="O210" i="2"/>
  <c r="D210" i="2"/>
  <c r="G208" i="2"/>
  <c r="H208" i="2"/>
  <c r="Q209" i="2" l="1"/>
  <c r="M210" i="2"/>
  <c r="T210" i="2"/>
  <c r="U210" i="2" s="1"/>
  <c r="H210" i="2" s="1"/>
  <c r="P210" i="2"/>
  <c r="Q210" i="2" s="1"/>
  <c r="H209" i="2"/>
  <c r="G209" i="2"/>
  <c r="L211" i="2"/>
  <c r="O211" i="2"/>
  <c r="R211" i="2"/>
  <c r="K211" i="2"/>
  <c r="D211" i="2"/>
  <c r="N211" i="2"/>
  <c r="S211" i="2"/>
  <c r="G210" i="2"/>
  <c r="I208" i="2"/>
  <c r="C212" i="2"/>
  <c r="B213" i="2"/>
  <c r="J208" i="2"/>
  <c r="F209" i="2"/>
  <c r="E209" i="2"/>
  <c r="T211" i="2" l="1"/>
  <c r="U211" i="2" s="1"/>
  <c r="H211" i="2" s="1"/>
  <c r="I209" i="2"/>
  <c r="J209" i="2"/>
  <c r="P211" i="2"/>
  <c r="B214" i="2"/>
  <c r="C213" i="2"/>
  <c r="M211" i="2"/>
  <c r="O212" i="2"/>
  <c r="N212" i="2"/>
  <c r="D212" i="2"/>
  <c r="K212" i="2"/>
  <c r="R212" i="2"/>
  <c r="L212" i="2"/>
  <c r="S212" i="2"/>
  <c r="E210" i="2"/>
  <c r="I210" i="2" s="1"/>
  <c r="F210" i="2"/>
  <c r="J210" i="2" s="1"/>
  <c r="T212" i="2" l="1"/>
  <c r="U212" i="2" s="1"/>
  <c r="G212" i="2" s="1"/>
  <c r="G211" i="2"/>
  <c r="Q211" i="2"/>
  <c r="F211" i="2" s="1"/>
  <c r="J211" i="2" s="1"/>
  <c r="M212" i="2"/>
  <c r="P212" i="2"/>
  <c r="N213" i="2"/>
  <c r="K213" i="2"/>
  <c r="O213" i="2"/>
  <c r="S213" i="2"/>
  <c r="D213" i="2"/>
  <c r="R213" i="2"/>
  <c r="T213" i="2" s="1"/>
  <c r="U213" i="2" s="1"/>
  <c r="L213" i="2"/>
  <c r="B215" i="2"/>
  <c r="C214" i="2"/>
  <c r="H212" i="2" l="1"/>
  <c r="M213" i="2"/>
  <c r="E211" i="2"/>
  <c r="I211" i="2" s="1"/>
  <c r="K214" i="2"/>
  <c r="N214" i="2"/>
  <c r="S214" i="2"/>
  <c r="D214" i="2"/>
  <c r="O214" i="2"/>
  <c r="L214" i="2"/>
  <c r="R214" i="2"/>
  <c r="P213" i="2"/>
  <c r="B216" i="2"/>
  <c r="C215" i="2"/>
  <c r="G213" i="2"/>
  <c r="H213" i="2"/>
  <c r="Q212" i="2"/>
  <c r="T214" i="2" l="1"/>
  <c r="U214" i="2" s="1"/>
  <c r="H214" i="2" s="1"/>
  <c r="Q213" i="2"/>
  <c r="E213" i="2" s="1"/>
  <c r="I213" i="2" s="1"/>
  <c r="E212" i="2"/>
  <c r="I212" i="2" s="1"/>
  <c r="F212" i="2"/>
  <c r="J212" i="2" s="1"/>
  <c r="P214" i="2"/>
  <c r="R215" i="2"/>
  <c r="O215" i="2"/>
  <c r="N215" i="2"/>
  <c r="K215" i="2"/>
  <c r="L215" i="2"/>
  <c r="S215" i="2"/>
  <c r="D215" i="2"/>
  <c r="B217" i="2"/>
  <c r="C216" i="2"/>
  <c r="M214" i="2"/>
  <c r="F213" i="2"/>
  <c r="J213" i="2" s="1"/>
  <c r="G214" i="2" l="1"/>
  <c r="T215" i="2"/>
  <c r="U215" i="2" s="1"/>
  <c r="P215" i="2"/>
  <c r="M215" i="2"/>
  <c r="Q215" i="2" s="1"/>
  <c r="F215" i="2" s="1"/>
  <c r="Q214" i="2"/>
  <c r="E214" i="2" s="1"/>
  <c r="I214" i="2" s="1"/>
  <c r="K216" i="2"/>
  <c r="N216" i="2"/>
  <c r="D216" i="2"/>
  <c r="L216" i="2"/>
  <c r="O216" i="2"/>
  <c r="S216" i="2"/>
  <c r="R216" i="2"/>
  <c r="T216" i="2" s="1"/>
  <c r="U216" i="2" s="1"/>
  <c r="H215" i="2"/>
  <c r="G215" i="2"/>
  <c r="B218" i="2"/>
  <c r="C217" i="2"/>
  <c r="E215" i="2" l="1"/>
  <c r="P216" i="2"/>
  <c r="F214" i="2"/>
  <c r="J214" i="2" s="1"/>
  <c r="M216" i="2"/>
  <c r="H216" i="2"/>
  <c r="G216" i="2"/>
  <c r="J215" i="2"/>
  <c r="O217" i="2"/>
  <c r="K217" i="2"/>
  <c r="N217" i="2"/>
  <c r="L217" i="2"/>
  <c r="S217" i="2"/>
  <c r="R217" i="2"/>
  <c r="D217" i="2"/>
  <c r="B219" i="2"/>
  <c r="C218" i="2"/>
  <c r="I215" i="2"/>
  <c r="Q216" i="2" l="1"/>
  <c r="E216" i="2" s="1"/>
  <c r="I216" i="2" s="1"/>
  <c r="P217" i="2"/>
  <c r="M217" i="2"/>
  <c r="R218" i="2"/>
  <c r="L218" i="2"/>
  <c r="K218" i="2"/>
  <c r="S218" i="2"/>
  <c r="D218" i="2"/>
  <c r="O218" i="2"/>
  <c r="N218" i="2"/>
  <c r="C219" i="2"/>
  <c r="B220" i="2"/>
  <c r="T217" i="2"/>
  <c r="U217" i="2" s="1"/>
  <c r="F216" i="2" l="1"/>
  <c r="J216" i="2" s="1"/>
  <c r="P218" i="2"/>
  <c r="M218" i="2"/>
  <c r="G217" i="2"/>
  <c r="H217" i="2"/>
  <c r="T218" i="2"/>
  <c r="U218" i="2" s="1"/>
  <c r="C220" i="2"/>
  <c r="B221" i="2"/>
  <c r="K219" i="2"/>
  <c r="D219" i="2"/>
  <c r="L219" i="2"/>
  <c r="N219" i="2"/>
  <c r="S219" i="2"/>
  <c r="R219" i="2"/>
  <c r="T219" i="2" s="1"/>
  <c r="U219" i="2" s="1"/>
  <c r="O219" i="2"/>
  <c r="Q217" i="2"/>
  <c r="Q218" i="2" l="1"/>
  <c r="M219" i="2"/>
  <c r="F217" i="2"/>
  <c r="J217" i="2" s="1"/>
  <c r="E217" i="2"/>
  <c r="I217" i="2" s="1"/>
  <c r="B222" i="2"/>
  <c r="C221" i="2"/>
  <c r="R220" i="2"/>
  <c r="N220" i="2"/>
  <c r="D220" i="2"/>
  <c r="L220" i="2"/>
  <c r="O220" i="2"/>
  <c r="K220" i="2"/>
  <c r="S220" i="2"/>
  <c r="G218" i="2"/>
  <c r="H218" i="2"/>
  <c r="H219" i="2"/>
  <c r="G219" i="2"/>
  <c r="P219" i="2"/>
  <c r="E218" i="2"/>
  <c r="F218" i="2"/>
  <c r="I218" i="2" l="1"/>
  <c r="Q219" i="2"/>
  <c r="E219" i="2" s="1"/>
  <c r="I219" i="2" s="1"/>
  <c r="P220" i="2"/>
  <c r="T220" i="2"/>
  <c r="U220" i="2" s="1"/>
  <c r="N221" i="2"/>
  <c r="O221" i="2"/>
  <c r="K221" i="2"/>
  <c r="S221" i="2"/>
  <c r="D221" i="2"/>
  <c r="R221" i="2"/>
  <c r="L221" i="2"/>
  <c r="B223" i="2"/>
  <c r="C222" i="2"/>
  <c r="J218" i="2"/>
  <c r="M220" i="2"/>
  <c r="F219" i="2" l="1"/>
  <c r="J219" i="2" s="1"/>
  <c r="C223" i="2"/>
  <c r="B224" i="2"/>
  <c r="T221" i="2"/>
  <c r="U221" i="2" s="1"/>
  <c r="Q220" i="2"/>
  <c r="M221" i="2"/>
  <c r="R222" i="2"/>
  <c r="L222" i="2"/>
  <c r="O222" i="2"/>
  <c r="K222" i="2"/>
  <c r="S222" i="2"/>
  <c r="D222" i="2"/>
  <c r="N222" i="2"/>
  <c r="P221" i="2"/>
  <c r="H220" i="2"/>
  <c r="G220" i="2"/>
  <c r="M222" i="2" l="1"/>
  <c r="T222" i="2"/>
  <c r="U222" i="2" s="1"/>
  <c r="Q221" i="2"/>
  <c r="P222" i="2"/>
  <c r="Q222" i="2" s="1"/>
  <c r="E220" i="2"/>
  <c r="I220" i="2" s="1"/>
  <c r="F220" i="2"/>
  <c r="J220" i="2" s="1"/>
  <c r="H221" i="2"/>
  <c r="G221" i="2"/>
  <c r="C224" i="2"/>
  <c r="B225" i="2"/>
  <c r="O223" i="2"/>
  <c r="K223" i="2"/>
  <c r="D223" i="2"/>
  <c r="R223" i="2"/>
  <c r="L223" i="2"/>
  <c r="N223" i="2"/>
  <c r="S223" i="2"/>
  <c r="M223" i="2" l="1"/>
  <c r="P223" i="2"/>
  <c r="E222" i="2"/>
  <c r="F222" i="2"/>
  <c r="T223" i="2"/>
  <c r="U223" i="2" s="1"/>
  <c r="E221" i="2"/>
  <c r="I221" i="2" s="1"/>
  <c r="F221" i="2"/>
  <c r="J221" i="2" s="1"/>
  <c r="C225" i="2"/>
  <c r="B226" i="2"/>
  <c r="D224" i="2"/>
  <c r="R224" i="2"/>
  <c r="L224" i="2"/>
  <c r="O224" i="2"/>
  <c r="N224" i="2"/>
  <c r="K224" i="2"/>
  <c r="S224" i="2"/>
  <c r="G222" i="2"/>
  <c r="H222" i="2"/>
  <c r="Q223" i="2" l="1"/>
  <c r="E223" i="2" s="1"/>
  <c r="J222" i="2"/>
  <c r="P224" i="2"/>
  <c r="L225" i="2"/>
  <c r="N225" i="2"/>
  <c r="O225" i="2"/>
  <c r="D225" i="2"/>
  <c r="R225" i="2"/>
  <c r="T225" i="2" s="1"/>
  <c r="U225" i="2" s="1"/>
  <c r="K225" i="2"/>
  <c r="S225" i="2"/>
  <c r="M224" i="2"/>
  <c r="H223" i="2"/>
  <c r="G223" i="2"/>
  <c r="T224" i="2"/>
  <c r="U224" i="2" s="1"/>
  <c r="C226" i="2"/>
  <c r="B227" i="2"/>
  <c r="I222" i="2"/>
  <c r="I223" i="2" l="1"/>
  <c r="F223" i="2"/>
  <c r="J223" i="2" s="1"/>
  <c r="Q224" i="2"/>
  <c r="F224" i="2" s="1"/>
  <c r="M225" i="2"/>
  <c r="P225" i="2"/>
  <c r="R226" i="2"/>
  <c r="K226" i="2"/>
  <c r="L226" i="2"/>
  <c r="O226" i="2"/>
  <c r="N226" i="2"/>
  <c r="S226" i="2"/>
  <c r="D226" i="2"/>
  <c r="B228" i="2"/>
  <c r="C227" i="2"/>
  <c r="H225" i="2"/>
  <c r="G225" i="2"/>
  <c r="G224" i="2"/>
  <c r="H224" i="2"/>
  <c r="E224" i="2" l="1"/>
  <c r="I224" i="2" s="1"/>
  <c r="Q225" i="2"/>
  <c r="M226" i="2"/>
  <c r="J224" i="2"/>
  <c r="P226" i="2"/>
  <c r="Q226" i="2" s="1"/>
  <c r="R227" i="2"/>
  <c r="L227" i="2"/>
  <c r="K227" i="2"/>
  <c r="D227" i="2"/>
  <c r="O227" i="2"/>
  <c r="N227" i="2"/>
  <c r="S227" i="2"/>
  <c r="E225" i="2"/>
  <c r="I225" i="2" s="1"/>
  <c r="F225" i="2"/>
  <c r="J225" i="2" s="1"/>
  <c r="B229" i="2"/>
  <c r="C228" i="2"/>
  <c r="T226" i="2"/>
  <c r="U226" i="2" s="1"/>
  <c r="T227" i="2" l="1"/>
  <c r="U227" i="2" s="1"/>
  <c r="H227" i="2" s="1"/>
  <c r="P227" i="2"/>
  <c r="E226" i="2"/>
  <c r="F226" i="2"/>
  <c r="G226" i="2"/>
  <c r="H226" i="2"/>
  <c r="N228" i="2"/>
  <c r="O228" i="2"/>
  <c r="K228" i="2"/>
  <c r="S228" i="2"/>
  <c r="D228" i="2"/>
  <c r="R228" i="2"/>
  <c r="L228" i="2"/>
  <c r="C229" i="2"/>
  <c r="B230" i="2"/>
  <c r="M227" i="2"/>
  <c r="G227" i="2"/>
  <c r="M228" i="2" l="1"/>
  <c r="Q227" i="2"/>
  <c r="F227" i="2" s="1"/>
  <c r="J227" i="2" s="1"/>
  <c r="J226" i="2"/>
  <c r="B231" i="2"/>
  <c r="C230" i="2"/>
  <c r="P228" i="2"/>
  <c r="Q228" i="2" s="1"/>
  <c r="D229" i="2"/>
  <c r="R229" i="2"/>
  <c r="L229" i="2"/>
  <c r="O229" i="2"/>
  <c r="N229" i="2"/>
  <c r="K229" i="2"/>
  <c r="S229" i="2"/>
  <c r="T228" i="2"/>
  <c r="U228" i="2" s="1"/>
  <c r="I226" i="2"/>
  <c r="E227" i="2" l="1"/>
  <c r="I227" i="2" s="1"/>
  <c r="T229" i="2"/>
  <c r="U229" i="2" s="1"/>
  <c r="G229" i="2" s="1"/>
  <c r="H228" i="2"/>
  <c r="G228" i="2"/>
  <c r="P229" i="2"/>
  <c r="R230" i="2"/>
  <c r="K230" i="2"/>
  <c r="O230" i="2"/>
  <c r="N230" i="2"/>
  <c r="S230" i="2"/>
  <c r="D230" i="2"/>
  <c r="L230" i="2"/>
  <c r="M229" i="2"/>
  <c r="C231" i="2"/>
  <c r="B232" i="2"/>
  <c r="E228" i="2"/>
  <c r="F228" i="2"/>
  <c r="I228" i="2" l="1"/>
  <c r="M230" i="2"/>
  <c r="T230" i="2"/>
  <c r="U230" i="2" s="1"/>
  <c r="H230" i="2" s="1"/>
  <c r="J228" i="2"/>
  <c r="H229" i="2"/>
  <c r="P230" i="2"/>
  <c r="Q230" i="2" s="1"/>
  <c r="Q229" i="2"/>
  <c r="F229" i="2" s="1"/>
  <c r="C232" i="2"/>
  <c r="B233" i="2"/>
  <c r="S231" i="2"/>
  <c r="D231" i="2"/>
  <c r="R231" i="2"/>
  <c r="L231" i="2"/>
  <c r="N231" i="2"/>
  <c r="O231" i="2"/>
  <c r="K231" i="2"/>
  <c r="J229" i="2" l="1"/>
  <c r="G230" i="2"/>
  <c r="E229" i="2"/>
  <c r="I229" i="2" s="1"/>
  <c r="T231" i="2"/>
  <c r="U231" i="2" s="1"/>
  <c r="M231" i="2"/>
  <c r="E230" i="2"/>
  <c r="F230" i="2"/>
  <c r="J230" i="2" s="1"/>
  <c r="P231" i="2"/>
  <c r="C233" i="2"/>
  <c r="B234" i="2"/>
  <c r="N232" i="2"/>
  <c r="K232" i="2"/>
  <c r="R232" i="2"/>
  <c r="O232" i="2"/>
  <c r="S232" i="2"/>
  <c r="D232" i="2"/>
  <c r="L232" i="2"/>
  <c r="I230" i="2" l="1"/>
  <c r="T232" i="2"/>
  <c r="U232" i="2" s="1"/>
  <c r="H232" i="2" s="1"/>
  <c r="M232" i="2"/>
  <c r="P232" i="2"/>
  <c r="B235" i="2"/>
  <c r="C234" i="2"/>
  <c r="N233" i="2"/>
  <c r="K233" i="2"/>
  <c r="S233" i="2"/>
  <c r="R233" i="2"/>
  <c r="T233" i="2" s="1"/>
  <c r="U233" i="2" s="1"/>
  <c r="O233" i="2"/>
  <c r="D233" i="2"/>
  <c r="L233" i="2"/>
  <c r="Q231" i="2"/>
  <c r="G231" i="2"/>
  <c r="H231" i="2"/>
  <c r="G232" i="2" l="1"/>
  <c r="M233" i="2"/>
  <c r="Q232" i="2"/>
  <c r="E232" i="2" s="1"/>
  <c r="I232" i="2" s="1"/>
  <c r="H233" i="2"/>
  <c r="G233" i="2"/>
  <c r="P233" i="2"/>
  <c r="Q233" i="2" s="1"/>
  <c r="R234" i="2"/>
  <c r="N234" i="2"/>
  <c r="L234" i="2"/>
  <c r="O234" i="2"/>
  <c r="K234" i="2"/>
  <c r="M234" i="2" s="1"/>
  <c r="S234" i="2"/>
  <c r="D234" i="2"/>
  <c r="F231" i="2"/>
  <c r="J231" i="2" s="1"/>
  <c r="E231" i="2"/>
  <c r="I231" i="2" s="1"/>
  <c r="C235" i="2"/>
  <c r="B236" i="2"/>
  <c r="T234" i="2" l="1"/>
  <c r="U234" i="2" s="1"/>
  <c r="G234" i="2" s="1"/>
  <c r="F232" i="2"/>
  <c r="J232" i="2" s="1"/>
  <c r="E233" i="2"/>
  <c r="I233" i="2" s="1"/>
  <c r="F233" i="2"/>
  <c r="J233" i="2" s="1"/>
  <c r="C236" i="2"/>
  <c r="B237" i="2"/>
  <c r="K235" i="2"/>
  <c r="D235" i="2"/>
  <c r="S235" i="2"/>
  <c r="R235" i="2"/>
  <c r="N235" i="2"/>
  <c r="O235" i="2"/>
  <c r="L235" i="2"/>
  <c r="P234" i="2"/>
  <c r="Q234" i="2" s="1"/>
  <c r="M235" i="2" l="1"/>
  <c r="H234" i="2"/>
  <c r="T235" i="2"/>
  <c r="U235" i="2" s="1"/>
  <c r="G235" i="2" s="1"/>
  <c r="F234" i="2"/>
  <c r="J234" i="2" s="1"/>
  <c r="E234" i="2"/>
  <c r="I234" i="2" s="1"/>
  <c r="B238" i="2"/>
  <c r="C237" i="2"/>
  <c r="K236" i="2"/>
  <c r="N236" i="2"/>
  <c r="S236" i="2"/>
  <c r="O236" i="2"/>
  <c r="D236" i="2"/>
  <c r="R236" i="2"/>
  <c r="L236" i="2"/>
  <c r="P235" i="2"/>
  <c r="Q235" i="2" s="1"/>
  <c r="H235" i="2" l="1"/>
  <c r="E235" i="2"/>
  <c r="I235" i="2" s="1"/>
  <c r="F235" i="2"/>
  <c r="J235" i="2" s="1"/>
  <c r="M236" i="2"/>
  <c r="L237" i="2"/>
  <c r="N237" i="2"/>
  <c r="O237" i="2"/>
  <c r="R237" i="2"/>
  <c r="T237" i="2" s="1"/>
  <c r="U237" i="2" s="1"/>
  <c r="K237" i="2"/>
  <c r="D237" i="2"/>
  <c r="S237" i="2"/>
  <c r="C238" i="2"/>
  <c r="B239" i="2"/>
  <c r="T236" i="2"/>
  <c r="U236" i="2" s="1"/>
  <c r="P236" i="2"/>
  <c r="M237" i="2" l="1"/>
  <c r="G237" i="2"/>
  <c r="H237" i="2"/>
  <c r="G236" i="2"/>
  <c r="H236" i="2"/>
  <c r="P237" i="2"/>
  <c r="Q237" i="2" s="1"/>
  <c r="S238" i="2"/>
  <c r="R238" i="2"/>
  <c r="O238" i="2"/>
  <c r="D238" i="2"/>
  <c r="L238" i="2"/>
  <c r="K238" i="2"/>
  <c r="N238" i="2"/>
  <c r="Q236" i="2"/>
  <c r="B240" i="2"/>
  <c r="C239" i="2"/>
  <c r="M238" i="2" l="1"/>
  <c r="T238" i="2"/>
  <c r="U238" i="2" s="1"/>
  <c r="G238" i="2" s="1"/>
  <c r="P238" i="2"/>
  <c r="Q238" i="2" s="1"/>
  <c r="C240" i="2"/>
  <c r="B241" i="2"/>
  <c r="O239" i="2"/>
  <c r="N239" i="2"/>
  <c r="D239" i="2"/>
  <c r="L239" i="2"/>
  <c r="S239" i="2"/>
  <c r="K239" i="2"/>
  <c r="M239" i="2" s="1"/>
  <c r="R239" i="2"/>
  <c r="T239" i="2" s="1"/>
  <c r="U239" i="2" s="1"/>
  <c r="F237" i="2"/>
  <c r="J237" i="2" s="1"/>
  <c r="E237" i="2"/>
  <c r="I237" i="2" s="1"/>
  <c r="F236" i="2"/>
  <c r="J236" i="2" s="1"/>
  <c r="E236" i="2"/>
  <c r="I236" i="2" s="1"/>
  <c r="P239" i="2" l="1"/>
  <c r="F238" i="2"/>
  <c r="E238" i="2"/>
  <c r="I238" i="2" s="1"/>
  <c r="H238" i="2"/>
  <c r="C241" i="2"/>
  <c r="B242" i="2"/>
  <c r="G239" i="2"/>
  <c r="H239" i="2"/>
  <c r="S240" i="2"/>
  <c r="D240" i="2"/>
  <c r="L240" i="2"/>
  <c r="O240" i="2"/>
  <c r="N240" i="2"/>
  <c r="K240" i="2"/>
  <c r="R240" i="2"/>
  <c r="T240" i="2" s="1"/>
  <c r="U240" i="2" s="1"/>
  <c r="Q239" i="2"/>
  <c r="J238" i="2" l="1"/>
  <c r="M240" i="2"/>
  <c r="E239" i="2"/>
  <c r="I239" i="2" s="1"/>
  <c r="F239" i="2"/>
  <c r="J239" i="2" s="1"/>
  <c r="G240" i="2"/>
  <c r="H240" i="2"/>
  <c r="B243" i="2"/>
  <c r="C242" i="2"/>
  <c r="P240" i="2"/>
  <c r="S241" i="2"/>
  <c r="R241" i="2"/>
  <c r="L241" i="2"/>
  <c r="D241" i="2"/>
  <c r="O241" i="2"/>
  <c r="N241" i="2"/>
  <c r="K241" i="2"/>
  <c r="Q240" i="2" l="1"/>
  <c r="F240" i="2" s="1"/>
  <c r="J240" i="2" s="1"/>
  <c r="M241" i="2"/>
  <c r="P241" i="2"/>
  <c r="T241" i="2"/>
  <c r="U241" i="2" s="1"/>
  <c r="H241" i="2" s="1"/>
  <c r="E240" i="2"/>
  <c r="I240" i="2" s="1"/>
  <c r="S242" i="2"/>
  <c r="R242" i="2"/>
  <c r="L242" i="2"/>
  <c r="N242" i="2"/>
  <c r="D242" i="2"/>
  <c r="O242" i="2"/>
  <c r="K242" i="2"/>
  <c r="M242" i="2" s="1"/>
  <c r="B244" i="2"/>
  <c r="C243" i="2"/>
  <c r="Q241" i="2" l="1"/>
  <c r="F241" i="2" s="1"/>
  <c r="J241" i="2" s="1"/>
  <c r="G241" i="2"/>
  <c r="P242" i="2"/>
  <c r="Q242" i="2" s="1"/>
  <c r="T242" i="2"/>
  <c r="U242" i="2" s="1"/>
  <c r="C244" i="2"/>
  <c r="B245" i="2"/>
  <c r="E241" i="2"/>
  <c r="I241" i="2" s="1"/>
  <c r="K243" i="2"/>
  <c r="D243" i="2"/>
  <c r="L243" i="2"/>
  <c r="R243" i="2"/>
  <c r="T243" i="2" s="1"/>
  <c r="U243" i="2" s="1"/>
  <c r="O243" i="2"/>
  <c r="N243" i="2"/>
  <c r="S243" i="2"/>
  <c r="M243" i="2" l="1"/>
  <c r="E242" i="2"/>
  <c r="F242" i="2"/>
  <c r="P243" i="2"/>
  <c r="Q243" i="2" s="1"/>
  <c r="C245" i="2"/>
  <c r="B246" i="2"/>
  <c r="L244" i="2"/>
  <c r="N244" i="2"/>
  <c r="S244" i="2"/>
  <c r="R244" i="2"/>
  <c r="O244" i="2"/>
  <c r="D244" i="2"/>
  <c r="K244" i="2"/>
  <c r="G242" i="2"/>
  <c r="H242" i="2"/>
  <c r="H243" i="2"/>
  <c r="G243" i="2"/>
  <c r="P244" i="2" l="1"/>
  <c r="J242" i="2"/>
  <c r="M244" i="2"/>
  <c r="T244" i="2"/>
  <c r="U244" i="2" s="1"/>
  <c r="G244" i="2" s="1"/>
  <c r="E243" i="2"/>
  <c r="I243" i="2" s="1"/>
  <c r="F243" i="2"/>
  <c r="J243" i="2" s="1"/>
  <c r="R245" i="2"/>
  <c r="O245" i="2"/>
  <c r="N245" i="2"/>
  <c r="K245" i="2"/>
  <c r="S245" i="2"/>
  <c r="D245" i="2"/>
  <c r="L245" i="2"/>
  <c r="C246" i="2"/>
  <c r="B247" i="2"/>
  <c r="I242" i="2"/>
  <c r="Q244" i="2" l="1"/>
  <c r="F244" i="2" s="1"/>
  <c r="J244" i="2" s="1"/>
  <c r="T245" i="2"/>
  <c r="U245" i="2" s="1"/>
  <c r="H245" i="2" s="1"/>
  <c r="M245" i="2"/>
  <c r="H244" i="2"/>
  <c r="E244" i="2"/>
  <c r="I244" i="2" s="1"/>
  <c r="P245" i="2"/>
  <c r="Q245" i="2" s="1"/>
  <c r="N246" i="2"/>
  <c r="D246" i="2"/>
  <c r="K246" i="2"/>
  <c r="S246" i="2"/>
  <c r="R246" i="2"/>
  <c r="L246" i="2"/>
  <c r="O246" i="2"/>
  <c r="C247" i="2"/>
  <c r="B248" i="2"/>
  <c r="G245" i="2" l="1"/>
  <c r="E245" i="2"/>
  <c r="F245" i="2"/>
  <c r="J245" i="2" s="1"/>
  <c r="M246" i="2"/>
  <c r="B249" i="2"/>
  <c r="C248" i="2"/>
  <c r="R247" i="2"/>
  <c r="T247" i="2" s="1"/>
  <c r="U247" i="2" s="1"/>
  <c r="O247" i="2"/>
  <c r="K247" i="2"/>
  <c r="N247" i="2"/>
  <c r="S247" i="2"/>
  <c r="L247" i="2"/>
  <c r="D247" i="2"/>
  <c r="P246" i="2"/>
  <c r="T246" i="2"/>
  <c r="U246" i="2" s="1"/>
  <c r="I245" i="2" l="1"/>
  <c r="M247" i="2"/>
  <c r="Q246" i="2"/>
  <c r="E246" i="2" s="1"/>
  <c r="G247" i="2"/>
  <c r="H247" i="2"/>
  <c r="K248" i="2"/>
  <c r="S248" i="2"/>
  <c r="R248" i="2"/>
  <c r="D248" i="2"/>
  <c r="L248" i="2"/>
  <c r="N248" i="2"/>
  <c r="O248" i="2"/>
  <c r="G246" i="2"/>
  <c r="H246" i="2"/>
  <c r="C249" i="2"/>
  <c r="B250" i="2"/>
  <c r="P247" i="2"/>
  <c r="Q247" i="2" s="1"/>
  <c r="T248" i="2" l="1"/>
  <c r="U248" i="2" s="1"/>
  <c r="I246" i="2"/>
  <c r="M248" i="2"/>
  <c r="F246" i="2"/>
  <c r="J246" i="2" s="1"/>
  <c r="E247" i="2"/>
  <c r="I247" i="2" s="1"/>
  <c r="F247" i="2"/>
  <c r="J247" i="2" s="1"/>
  <c r="B251" i="2"/>
  <c r="C250" i="2"/>
  <c r="D249" i="2"/>
  <c r="L249" i="2"/>
  <c r="K249" i="2"/>
  <c r="S249" i="2"/>
  <c r="R249" i="2"/>
  <c r="N249" i="2"/>
  <c r="O249" i="2"/>
  <c r="H248" i="2"/>
  <c r="G248" i="2"/>
  <c r="P248" i="2"/>
  <c r="Q248" i="2" l="1"/>
  <c r="P249" i="2"/>
  <c r="E248" i="2"/>
  <c r="I248" i="2" s="1"/>
  <c r="F248" i="2"/>
  <c r="J248" i="2" s="1"/>
  <c r="M249" i="2"/>
  <c r="Q249" i="2" s="1"/>
  <c r="L250" i="2"/>
  <c r="N250" i="2"/>
  <c r="D250" i="2"/>
  <c r="R250" i="2"/>
  <c r="S250" i="2"/>
  <c r="O250" i="2"/>
  <c r="K250" i="2"/>
  <c r="C251" i="2"/>
  <c r="B252" i="2"/>
  <c r="T249" i="2"/>
  <c r="U249" i="2" s="1"/>
  <c r="M250" i="2" l="1"/>
  <c r="T250" i="2"/>
  <c r="U250" i="2" s="1"/>
  <c r="H249" i="2"/>
  <c r="G249" i="2"/>
  <c r="P250" i="2"/>
  <c r="Q250" i="2" s="1"/>
  <c r="B253" i="2"/>
  <c r="C252" i="2"/>
  <c r="L251" i="2"/>
  <c r="O251" i="2"/>
  <c r="K251" i="2"/>
  <c r="M251" i="2" s="1"/>
  <c r="S251" i="2"/>
  <c r="R251" i="2"/>
  <c r="N251" i="2"/>
  <c r="D251" i="2"/>
  <c r="E249" i="2"/>
  <c r="F249" i="2"/>
  <c r="I249" i="2" l="1"/>
  <c r="J249" i="2"/>
  <c r="F250" i="2"/>
  <c r="E250" i="2"/>
  <c r="D252" i="2"/>
  <c r="R252" i="2"/>
  <c r="L252" i="2"/>
  <c r="N252" i="2"/>
  <c r="K252" i="2"/>
  <c r="S252" i="2"/>
  <c r="O252" i="2"/>
  <c r="P251" i="2"/>
  <c r="Q251" i="2" s="1"/>
  <c r="B254" i="2"/>
  <c r="C253" i="2"/>
  <c r="T251" i="2"/>
  <c r="U251" i="2" s="1"/>
  <c r="H250" i="2"/>
  <c r="G250" i="2"/>
  <c r="J250" i="2" l="1"/>
  <c r="M252" i="2"/>
  <c r="F251" i="2"/>
  <c r="E251" i="2"/>
  <c r="P252" i="2"/>
  <c r="T252" i="2"/>
  <c r="U252" i="2" s="1"/>
  <c r="G251" i="2"/>
  <c r="H251" i="2"/>
  <c r="S253" i="2"/>
  <c r="R253" i="2"/>
  <c r="T253" i="2" s="1"/>
  <c r="U253" i="2" s="1"/>
  <c r="L253" i="2"/>
  <c r="O253" i="2"/>
  <c r="K253" i="2"/>
  <c r="N253" i="2"/>
  <c r="D253" i="2"/>
  <c r="B255" i="2"/>
  <c r="C254" i="2"/>
  <c r="I250" i="2"/>
  <c r="Q252" i="2" l="1"/>
  <c r="F252" i="2" s="1"/>
  <c r="J251" i="2"/>
  <c r="I251" i="2"/>
  <c r="H253" i="2"/>
  <c r="G253" i="2"/>
  <c r="K254" i="2"/>
  <c r="S254" i="2"/>
  <c r="D254" i="2"/>
  <c r="O254" i="2"/>
  <c r="L254" i="2"/>
  <c r="N254" i="2"/>
  <c r="R254" i="2"/>
  <c r="B256" i="2"/>
  <c r="C255" i="2"/>
  <c r="H252" i="2"/>
  <c r="G252" i="2"/>
  <c r="P253" i="2"/>
  <c r="M253" i="2"/>
  <c r="E252" i="2" l="1"/>
  <c r="I252" i="2" s="1"/>
  <c r="Q253" i="2"/>
  <c r="E253" i="2" s="1"/>
  <c r="I253" i="2" s="1"/>
  <c r="J252" i="2"/>
  <c r="L255" i="2"/>
  <c r="O255" i="2"/>
  <c r="D255" i="2"/>
  <c r="R255" i="2"/>
  <c r="T255" i="2" s="1"/>
  <c r="U255" i="2" s="1"/>
  <c r="K255" i="2"/>
  <c r="N255" i="2"/>
  <c r="S255" i="2"/>
  <c r="M254" i="2"/>
  <c r="C256" i="2"/>
  <c r="B257" i="2"/>
  <c r="T254" i="2"/>
  <c r="U254" i="2" s="1"/>
  <c r="P254" i="2"/>
  <c r="M255" i="2" l="1"/>
  <c r="F253" i="2"/>
  <c r="J253" i="2" s="1"/>
  <c r="P255" i="2"/>
  <c r="Q255" i="2" s="1"/>
  <c r="G255" i="2"/>
  <c r="H255" i="2"/>
  <c r="H254" i="2"/>
  <c r="G254" i="2"/>
  <c r="B258" i="2"/>
  <c r="C257" i="2"/>
  <c r="S256" i="2"/>
  <c r="O256" i="2"/>
  <c r="N256" i="2"/>
  <c r="D256" i="2"/>
  <c r="R256" i="2"/>
  <c r="L256" i="2"/>
  <c r="K256" i="2"/>
  <c r="Q254" i="2"/>
  <c r="M256" i="2" l="1"/>
  <c r="P256" i="2"/>
  <c r="Q256" i="2" s="1"/>
  <c r="F254" i="2"/>
  <c r="J254" i="2" s="1"/>
  <c r="E254" i="2"/>
  <c r="I254" i="2" s="1"/>
  <c r="R257" i="2"/>
  <c r="T257" i="2" s="1"/>
  <c r="U257" i="2" s="1"/>
  <c r="K257" i="2"/>
  <c r="L257" i="2"/>
  <c r="O257" i="2"/>
  <c r="S257" i="2"/>
  <c r="D257" i="2"/>
  <c r="N257" i="2"/>
  <c r="C258" i="2"/>
  <c r="B259" i="2"/>
  <c r="T256" i="2"/>
  <c r="U256" i="2" s="1"/>
  <c r="F255" i="2"/>
  <c r="J255" i="2" s="1"/>
  <c r="E255" i="2"/>
  <c r="I255" i="2" s="1"/>
  <c r="M257" i="2" l="1"/>
  <c r="D258" i="2"/>
  <c r="R258" i="2"/>
  <c r="L258" i="2"/>
  <c r="N258" i="2"/>
  <c r="O258" i="2"/>
  <c r="K258" i="2"/>
  <c r="M258" i="2" s="1"/>
  <c r="S258" i="2"/>
  <c r="H256" i="2"/>
  <c r="G256" i="2"/>
  <c r="H257" i="2"/>
  <c r="G257" i="2"/>
  <c r="B260" i="2"/>
  <c r="C259" i="2"/>
  <c r="E256" i="2"/>
  <c r="I256" i="2" s="1"/>
  <c r="F256" i="2"/>
  <c r="P257" i="2"/>
  <c r="Q257" i="2" s="1"/>
  <c r="J256" i="2" l="1"/>
  <c r="E257" i="2"/>
  <c r="I257" i="2" s="1"/>
  <c r="F257" i="2"/>
  <c r="J257" i="2" s="1"/>
  <c r="P258" i="2"/>
  <c r="Q258" i="2" s="1"/>
  <c r="L259" i="2"/>
  <c r="O259" i="2"/>
  <c r="K259" i="2"/>
  <c r="N259" i="2"/>
  <c r="S259" i="2"/>
  <c r="R259" i="2"/>
  <c r="T259" i="2" s="1"/>
  <c r="U259" i="2" s="1"/>
  <c r="D259" i="2"/>
  <c r="B261" i="2"/>
  <c r="C260" i="2"/>
  <c r="T258" i="2"/>
  <c r="U258" i="2" s="1"/>
  <c r="F258" i="2" l="1"/>
  <c r="E258" i="2"/>
  <c r="P259" i="2"/>
  <c r="M259" i="2"/>
  <c r="S260" i="2"/>
  <c r="L260" i="2"/>
  <c r="R260" i="2"/>
  <c r="N260" i="2"/>
  <c r="O260" i="2"/>
  <c r="D260" i="2"/>
  <c r="K260" i="2"/>
  <c r="H258" i="2"/>
  <c r="G258" i="2"/>
  <c r="C261" i="2"/>
  <c r="B262" i="2"/>
  <c r="G259" i="2"/>
  <c r="H259" i="2"/>
  <c r="P260" i="2" l="1"/>
  <c r="Q259" i="2"/>
  <c r="E259" i="2" s="1"/>
  <c r="I259" i="2" s="1"/>
  <c r="I258" i="2"/>
  <c r="C262" i="2"/>
  <c r="B263" i="2"/>
  <c r="T260" i="2"/>
  <c r="U260" i="2" s="1"/>
  <c r="L261" i="2"/>
  <c r="K261" i="2"/>
  <c r="S261" i="2"/>
  <c r="D261" i="2"/>
  <c r="R261" i="2"/>
  <c r="O261" i="2"/>
  <c r="N261" i="2"/>
  <c r="M260" i="2"/>
  <c r="Q260" i="2" s="1"/>
  <c r="J258" i="2"/>
  <c r="F259" i="2" l="1"/>
  <c r="J259" i="2" s="1"/>
  <c r="M261" i="2"/>
  <c r="P261" i="2"/>
  <c r="T261" i="2"/>
  <c r="U261" i="2" s="1"/>
  <c r="E260" i="2"/>
  <c r="F260" i="2"/>
  <c r="G260" i="2"/>
  <c r="H260" i="2"/>
  <c r="B264" i="2"/>
  <c r="C263" i="2"/>
  <c r="L262" i="2"/>
  <c r="O262" i="2"/>
  <c r="N262" i="2"/>
  <c r="S262" i="2"/>
  <c r="K262" i="2"/>
  <c r="M262" i="2" s="1"/>
  <c r="R262" i="2"/>
  <c r="T262" i="2" s="1"/>
  <c r="U262" i="2" s="1"/>
  <c r="D262" i="2"/>
  <c r="Q261" i="2" l="1"/>
  <c r="F261" i="2" s="1"/>
  <c r="R263" i="2"/>
  <c r="T263" i="2" s="1"/>
  <c r="U263" i="2" s="1"/>
  <c r="O263" i="2"/>
  <c r="K263" i="2"/>
  <c r="N263" i="2"/>
  <c r="S263" i="2"/>
  <c r="D263" i="2"/>
  <c r="L263" i="2"/>
  <c r="C264" i="2"/>
  <c r="B265" i="2"/>
  <c r="J260" i="2"/>
  <c r="G262" i="2"/>
  <c r="H262" i="2"/>
  <c r="P262" i="2"/>
  <c r="Q262" i="2" s="1"/>
  <c r="I260" i="2"/>
  <c r="G261" i="2"/>
  <c r="H261" i="2"/>
  <c r="M263" i="2" l="1"/>
  <c r="Q263" i="2" s="1"/>
  <c r="E261" i="2"/>
  <c r="P263" i="2"/>
  <c r="F262" i="2"/>
  <c r="J262" i="2" s="1"/>
  <c r="E262" i="2"/>
  <c r="I262" i="2" s="1"/>
  <c r="H263" i="2"/>
  <c r="G263" i="2"/>
  <c r="C265" i="2"/>
  <c r="B266" i="2"/>
  <c r="L264" i="2"/>
  <c r="K264" i="2"/>
  <c r="M264" i="2" s="1"/>
  <c r="O264" i="2"/>
  <c r="R264" i="2"/>
  <c r="N264" i="2"/>
  <c r="S264" i="2"/>
  <c r="D264" i="2"/>
  <c r="I261" i="2"/>
  <c r="J261" i="2"/>
  <c r="P264" i="2" l="1"/>
  <c r="T264" i="2"/>
  <c r="U264" i="2" s="1"/>
  <c r="G264" i="2" s="1"/>
  <c r="B267" i="2"/>
  <c r="C266" i="2"/>
  <c r="R265" i="2"/>
  <c r="O265" i="2"/>
  <c r="N265" i="2"/>
  <c r="S265" i="2"/>
  <c r="D265" i="2"/>
  <c r="L265" i="2"/>
  <c r="K265" i="2"/>
  <c r="F263" i="2"/>
  <c r="J263" i="2" s="1"/>
  <c r="E263" i="2"/>
  <c r="I263" i="2" s="1"/>
  <c r="Q264" i="2"/>
  <c r="H264" i="2" l="1"/>
  <c r="P265" i="2"/>
  <c r="T265" i="2"/>
  <c r="U265" i="2" s="1"/>
  <c r="L266" i="2"/>
  <c r="K266" i="2"/>
  <c r="O266" i="2"/>
  <c r="S266" i="2"/>
  <c r="R266" i="2"/>
  <c r="D266" i="2"/>
  <c r="N266" i="2"/>
  <c r="E264" i="2"/>
  <c r="I264" i="2" s="1"/>
  <c r="F264" i="2"/>
  <c r="J264" i="2" s="1"/>
  <c r="M265" i="2"/>
  <c r="C267" i="2"/>
  <c r="B268" i="2"/>
  <c r="M266" i="2" l="1"/>
  <c r="Q265" i="2"/>
  <c r="F265" i="2" s="1"/>
  <c r="B269" i="2"/>
  <c r="C268" i="2"/>
  <c r="T266" i="2"/>
  <c r="U266" i="2" s="1"/>
  <c r="S267" i="2"/>
  <c r="D267" i="2"/>
  <c r="K267" i="2"/>
  <c r="L267" i="2"/>
  <c r="N267" i="2"/>
  <c r="R267" i="2"/>
  <c r="O267" i="2"/>
  <c r="G265" i="2"/>
  <c r="H265" i="2"/>
  <c r="P266" i="2"/>
  <c r="Q266" i="2" s="1"/>
  <c r="M267" i="2" l="1"/>
  <c r="J265" i="2"/>
  <c r="E265" i="2"/>
  <c r="I265" i="2" s="1"/>
  <c r="E266" i="2"/>
  <c r="F266" i="2"/>
  <c r="P267" i="2"/>
  <c r="Q267" i="2" s="1"/>
  <c r="G266" i="2"/>
  <c r="H266" i="2"/>
  <c r="S268" i="2"/>
  <c r="O268" i="2"/>
  <c r="K268" i="2"/>
  <c r="N268" i="2"/>
  <c r="D268" i="2"/>
  <c r="R268" i="2"/>
  <c r="L268" i="2"/>
  <c r="T267" i="2"/>
  <c r="U267" i="2" s="1"/>
  <c r="B270" i="2"/>
  <c r="C269" i="2"/>
  <c r="J266" i="2" l="1"/>
  <c r="P268" i="2"/>
  <c r="E267" i="2"/>
  <c r="F267" i="2"/>
  <c r="G267" i="2"/>
  <c r="H267" i="2"/>
  <c r="C270" i="2"/>
  <c r="B271" i="2"/>
  <c r="T268" i="2"/>
  <c r="U268" i="2" s="1"/>
  <c r="M268" i="2"/>
  <c r="Q268" i="2" s="1"/>
  <c r="K269" i="2"/>
  <c r="D269" i="2"/>
  <c r="L269" i="2"/>
  <c r="R269" i="2"/>
  <c r="O269" i="2"/>
  <c r="N269" i="2"/>
  <c r="S269" i="2"/>
  <c r="I266" i="2"/>
  <c r="P269" i="2" l="1"/>
  <c r="J267" i="2"/>
  <c r="F268" i="2"/>
  <c r="E268" i="2"/>
  <c r="G268" i="2"/>
  <c r="H268" i="2"/>
  <c r="K270" i="2"/>
  <c r="S270" i="2"/>
  <c r="R270" i="2"/>
  <c r="L270" i="2"/>
  <c r="N270" i="2"/>
  <c r="D270" i="2"/>
  <c r="O270" i="2"/>
  <c r="C271" i="2"/>
  <c r="B272" i="2"/>
  <c r="T269" i="2"/>
  <c r="U269" i="2" s="1"/>
  <c r="M269" i="2"/>
  <c r="Q269" i="2" s="1"/>
  <c r="I267" i="2"/>
  <c r="J268" i="2" l="1"/>
  <c r="I268" i="2"/>
  <c r="P270" i="2"/>
  <c r="F269" i="2"/>
  <c r="E269" i="2"/>
  <c r="T270" i="2"/>
  <c r="U270" i="2" s="1"/>
  <c r="B273" i="2"/>
  <c r="C272" i="2"/>
  <c r="M270" i="2"/>
  <c r="G269" i="2"/>
  <c r="H269" i="2"/>
  <c r="R271" i="2"/>
  <c r="L271" i="2"/>
  <c r="N271" i="2"/>
  <c r="K271" i="2"/>
  <c r="D271" i="2"/>
  <c r="S271" i="2"/>
  <c r="O271" i="2"/>
  <c r="Q270" i="2" l="1"/>
  <c r="E270" i="2" s="1"/>
  <c r="M271" i="2"/>
  <c r="T271" i="2"/>
  <c r="U271" i="2" s="1"/>
  <c r="G271" i="2" s="1"/>
  <c r="J269" i="2"/>
  <c r="F270" i="2"/>
  <c r="S272" i="2"/>
  <c r="K272" i="2"/>
  <c r="D272" i="2"/>
  <c r="R272" i="2"/>
  <c r="O272" i="2"/>
  <c r="L272" i="2"/>
  <c r="N272" i="2"/>
  <c r="G270" i="2"/>
  <c r="H270" i="2"/>
  <c r="B274" i="2"/>
  <c r="C273" i="2"/>
  <c r="P271" i="2"/>
  <c r="Q271" i="2" s="1"/>
  <c r="I269" i="2"/>
  <c r="H271" i="2" l="1"/>
  <c r="T272" i="2"/>
  <c r="U272" i="2" s="1"/>
  <c r="H272" i="2" s="1"/>
  <c r="M272" i="2"/>
  <c r="E271" i="2"/>
  <c r="I271" i="2" s="1"/>
  <c r="F271" i="2"/>
  <c r="J271" i="2" s="1"/>
  <c r="B275" i="2"/>
  <c r="C274" i="2"/>
  <c r="P272" i="2"/>
  <c r="J270" i="2"/>
  <c r="S273" i="2"/>
  <c r="D273" i="2"/>
  <c r="R273" i="2"/>
  <c r="T273" i="2" s="1"/>
  <c r="U273" i="2" s="1"/>
  <c r="L273" i="2"/>
  <c r="O273" i="2"/>
  <c r="K273" i="2"/>
  <c r="N273" i="2"/>
  <c r="I270" i="2"/>
  <c r="G272" i="2" l="1"/>
  <c r="M273" i="2"/>
  <c r="P273" i="2"/>
  <c r="Q273" i="2" s="1"/>
  <c r="Q272" i="2"/>
  <c r="F272" i="2" s="1"/>
  <c r="J272" i="2" s="1"/>
  <c r="L274" i="2"/>
  <c r="O274" i="2"/>
  <c r="N274" i="2"/>
  <c r="S274" i="2"/>
  <c r="D274" i="2"/>
  <c r="K274" i="2"/>
  <c r="R274" i="2"/>
  <c r="T274" i="2" s="1"/>
  <c r="U274" i="2" s="1"/>
  <c r="C275" i="2"/>
  <c r="B276" i="2"/>
  <c r="G273" i="2"/>
  <c r="H273" i="2"/>
  <c r="E272" i="2" l="1"/>
  <c r="I272" i="2" s="1"/>
  <c r="P274" i="2"/>
  <c r="M274" i="2"/>
  <c r="B277" i="2"/>
  <c r="C276" i="2"/>
  <c r="N275" i="2"/>
  <c r="K275" i="2"/>
  <c r="D275" i="2"/>
  <c r="R275" i="2"/>
  <c r="O275" i="2"/>
  <c r="S275" i="2"/>
  <c r="L275" i="2"/>
  <c r="E273" i="2"/>
  <c r="I273" i="2" s="1"/>
  <c r="F273" i="2"/>
  <c r="J273" i="2" s="1"/>
  <c r="H274" i="2"/>
  <c r="G274" i="2"/>
  <c r="Q274" i="2" l="1"/>
  <c r="F274" i="2" s="1"/>
  <c r="J274" i="2" s="1"/>
  <c r="M275" i="2"/>
  <c r="T275" i="2"/>
  <c r="U275" i="2" s="1"/>
  <c r="P275" i="2"/>
  <c r="Q275" i="2" s="1"/>
  <c r="S276" i="2"/>
  <c r="L276" i="2"/>
  <c r="K276" i="2"/>
  <c r="D276" i="2"/>
  <c r="R276" i="2"/>
  <c r="N276" i="2"/>
  <c r="O276" i="2"/>
  <c r="B278" i="2"/>
  <c r="C277" i="2"/>
  <c r="E274" i="2"/>
  <c r="I274" i="2" s="1"/>
  <c r="M276" i="2" l="1"/>
  <c r="T276" i="2"/>
  <c r="U276" i="2" s="1"/>
  <c r="H276" i="2" s="1"/>
  <c r="P276" i="2"/>
  <c r="Q276" i="2" s="1"/>
  <c r="E275" i="2"/>
  <c r="F275" i="2"/>
  <c r="L277" i="2"/>
  <c r="K277" i="2"/>
  <c r="S277" i="2"/>
  <c r="O277" i="2"/>
  <c r="N277" i="2"/>
  <c r="D277" i="2"/>
  <c r="R277" i="2"/>
  <c r="C278" i="2"/>
  <c r="B279" i="2"/>
  <c r="G275" i="2"/>
  <c r="H275" i="2"/>
  <c r="G276" i="2" l="1"/>
  <c r="T277" i="2"/>
  <c r="U277" i="2" s="1"/>
  <c r="H277" i="2" s="1"/>
  <c r="I275" i="2"/>
  <c r="M277" i="2"/>
  <c r="O278" i="2"/>
  <c r="K278" i="2"/>
  <c r="R278" i="2"/>
  <c r="T278" i="2" s="1"/>
  <c r="U278" i="2" s="1"/>
  <c r="N278" i="2"/>
  <c r="D278" i="2"/>
  <c r="S278" i="2"/>
  <c r="L278" i="2"/>
  <c r="E276" i="2"/>
  <c r="I276" i="2" s="1"/>
  <c r="F276" i="2"/>
  <c r="J276" i="2" s="1"/>
  <c r="B280" i="2"/>
  <c r="C279" i="2"/>
  <c r="P277" i="2"/>
  <c r="J275" i="2"/>
  <c r="G277" i="2" l="1"/>
  <c r="L279" i="2"/>
  <c r="N279" i="2"/>
  <c r="K279" i="2"/>
  <c r="M279" i="2" s="1"/>
  <c r="D279" i="2"/>
  <c r="O279" i="2"/>
  <c r="R279" i="2"/>
  <c r="S279" i="2"/>
  <c r="C280" i="2"/>
  <c r="B281" i="2"/>
  <c r="P278" i="2"/>
  <c r="H278" i="2"/>
  <c r="G278" i="2"/>
  <c r="M278" i="2"/>
  <c r="Q277" i="2"/>
  <c r="T279" i="2" l="1"/>
  <c r="U279" i="2" s="1"/>
  <c r="P279" i="2"/>
  <c r="Q279" i="2" s="1"/>
  <c r="Q278" i="2"/>
  <c r="F278" i="2" s="1"/>
  <c r="J278" i="2" s="1"/>
  <c r="H279" i="2"/>
  <c r="G279" i="2"/>
  <c r="O280" i="2"/>
  <c r="K280" i="2"/>
  <c r="M280" i="2" s="1"/>
  <c r="L280" i="2"/>
  <c r="N280" i="2"/>
  <c r="S280" i="2"/>
  <c r="R280" i="2"/>
  <c r="T280" i="2" s="1"/>
  <c r="U280" i="2" s="1"/>
  <c r="D280" i="2"/>
  <c r="E277" i="2"/>
  <c r="I277" i="2" s="1"/>
  <c r="F277" i="2"/>
  <c r="J277" i="2" s="1"/>
  <c r="B282" i="2"/>
  <c r="C281" i="2"/>
  <c r="P280" i="2" l="1"/>
  <c r="Q280" i="2" s="1"/>
  <c r="E280" i="2" s="1"/>
  <c r="E278" i="2"/>
  <c r="I278" i="2" s="1"/>
  <c r="H280" i="2"/>
  <c r="G280" i="2"/>
  <c r="B283" i="2"/>
  <c r="C282" i="2"/>
  <c r="D281" i="2"/>
  <c r="L281" i="2"/>
  <c r="K281" i="2"/>
  <c r="S281" i="2"/>
  <c r="R281" i="2"/>
  <c r="O281" i="2"/>
  <c r="N281" i="2"/>
  <c r="E279" i="2"/>
  <c r="I279" i="2" s="1"/>
  <c r="F279" i="2"/>
  <c r="J279" i="2" s="1"/>
  <c r="F280" i="2" l="1"/>
  <c r="J280" i="2" s="1"/>
  <c r="I280" i="2"/>
  <c r="M281" i="2"/>
  <c r="R282" i="2"/>
  <c r="L282" i="2"/>
  <c r="O282" i="2"/>
  <c r="N282" i="2"/>
  <c r="S282" i="2"/>
  <c r="D282" i="2"/>
  <c r="K282" i="2"/>
  <c r="P281" i="2"/>
  <c r="C283" i="2"/>
  <c r="B284" i="2"/>
  <c r="T281" i="2"/>
  <c r="U281" i="2" s="1"/>
  <c r="P282" i="2" l="1"/>
  <c r="T282" i="2"/>
  <c r="U282" i="2" s="1"/>
  <c r="G282" i="2" s="1"/>
  <c r="Q281" i="2"/>
  <c r="F281" i="2" s="1"/>
  <c r="K283" i="2"/>
  <c r="M283" i="2" s="1"/>
  <c r="S283" i="2"/>
  <c r="D283" i="2"/>
  <c r="R283" i="2"/>
  <c r="L283" i="2"/>
  <c r="O283" i="2"/>
  <c r="N283" i="2"/>
  <c r="H281" i="2"/>
  <c r="G281" i="2"/>
  <c r="H282" i="2"/>
  <c r="B285" i="2"/>
  <c r="C284" i="2"/>
  <c r="M282" i="2"/>
  <c r="Q282" i="2" s="1"/>
  <c r="T283" i="2" l="1"/>
  <c r="U283" i="2" s="1"/>
  <c r="H283" i="2" s="1"/>
  <c r="J281" i="2"/>
  <c r="E281" i="2"/>
  <c r="I281" i="2" s="1"/>
  <c r="F282" i="2"/>
  <c r="J282" i="2" s="1"/>
  <c r="E282" i="2"/>
  <c r="I282" i="2" s="1"/>
  <c r="L284" i="2"/>
  <c r="K284" i="2"/>
  <c r="M284" i="2" s="1"/>
  <c r="N284" i="2"/>
  <c r="D284" i="2"/>
  <c r="S284" i="2"/>
  <c r="O284" i="2"/>
  <c r="R284" i="2"/>
  <c r="P283" i="2"/>
  <c r="Q283" i="2" s="1"/>
  <c r="C285" i="2"/>
  <c r="B286" i="2"/>
  <c r="G283" i="2" l="1"/>
  <c r="T284" i="2"/>
  <c r="U284" i="2" s="1"/>
  <c r="G284" i="2" s="1"/>
  <c r="C286" i="2"/>
  <c r="B287" i="2"/>
  <c r="E283" i="2"/>
  <c r="I283" i="2" s="1"/>
  <c r="F283" i="2"/>
  <c r="J283" i="2" s="1"/>
  <c r="D285" i="2"/>
  <c r="R285" i="2"/>
  <c r="O285" i="2"/>
  <c r="S285" i="2"/>
  <c r="L285" i="2"/>
  <c r="N285" i="2"/>
  <c r="K285" i="2"/>
  <c r="P284" i="2"/>
  <c r="Q284" i="2" s="1"/>
  <c r="H284" i="2" l="1"/>
  <c r="P285" i="2"/>
  <c r="T285" i="2"/>
  <c r="U285" i="2" s="1"/>
  <c r="F284" i="2"/>
  <c r="J284" i="2" s="1"/>
  <c r="E284" i="2"/>
  <c r="I284" i="2" s="1"/>
  <c r="M285" i="2"/>
  <c r="B288" i="2"/>
  <c r="C287" i="2"/>
  <c r="O286" i="2"/>
  <c r="K286" i="2"/>
  <c r="S286" i="2"/>
  <c r="R286" i="2"/>
  <c r="T286" i="2" s="1"/>
  <c r="U286" i="2" s="1"/>
  <c r="L286" i="2"/>
  <c r="N286" i="2"/>
  <c r="D286" i="2"/>
  <c r="Q285" i="2" l="1"/>
  <c r="E285" i="2" s="1"/>
  <c r="M286" i="2"/>
  <c r="C288" i="2"/>
  <c r="B289" i="2"/>
  <c r="G286" i="2"/>
  <c r="H286" i="2"/>
  <c r="O287" i="2"/>
  <c r="K287" i="2"/>
  <c r="S287" i="2"/>
  <c r="R287" i="2"/>
  <c r="L287" i="2"/>
  <c r="N287" i="2"/>
  <c r="D287" i="2"/>
  <c r="P286" i="2"/>
  <c r="G285" i="2"/>
  <c r="H285" i="2"/>
  <c r="F285" i="2" l="1"/>
  <c r="Q286" i="2"/>
  <c r="F286" i="2" s="1"/>
  <c r="J286" i="2" s="1"/>
  <c r="T287" i="2"/>
  <c r="U287" i="2" s="1"/>
  <c r="G287" i="2" s="1"/>
  <c r="M287" i="2"/>
  <c r="P287" i="2"/>
  <c r="B290" i="2"/>
  <c r="C289" i="2"/>
  <c r="S288" i="2"/>
  <c r="R288" i="2"/>
  <c r="T288" i="2" s="1"/>
  <c r="U288" i="2" s="1"/>
  <c r="N288" i="2"/>
  <c r="D288" i="2"/>
  <c r="L288" i="2"/>
  <c r="O288" i="2"/>
  <c r="K288" i="2"/>
  <c r="I285" i="2"/>
  <c r="E286" i="2"/>
  <c r="I286" i="2" s="1"/>
  <c r="J285" i="2"/>
  <c r="H287" i="2" l="1"/>
  <c r="Q287" i="2"/>
  <c r="E287" i="2" s="1"/>
  <c r="I287" i="2" s="1"/>
  <c r="P288" i="2"/>
  <c r="M288" i="2"/>
  <c r="B291" i="2"/>
  <c r="C290" i="2"/>
  <c r="H288" i="2"/>
  <c r="G288" i="2"/>
  <c r="L289" i="2"/>
  <c r="O289" i="2"/>
  <c r="N289" i="2"/>
  <c r="S289" i="2"/>
  <c r="D289" i="2"/>
  <c r="K289" i="2"/>
  <c r="R289" i="2"/>
  <c r="M289" i="2" l="1"/>
  <c r="F287" i="2"/>
  <c r="J287" i="2" s="1"/>
  <c r="Q288" i="2"/>
  <c r="F288" i="2" s="1"/>
  <c r="J288" i="2" s="1"/>
  <c r="T289" i="2"/>
  <c r="U289" i="2" s="1"/>
  <c r="D290" i="2"/>
  <c r="S290" i="2"/>
  <c r="R290" i="2"/>
  <c r="T290" i="2" s="1"/>
  <c r="U290" i="2" s="1"/>
  <c r="L290" i="2"/>
  <c r="O290" i="2"/>
  <c r="N290" i="2"/>
  <c r="K290" i="2"/>
  <c r="C291" i="2"/>
  <c r="B292" i="2"/>
  <c r="P289" i="2"/>
  <c r="Q289" i="2" s="1"/>
  <c r="E288" i="2" l="1"/>
  <c r="I288" i="2" s="1"/>
  <c r="M290" i="2"/>
  <c r="P290" i="2"/>
  <c r="H290" i="2"/>
  <c r="G290" i="2"/>
  <c r="S291" i="2"/>
  <c r="N291" i="2"/>
  <c r="K291" i="2"/>
  <c r="D291" i="2"/>
  <c r="R291" i="2"/>
  <c r="L291" i="2"/>
  <c r="O291" i="2"/>
  <c r="C292" i="2"/>
  <c r="B293" i="2"/>
  <c r="E289" i="2"/>
  <c r="I289" i="2" s="1"/>
  <c r="F289" i="2"/>
  <c r="H289" i="2"/>
  <c r="G289" i="2"/>
  <c r="Q290" i="2" l="1"/>
  <c r="E290" i="2" s="1"/>
  <c r="I290" i="2" s="1"/>
  <c r="P291" i="2"/>
  <c r="T291" i="2"/>
  <c r="U291" i="2" s="1"/>
  <c r="H291" i="2" s="1"/>
  <c r="J289" i="2"/>
  <c r="M291" i="2"/>
  <c r="C293" i="2"/>
  <c r="B294" i="2"/>
  <c r="S292" i="2"/>
  <c r="D292" i="2"/>
  <c r="R292" i="2"/>
  <c r="T292" i="2" s="1"/>
  <c r="U292" i="2" s="1"/>
  <c r="O292" i="2"/>
  <c r="N292" i="2"/>
  <c r="K292" i="2"/>
  <c r="L292" i="2"/>
  <c r="F290" i="2" l="1"/>
  <c r="J290" i="2" s="1"/>
  <c r="Q291" i="2"/>
  <c r="E291" i="2" s="1"/>
  <c r="P292" i="2"/>
  <c r="G291" i="2"/>
  <c r="R293" i="2"/>
  <c r="T293" i="2" s="1"/>
  <c r="U293" i="2" s="1"/>
  <c r="L293" i="2"/>
  <c r="O293" i="2"/>
  <c r="N293" i="2"/>
  <c r="D293" i="2"/>
  <c r="K293" i="2"/>
  <c r="S293" i="2"/>
  <c r="C294" i="2"/>
  <c r="B295" i="2"/>
  <c r="M292" i="2"/>
  <c r="F291" i="2"/>
  <c r="J291" i="2" s="1"/>
  <c r="H292" i="2"/>
  <c r="G292" i="2"/>
  <c r="I291" i="2" l="1"/>
  <c r="P293" i="2"/>
  <c r="Q292" i="2"/>
  <c r="F292" i="2" s="1"/>
  <c r="J292" i="2" s="1"/>
  <c r="E292" i="2"/>
  <c r="I292" i="2" s="1"/>
  <c r="B296" i="2"/>
  <c r="C295" i="2"/>
  <c r="N294" i="2"/>
  <c r="K294" i="2"/>
  <c r="D294" i="2"/>
  <c r="R294" i="2"/>
  <c r="L294" i="2"/>
  <c r="O294" i="2"/>
  <c r="S294" i="2"/>
  <c r="M293" i="2"/>
  <c r="Q293" i="2" s="1"/>
  <c r="H293" i="2"/>
  <c r="G293" i="2"/>
  <c r="T294" i="2" l="1"/>
  <c r="U294" i="2" s="1"/>
  <c r="G294" i="2" s="1"/>
  <c r="M294" i="2"/>
  <c r="P294" i="2"/>
  <c r="Q294" i="2" s="1"/>
  <c r="E293" i="2"/>
  <c r="I293" i="2" s="1"/>
  <c r="F293" i="2"/>
  <c r="J293" i="2" s="1"/>
  <c r="S295" i="2"/>
  <c r="R295" i="2"/>
  <c r="K295" i="2"/>
  <c r="D295" i="2"/>
  <c r="L295" i="2"/>
  <c r="O295" i="2"/>
  <c r="N295" i="2"/>
  <c r="B297" i="2"/>
  <c r="C296" i="2"/>
  <c r="H294" i="2" l="1"/>
  <c r="T295" i="2"/>
  <c r="U295" i="2" s="1"/>
  <c r="G295" i="2" s="1"/>
  <c r="E294" i="2"/>
  <c r="I294" i="2" s="1"/>
  <c r="F294" i="2"/>
  <c r="J294" i="2" s="1"/>
  <c r="N296" i="2"/>
  <c r="R296" i="2"/>
  <c r="L296" i="2"/>
  <c r="O296" i="2"/>
  <c r="K296" i="2"/>
  <c r="S296" i="2"/>
  <c r="D296" i="2"/>
  <c r="P295" i="2"/>
  <c r="B298" i="2"/>
  <c r="C297" i="2"/>
  <c r="M295" i="2"/>
  <c r="Q295" i="2" s="1"/>
  <c r="T296" i="2" l="1"/>
  <c r="U296" i="2" s="1"/>
  <c r="H296" i="2" s="1"/>
  <c r="H295" i="2"/>
  <c r="M296" i="2"/>
  <c r="F295" i="2"/>
  <c r="E295" i="2"/>
  <c r="I295" i="2" s="1"/>
  <c r="B299" i="2"/>
  <c r="C298" i="2"/>
  <c r="P296" i="2"/>
  <c r="O297" i="2"/>
  <c r="K297" i="2"/>
  <c r="N297" i="2"/>
  <c r="L297" i="2"/>
  <c r="S297" i="2"/>
  <c r="D297" i="2"/>
  <c r="R297" i="2"/>
  <c r="Q296" i="2" l="1"/>
  <c r="E296" i="2" s="1"/>
  <c r="I296" i="2" s="1"/>
  <c r="G296" i="2"/>
  <c r="J295" i="2"/>
  <c r="M297" i="2"/>
  <c r="F296" i="2"/>
  <c r="J296" i="2" s="1"/>
  <c r="T297" i="2"/>
  <c r="U297" i="2" s="1"/>
  <c r="K298" i="2"/>
  <c r="M298" i="2" s="1"/>
  <c r="O298" i="2"/>
  <c r="N298" i="2"/>
  <c r="R298" i="2"/>
  <c r="S298" i="2"/>
  <c r="L298" i="2"/>
  <c r="D298" i="2"/>
  <c r="C299" i="2"/>
  <c r="B300" i="2"/>
  <c r="P297" i="2"/>
  <c r="Q297" i="2" s="1"/>
  <c r="P298" i="2" l="1"/>
  <c r="F297" i="2"/>
  <c r="E297" i="2"/>
  <c r="T298" i="2"/>
  <c r="U298" i="2" s="1"/>
  <c r="B301" i="2"/>
  <c r="C300" i="2"/>
  <c r="G297" i="2"/>
  <c r="H297" i="2"/>
  <c r="Q298" i="2"/>
  <c r="R299" i="2"/>
  <c r="L299" i="2"/>
  <c r="O299" i="2"/>
  <c r="K299" i="2"/>
  <c r="M299" i="2" s="1"/>
  <c r="D299" i="2"/>
  <c r="N299" i="2"/>
  <c r="S299" i="2"/>
  <c r="I297" i="2" l="1"/>
  <c r="T299" i="2"/>
  <c r="U299" i="2" s="1"/>
  <c r="G299" i="2" s="1"/>
  <c r="B302" i="2"/>
  <c r="C301" i="2"/>
  <c r="E298" i="2"/>
  <c r="F298" i="2"/>
  <c r="P299" i="2"/>
  <c r="Q299" i="2" s="1"/>
  <c r="R300" i="2"/>
  <c r="O300" i="2"/>
  <c r="L300" i="2"/>
  <c r="K300" i="2"/>
  <c r="N300" i="2"/>
  <c r="S300" i="2"/>
  <c r="D300" i="2"/>
  <c r="H298" i="2"/>
  <c r="G298" i="2"/>
  <c r="J297" i="2"/>
  <c r="T300" i="2" l="1"/>
  <c r="U300" i="2" s="1"/>
  <c r="G300" i="2" s="1"/>
  <c r="H299" i="2"/>
  <c r="F299" i="2"/>
  <c r="J299" i="2" s="1"/>
  <c r="E299" i="2"/>
  <c r="I299" i="2" s="1"/>
  <c r="M300" i="2"/>
  <c r="D301" i="2"/>
  <c r="R301" i="2"/>
  <c r="O301" i="2"/>
  <c r="L301" i="2"/>
  <c r="K301" i="2"/>
  <c r="M301" i="2" s="1"/>
  <c r="N301" i="2"/>
  <c r="S301" i="2"/>
  <c r="J298" i="2"/>
  <c r="P300" i="2"/>
  <c r="I298" i="2"/>
  <c r="C302" i="2"/>
  <c r="B303" i="2"/>
  <c r="H300" i="2" l="1"/>
  <c r="T301" i="2"/>
  <c r="U301" i="2" s="1"/>
  <c r="G301" i="2" s="1"/>
  <c r="O302" i="2"/>
  <c r="K302" i="2"/>
  <c r="M302" i="2" s="1"/>
  <c r="N302" i="2"/>
  <c r="R302" i="2"/>
  <c r="S302" i="2"/>
  <c r="D302" i="2"/>
  <c r="L302" i="2"/>
  <c r="Q300" i="2"/>
  <c r="C303" i="2"/>
  <c r="B304" i="2"/>
  <c r="P301" i="2"/>
  <c r="Q301" i="2" s="1"/>
  <c r="H301" i="2" l="1"/>
  <c r="P302" i="2"/>
  <c r="F301" i="2"/>
  <c r="J301" i="2" s="1"/>
  <c r="E301" i="2"/>
  <c r="I301" i="2" s="1"/>
  <c r="T302" i="2"/>
  <c r="U302" i="2" s="1"/>
  <c r="O303" i="2"/>
  <c r="N303" i="2"/>
  <c r="S303" i="2"/>
  <c r="K303" i="2"/>
  <c r="D303" i="2"/>
  <c r="R303" i="2"/>
  <c r="L303" i="2"/>
  <c r="Q302" i="2"/>
  <c r="E300" i="2"/>
  <c r="I300" i="2" s="1"/>
  <c r="F300" i="2"/>
  <c r="J300" i="2" s="1"/>
  <c r="C304" i="2"/>
  <c r="B305" i="2"/>
  <c r="M303" i="2" l="1"/>
  <c r="T303" i="2"/>
  <c r="U303" i="2" s="1"/>
  <c r="H303" i="2" s="1"/>
  <c r="C305" i="2"/>
  <c r="B306" i="2"/>
  <c r="S304" i="2"/>
  <c r="R304" i="2"/>
  <c r="K304" i="2"/>
  <c r="D304" i="2"/>
  <c r="L304" i="2"/>
  <c r="O304" i="2"/>
  <c r="N304" i="2"/>
  <c r="P303" i="2"/>
  <c r="Q303" i="2" s="1"/>
  <c r="G302" i="2"/>
  <c r="H302" i="2"/>
  <c r="E302" i="2"/>
  <c r="F302" i="2"/>
  <c r="T304" i="2" l="1"/>
  <c r="U304" i="2" s="1"/>
  <c r="G304" i="2" s="1"/>
  <c r="I302" i="2"/>
  <c r="G303" i="2"/>
  <c r="J302" i="2"/>
  <c r="P304" i="2"/>
  <c r="E303" i="2"/>
  <c r="F303" i="2"/>
  <c r="J303" i="2" s="1"/>
  <c r="M304" i="2"/>
  <c r="B307" i="2"/>
  <c r="C306" i="2"/>
  <c r="D305" i="2"/>
  <c r="R305" i="2"/>
  <c r="S305" i="2"/>
  <c r="L305" i="2"/>
  <c r="O305" i="2"/>
  <c r="K305" i="2"/>
  <c r="N305" i="2"/>
  <c r="H304" i="2" l="1"/>
  <c r="T305" i="2"/>
  <c r="U305" i="2" s="1"/>
  <c r="H305" i="2" s="1"/>
  <c r="I303" i="2"/>
  <c r="M305" i="2"/>
  <c r="Q304" i="2"/>
  <c r="F304" i="2" s="1"/>
  <c r="J304" i="2" s="1"/>
  <c r="R306" i="2"/>
  <c r="L306" i="2"/>
  <c r="N306" i="2"/>
  <c r="K306" i="2"/>
  <c r="O306" i="2"/>
  <c r="S306" i="2"/>
  <c r="D306" i="2"/>
  <c r="P305" i="2"/>
  <c r="C307" i="2"/>
  <c r="B308" i="2"/>
  <c r="M306" i="2" l="1"/>
  <c r="E304" i="2"/>
  <c r="I304" i="2" s="1"/>
  <c r="G305" i="2"/>
  <c r="Q305" i="2"/>
  <c r="F305" i="2" s="1"/>
  <c r="J305" i="2" s="1"/>
  <c r="B309" i="2"/>
  <c r="C308" i="2"/>
  <c r="P306" i="2"/>
  <c r="Q306" i="2" s="1"/>
  <c r="O307" i="2"/>
  <c r="K307" i="2"/>
  <c r="N307" i="2"/>
  <c r="S307" i="2"/>
  <c r="L307" i="2"/>
  <c r="D307" i="2"/>
  <c r="R307" i="2"/>
  <c r="T306" i="2"/>
  <c r="U306" i="2" s="1"/>
  <c r="E305" i="2" l="1"/>
  <c r="I305" i="2" s="1"/>
  <c r="M307" i="2"/>
  <c r="E306" i="2"/>
  <c r="F306" i="2"/>
  <c r="G306" i="2"/>
  <c r="H306" i="2"/>
  <c r="T307" i="2"/>
  <c r="U307" i="2" s="1"/>
  <c r="L308" i="2"/>
  <c r="O308" i="2"/>
  <c r="N308" i="2"/>
  <c r="D308" i="2"/>
  <c r="K308" i="2"/>
  <c r="S308" i="2"/>
  <c r="R308" i="2"/>
  <c r="C309" i="2"/>
  <c r="B310" i="2"/>
  <c r="P307" i="2"/>
  <c r="Q307" i="2" s="1"/>
  <c r="M308" i="2" l="1"/>
  <c r="J306" i="2"/>
  <c r="F307" i="2"/>
  <c r="E307" i="2"/>
  <c r="B311" i="2"/>
  <c r="C310" i="2"/>
  <c r="H307" i="2"/>
  <c r="G307" i="2"/>
  <c r="T308" i="2"/>
  <c r="U308" i="2" s="1"/>
  <c r="K309" i="2"/>
  <c r="O309" i="2"/>
  <c r="N309" i="2"/>
  <c r="S309" i="2"/>
  <c r="D309" i="2"/>
  <c r="R309" i="2"/>
  <c r="L309" i="2"/>
  <c r="P308" i="2"/>
  <c r="Q308" i="2" s="1"/>
  <c r="I306" i="2"/>
  <c r="T309" i="2" l="1"/>
  <c r="U309" i="2" s="1"/>
  <c r="H309" i="2" s="1"/>
  <c r="I307" i="2"/>
  <c r="J307" i="2"/>
  <c r="M309" i="2"/>
  <c r="F308" i="2"/>
  <c r="E308" i="2"/>
  <c r="G308" i="2"/>
  <c r="H308" i="2"/>
  <c r="O310" i="2"/>
  <c r="N310" i="2"/>
  <c r="S310" i="2"/>
  <c r="K310" i="2"/>
  <c r="M310" i="2" s="1"/>
  <c r="R310" i="2"/>
  <c r="L310" i="2"/>
  <c r="D310" i="2"/>
  <c r="P309" i="2"/>
  <c r="C311" i="2"/>
  <c r="B312" i="2"/>
  <c r="P310" i="2" l="1"/>
  <c r="Q310" i="2" s="1"/>
  <c r="G309" i="2"/>
  <c r="T310" i="2"/>
  <c r="U310" i="2" s="1"/>
  <c r="H310" i="2" s="1"/>
  <c r="Q309" i="2"/>
  <c r="E309" i="2" s="1"/>
  <c r="I309" i="2" s="1"/>
  <c r="I308" i="2"/>
  <c r="N311" i="2"/>
  <c r="O311" i="2"/>
  <c r="L311" i="2"/>
  <c r="K311" i="2"/>
  <c r="S311" i="2"/>
  <c r="D311" i="2"/>
  <c r="R311" i="2"/>
  <c r="B313" i="2"/>
  <c r="C312" i="2"/>
  <c r="J308" i="2"/>
  <c r="F309" i="2" l="1"/>
  <c r="J309" i="2" s="1"/>
  <c r="M311" i="2"/>
  <c r="G310" i="2"/>
  <c r="T311" i="2"/>
  <c r="U311" i="2" s="1"/>
  <c r="H311" i="2" s="1"/>
  <c r="E310" i="2"/>
  <c r="I310" i="2" s="1"/>
  <c r="F310" i="2"/>
  <c r="J310" i="2" s="1"/>
  <c r="D312" i="2"/>
  <c r="R312" i="2"/>
  <c r="L312" i="2"/>
  <c r="O312" i="2"/>
  <c r="N312" i="2"/>
  <c r="K312" i="2"/>
  <c r="S312" i="2"/>
  <c r="B314" i="2"/>
  <c r="C313" i="2"/>
  <c r="P311" i="2"/>
  <c r="Q311" i="2" s="1"/>
  <c r="G311" i="2" l="1"/>
  <c r="T312" i="2"/>
  <c r="U312" i="2" s="1"/>
  <c r="H312" i="2" s="1"/>
  <c r="M312" i="2"/>
  <c r="E311" i="2"/>
  <c r="I311" i="2" s="1"/>
  <c r="F311" i="2"/>
  <c r="J311" i="2" s="1"/>
  <c r="P312" i="2"/>
  <c r="C314" i="2"/>
  <c r="B315" i="2"/>
  <c r="R313" i="2"/>
  <c r="S313" i="2"/>
  <c r="K313" i="2"/>
  <c r="O313" i="2"/>
  <c r="L313" i="2"/>
  <c r="N313" i="2"/>
  <c r="D313" i="2"/>
  <c r="Q312" i="2" l="1"/>
  <c r="F312" i="2" s="1"/>
  <c r="J312" i="2" s="1"/>
  <c r="G312" i="2"/>
  <c r="M313" i="2"/>
  <c r="C315" i="2"/>
  <c r="B316" i="2"/>
  <c r="R314" i="2"/>
  <c r="K314" i="2"/>
  <c r="N314" i="2"/>
  <c r="S314" i="2"/>
  <c r="D314" i="2"/>
  <c r="L314" i="2"/>
  <c r="O314" i="2"/>
  <c r="P313" i="2"/>
  <c r="T313" i="2"/>
  <c r="U313" i="2" s="1"/>
  <c r="E312" i="2" l="1"/>
  <c r="I312" i="2" s="1"/>
  <c r="Q313" i="2"/>
  <c r="E313" i="2" s="1"/>
  <c r="M314" i="2"/>
  <c r="P314" i="2"/>
  <c r="T314" i="2"/>
  <c r="U314" i="2" s="1"/>
  <c r="G313" i="2"/>
  <c r="H313" i="2"/>
  <c r="O315" i="2"/>
  <c r="K315" i="2"/>
  <c r="N315" i="2"/>
  <c r="S315" i="2"/>
  <c r="D315" i="2"/>
  <c r="R315" i="2"/>
  <c r="T315" i="2" s="1"/>
  <c r="U315" i="2" s="1"/>
  <c r="L315" i="2"/>
  <c r="C316" i="2"/>
  <c r="B317" i="2"/>
  <c r="F313" i="2" l="1"/>
  <c r="Q314" i="2"/>
  <c r="E314" i="2" s="1"/>
  <c r="I313" i="2"/>
  <c r="P315" i="2"/>
  <c r="B318" i="2"/>
  <c r="C317" i="2"/>
  <c r="L316" i="2"/>
  <c r="O316" i="2"/>
  <c r="N316" i="2"/>
  <c r="S316" i="2"/>
  <c r="R316" i="2"/>
  <c r="K316" i="2"/>
  <c r="M316" i="2" s="1"/>
  <c r="D316" i="2"/>
  <c r="H315" i="2"/>
  <c r="G315" i="2"/>
  <c r="H314" i="2"/>
  <c r="G314" i="2"/>
  <c r="M315" i="2"/>
  <c r="J313" i="2"/>
  <c r="F314" i="2" l="1"/>
  <c r="Q315" i="2"/>
  <c r="E315" i="2" s="1"/>
  <c r="I315" i="2" s="1"/>
  <c r="I314" i="2"/>
  <c r="P316" i="2"/>
  <c r="Q316" i="2" s="1"/>
  <c r="F316" i="2" s="1"/>
  <c r="J314" i="2"/>
  <c r="T316" i="2"/>
  <c r="U316" i="2" s="1"/>
  <c r="S317" i="2"/>
  <c r="L317" i="2"/>
  <c r="R317" i="2"/>
  <c r="O317" i="2"/>
  <c r="N317" i="2"/>
  <c r="K317" i="2"/>
  <c r="D317" i="2"/>
  <c r="C318" i="2"/>
  <c r="B319" i="2"/>
  <c r="F315" i="2" l="1"/>
  <c r="J315" i="2" s="1"/>
  <c r="M317" i="2"/>
  <c r="Q317" i="2" s="1"/>
  <c r="P317" i="2"/>
  <c r="E316" i="2"/>
  <c r="T317" i="2"/>
  <c r="U317" i="2" s="1"/>
  <c r="C319" i="2"/>
  <c r="B320" i="2"/>
  <c r="O318" i="2"/>
  <c r="K318" i="2"/>
  <c r="N318" i="2"/>
  <c r="D318" i="2"/>
  <c r="S318" i="2"/>
  <c r="R318" i="2"/>
  <c r="T318" i="2" s="1"/>
  <c r="U318" i="2" s="1"/>
  <c r="L318" i="2"/>
  <c r="G316" i="2"/>
  <c r="H316" i="2"/>
  <c r="J316" i="2" s="1"/>
  <c r="P318" i="2" l="1"/>
  <c r="I316" i="2"/>
  <c r="H318" i="2"/>
  <c r="G318" i="2"/>
  <c r="E317" i="2"/>
  <c r="F317" i="2"/>
  <c r="M318" i="2"/>
  <c r="C320" i="2"/>
  <c r="B321" i="2"/>
  <c r="R319" i="2"/>
  <c r="O319" i="2"/>
  <c r="N319" i="2"/>
  <c r="S319" i="2"/>
  <c r="D319" i="2"/>
  <c r="L319" i="2"/>
  <c r="K319" i="2"/>
  <c r="H317" i="2"/>
  <c r="G317" i="2"/>
  <c r="Q318" i="2" l="1"/>
  <c r="M319" i="2"/>
  <c r="T319" i="2"/>
  <c r="U319" i="2" s="1"/>
  <c r="G319" i="2" s="1"/>
  <c r="E318" i="2"/>
  <c r="I318" i="2" s="1"/>
  <c r="F318" i="2"/>
  <c r="J318" i="2" s="1"/>
  <c r="J317" i="2"/>
  <c r="I317" i="2"/>
  <c r="N320" i="2"/>
  <c r="P320" i="2" s="1"/>
  <c r="L320" i="2"/>
  <c r="O320" i="2"/>
  <c r="S320" i="2"/>
  <c r="D320" i="2"/>
  <c r="R320" i="2"/>
  <c r="K320" i="2"/>
  <c r="P319" i="2"/>
  <c r="Q319" i="2" s="1"/>
  <c r="B322" i="2"/>
  <c r="C321" i="2"/>
  <c r="M320" i="2" l="1"/>
  <c r="Q320" i="2" s="1"/>
  <c r="H319" i="2"/>
  <c r="T320" i="2"/>
  <c r="U320" i="2" s="1"/>
  <c r="H320" i="2" s="1"/>
  <c r="E319" i="2"/>
  <c r="I319" i="2" s="1"/>
  <c r="F319" i="2"/>
  <c r="J319" i="2" s="1"/>
  <c r="C322" i="2"/>
  <c r="B323" i="2"/>
  <c r="D321" i="2"/>
  <c r="R321" i="2"/>
  <c r="L321" i="2"/>
  <c r="O321" i="2"/>
  <c r="K321" i="2"/>
  <c r="N321" i="2"/>
  <c r="S321" i="2"/>
  <c r="G320" i="2" l="1"/>
  <c r="P321" i="2"/>
  <c r="E320" i="2"/>
  <c r="I320" i="2" s="1"/>
  <c r="F320" i="2"/>
  <c r="J320" i="2" s="1"/>
  <c r="M321" i="2"/>
  <c r="Q321" i="2" s="1"/>
  <c r="B324" i="2"/>
  <c r="C323" i="2"/>
  <c r="R322" i="2"/>
  <c r="L322" i="2"/>
  <c r="O322" i="2"/>
  <c r="K322" i="2"/>
  <c r="N322" i="2"/>
  <c r="S322" i="2"/>
  <c r="D322" i="2"/>
  <c r="T321" i="2"/>
  <c r="U321" i="2" s="1"/>
  <c r="T322" i="2" l="1"/>
  <c r="U322" i="2" s="1"/>
  <c r="G322" i="2" s="1"/>
  <c r="P322" i="2"/>
  <c r="M322" i="2"/>
  <c r="Q322" i="2" s="1"/>
  <c r="G321" i="2"/>
  <c r="H321" i="2"/>
  <c r="D323" i="2"/>
  <c r="N323" i="2"/>
  <c r="R323" i="2"/>
  <c r="K323" i="2"/>
  <c r="M323" i="2" s="1"/>
  <c r="L323" i="2"/>
  <c r="O323" i="2"/>
  <c r="S323" i="2"/>
  <c r="B325" i="2"/>
  <c r="C324" i="2"/>
  <c r="E321" i="2"/>
  <c r="F321" i="2"/>
  <c r="I321" i="2" l="1"/>
  <c r="T323" i="2"/>
  <c r="U323" i="2" s="1"/>
  <c r="G323" i="2" s="1"/>
  <c r="H322" i="2"/>
  <c r="J321" i="2"/>
  <c r="P323" i="2"/>
  <c r="Q323" i="2" s="1"/>
  <c r="N324" i="2"/>
  <c r="S324" i="2"/>
  <c r="R324" i="2"/>
  <c r="D324" i="2"/>
  <c r="O324" i="2"/>
  <c r="K324" i="2"/>
  <c r="L324" i="2"/>
  <c r="E322" i="2"/>
  <c r="I322" i="2" s="1"/>
  <c r="F322" i="2"/>
  <c r="C325" i="2"/>
  <c r="B326" i="2"/>
  <c r="J322" i="2" l="1"/>
  <c r="H323" i="2"/>
  <c r="M324" i="2"/>
  <c r="P324" i="2"/>
  <c r="E323" i="2"/>
  <c r="I323" i="2" s="1"/>
  <c r="F323" i="2"/>
  <c r="J323" i="2" s="1"/>
  <c r="B327" i="2"/>
  <c r="C326" i="2"/>
  <c r="T324" i="2"/>
  <c r="U324" i="2" s="1"/>
  <c r="O325" i="2"/>
  <c r="L325" i="2"/>
  <c r="N325" i="2"/>
  <c r="S325" i="2"/>
  <c r="D325" i="2"/>
  <c r="R325" i="2"/>
  <c r="K325" i="2"/>
  <c r="Q324" i="2" l="1"/>
  <c r="E324" i="2" s="1"/>
  <c r="M325" i="2"/>
  <c r="T325" i="2"/>
  <c r="U325" i="2" s="1"/>
  <c r="G325" i="2" s="1"/>
  <c r="F324" i="2"/>
  <c r="H324" i="2"/>
  <c r="G324" i="2"/>
  <c r="B328" i="2"/>
  <c r="C327" i="2"/>
  <c r="L326" i="2"/>
  <c r="K326" i="2"/>
  <c r="O326" i="2"/>
  <c r="S326" i="2"/>
  <c r="D326" i="2"/>
  <c r="R326" i="2"/>
  <c r="N326" i="2"/>
  <c r="P325" i="2"/>
  <c r="Q325" i="2" s="1"/>
  <c r="I324" i="2" l="1"/>
  <c r="H325" i="2"/>
  <c r="J324" i="2"/>
  <c r="M326" i="2"/>
  <c r="E325" i="2"/>
  <c r="I325" i="2" s="1"/>
  <c r="F325" i="2"/>
  <c r="J325" i="2" s="1"/>
  <c r="D327" i="2"/>
  <c r="R327" i="2"/>
  <c r="K327" i="2"/>
  <c r="L327" i="2"/>
  <c r="O327" i="2"/>
  <c r="N327" i="2"/>
  <c r="S327" i="2"/>
  <c r="P326" i="2"/>
  <c r="C328" i="2"/>
  <c r="B329" i="2"/>
  <c r="T326" i="2"/>
  <c r="U326" i="2" s="1"/>
  <c r="Q326" i="2" l="1"/>
  <c r="E326" i="2" s="1"/>
  <c r="M327" i="2"/>
  <c r="P327" i="2"/>
  <c r="Q327" i="2" s="1"/>
  <c r="T327" i="2"/>
  <c r="U327" i="2" s="1"/>
  <c r="H326" i="2"/>
  <c r="G326" i="2"/>
  <c r="C329" i="2"/>
  <c r="B330" i="2"/>
  <c r="K328" i="2"/>
  <c r="D328" i="2"/>
  <c r="S328" i="2"/>
  <c r="R328" i="2"/>
  <c r="T328" i="2" s="1"/>
  <c r="U328" i="2" s="1"/>
  <c r="N328" i="2"/>
  <c r="L328" i="2"/>
  <c r="O328" i="2"/>
  <c r="F326" i="2" l="1"/>
  <c r="J326" i="2" s="1"/>
  <c r="B331" i="2"/>
  <c r="C330" i="2"/>
  <c r="N329" i="2"/>
  <c r="D329" i="2"/>
  <c r="S329" i="2"/>
  <c r="L329" i="2"/>
  <c r="R329" i="2"/>
  <c r="T329" i="2" s="1"/>
  <c r="U329" i="2" s="1"/>
  <c r="K329" i="2"/>
  <c r="O329" i="2"/>
  <c r="P328" i="2"/>
  <c r="G328" i="2"/>
  <c r="H328" i="2"/>
  <c r="E327" i="2"/>
  <c r="F327" i="2"/>
  <c r="G327" i="2"/>
  <c r="H327" i="2"/>
  <c r="M328" i="2"/>
  <c r="I326" i="2"/>
  <c r="M329" i="2" l="1"/>
  <c r="H329" i="2"/>
  <c r="G329" i="2"/>
  <c r="J327" i="2"/>
  <c r="I327" i="2"/>
  <c r="P329" i="2"/>
  <c r="O330" i="2"/>
  <c r="N330" i="2"/>
  <c r="R330" i="2"/>
  <c r="D330" i="2"/>
  <c r="S330" i="2"/>
  <c r="L330" i="2"/>
  <c r="K330" i="2"/>
  <c r="Q328" i="2"/>
  <c r="C331" i="2"/>
  <c r="B332" i="2"/>
  <c r="Q329" i="2" l="1"/>
  <c r="T330" i="2"/>
  <c r="U330" i="2" s="1"/>
  <c r="H330" i="2" s="1"/>
  <c r="P330" i="2"/>
  <c r="E329" i="2"/>
  <c r="I329" i="2" s="1"/>
  <c r="F329" i="2"/>
  <c r="J329" i="2" s="1"/>
  <c r="O331" i="2"/>
  <c r="K331" i="2"/>
  <c r="N331" i="2"/>
  <c r="D331" i="2"/>
  <c r="R331" i="2"/>
  <c r="S331" i="2"/>
  <c r="L331" i="2"/>
  <c r="C332" i="2"/>
  <c r="B333" i="2"/>
  <c r="M330" i="2"/>
  <c r="E328" i="2"/>
  <c r="I328" i="2" s="1"/>
  <c r="F328" i="2"/>
  <c r="J328" i="2" s="1"/>
  <c r="G330" i="2" l="1"/>
  <c r="Q330" i="2"/>
  <c r="F330" i="2" s="1"/>
  <c r="J330" i="2" s="1"/>
  <c r="M331" i="2"/>
  <c r="T331" i="2"/>
  <c r="U331" i="2" s="1"/>
  <c r="P331" i="2"/>
  <c r="B334" i="2"/>
  <c r="C333" i="2"/>
  <c r="O332" i="2"/>
  <c r="L332" i="2"/>
  <c r="N332" i="2"/>
  <c r="D332" i="2"/>
  <c r="R332" i="2"/>
  <c r="K332" i="2"/>
  <c r="S332" i="2"/>
  <c r="E330" i="2" l="1"/>
  <c r="I330" i="2" s="1"/>
  <c r="Q331" i="2"/>
  <c r="E331" i="2" s="1"/>
  <c r="P332" i="2"/>
  <c r="T332" i="2"/>
  <c r="U332" i="2" s="1"/>
  <c r="H332" i="2" s="1"/>
  <c r="F331" i="2"/>
  <c r="S333" i="2"/>
  <c r="D333" i="2"/>
  <c r="R333" i="2"/>
  <c r="L333" i="2"/>
  <c r="N333" i="2"/>
  <c r="O333" i="2"/>
  <c r="K333" i="2"/>
  <c r="B335" i="2"/>
  <c r="C334" i="2"/>
  <c r="M332" i="2"/>
  <c r="H331" i="2"/>
  <c r="G331" i="2"/>
  <c r="Q332" i="2" l="1"/>
  <c r="F332" i="2" s="1"/>
  <c r="J332" i="2" s="1"/>
  <c r="G332" i="2"/>
  <c r="T333" i="2"/>
  <c r="U333" i="2" s="1"/>
  <c r="G333" i="2" s="1"/>
  <c r="I331" i="2"/>
  <c r="P333" i="2"/>
  <c r="O334" i="2"/>
  <c r="N334" i="2"/>
  <c r="K334" i="2"/>
  <c r="D334" i="2"/>
  <c r="R334" i="2"/>
  <c r="L334" i="2"/>
  <c r="S334" i="2"/>
  <c r="B336" i="2"/>
  <c r="C335" i="2"/>
  <c r="M333" i="2"/>
  <c r="J331" i="2"/>
  <c r="E332" i="2" l="1"/>
  <c r="I332" i="2" s="1"/>
  <c r="M334" i="2"/>
  <c r="H333" i="2"/>
  <c r="Q333" i="2"/>
  <c r="E333" i="2" s="1"/>
  <c r="I333" i="2" s="1"/>
  <c r="P334" i="2"/>
  <c r="Q334" i="2" s="1"/>
  <c r="S335" i="2"/>
  <c r="D335" i="2"/>
  <c r="R335" i="2"/>
  <c r="T335" i="2" s="1"/>
  <c r="U335" i="2" s="1"/>
  <c r="O335" i="2"/>
  <c r="N335" i="2"/>
  <c r="K335" i="2"/>
  <c r="L335" i="2"/>
  <c r="C336" i="2"/>
  <c r="B337" i="2"/>
  <c r="T334" i="2"/>
  <c r="U334" i="2" s="1"/>
  <c r="P335" i="2" l="1"/>
  <c r="F333" i="2"/>
  <c r="J333" i="2" s="1"/>
  <c r="F334" i="2"/>
  <c r="E334" i="2"/>
  <c r="G335" i="2"/>
  <c r="H335" i="2"/>
  <c r="H334" i="2"/>
  <c r="G334" i="2"/>
  <c r="N336" i="2"/>
  <c r="S336" i="2"/>
  <c r="O336" i="2"/>
  <c r="K336" i="2"/>
  <c r="D336" i="2"/>
  <c r="L336" i="2"/>
  <c r="R336" i="2"/>
  <c r="C337" i="2"/>
  <c r="B338" i="2"/>
  <c r="M335" i="2"/>
  <c r="Q335" i="2" s="1"/>
  <c r="M336" i="2" l="1"/>
  <c r="I334" i="2"/>
  <c r="C338" i="2"/>
  <c r="B339" i="2"/>
  <c r="P336" i="2"/>
  <c r="Q336" i="2" s="1"/>
  <c r="E335" i="2"/>
  <c r="I335" i="2" s="1"/>
  <c r="F335" i="2"/>
  <c r="J335" i="2" s="1"/>
  <c r="S337" i="2"/>
  <c r="D337" i="2"/>
  <c r="L337" i="2"/>
  <c r="O337" i="2"/>
  <c r="K337" i="2"/>
  <c r="M337" i="2" s="1"/>
  <c r="R337" i="2"/>
  <c r="N337" i="2"/>
  <c r="T336" i="2"/>
  <c r="U336" i="2" s="1"/>
  <c r="J334" i="2"/>
  <c r="T337" i="2" l="1"/>
  <c r="U337" i="2" s="1"/>
  <c r="H337" i="2" s="1"/>
  <c r="F336" i="2"/>
  <c r="E336" i="2"/>
  <c r="H336" i="2"/>
  <c r="G336" i="2"/>
  <c r="P337" i="2"/>
  <c r="Q337" i="2" s="1"/>
  <c r="C339" i="2"/>
  <c r="B340" i="2"/>
  <c r="R338" i="2"/>
  <c r="L338" i="2"/>
  <c r="K338" i="2"/>
  <c r="O338" i="2"/>
  <c r="S338" i="2"/>
  <c r="N338" i="2"/>
  <c r="D338" i="2"/>
  <c r="T338" i="2" l="1"/>
  <c r="U338" i="2" s="1"/>
  <c r="G338" i="2" s="1"/>
  <c r="G337" i="2"/>
  <c r="I336" i="2"/>
  <c r="J336" i="2"/>
  <c r="E337" i="2"/>
  <c r="I337" i="2" s="1"/>
  <c r="F337" i="2"/>
  <c r="J337" i="2" s="1"/>
  <c r="M338" i="2"/>
  <c r="P338" i="2"/>
  <c r="C340" i="2"/>
  <c r="B341" i="2"/>
  <c r="O339" i="2"/>
  <c r="L339" i="2"/>
  <c r="S339" i="2"/>
  <c r="D339" i="2"/>
  <c r="R339" i="2"/>
  <c r="N339" i="2"/>
  <c r="K339" i="2"/>
  <c r="H338" i="2" l="1"/>
  <c r="P339" i="2"/>
  <c r="C341" i="2"/>
  <c r="B342" i="2"/>
  <c r="M339" i="2"/>
  <c r="Q339" i="2" s="1"/>
  <c r="D340" i="2"/>
  <c r="R340" i="2"/>
  <c r="T340" i="2" s="1"/>
  <c r="U340" i="2" s="1"/>
  <c r="O340" i="2"/>
  <c r="L340" i="2"/>
  <c r="K340" i="2"/>
  <c r="N340" i="2"/>
  <c r="S340" i="2"/>
  <c r="T339" i="2"/>
  <c r="U339" i="2" s="1"/>
  <c r="Q338" i="2"/>
  <c r="M340" i="2" l="1"/>
  <c r="P340" i="2"/>
  <c r="Q340" i="2" s="1"/>
  <c r="G340" i="2"/>
  <c r="H340" i="2"/>
  <c r="F338" i="2"/>
  <c r="J338" i="2" s="1"/>
  <c r="E338" i="2"/>
  <c r="I338" i="2" s="1"/>
  <c r="E339" i="2"/>
  <c r="F339" i="2"/>
  <c r="H339" i="2"/>
  <c r="G339" i="2"/>
  <c r="B343" i="2"/>
  <c r="C342" i="2"/>
  <c r="D341" i="2"/>
  <c r="L341" i="2"/>
  <c r="K341" i="2"/>
  <c r="S341" i="2"/>
  <c r="R341" i="2"/>
  <c r="O341" i="2"/>
  <c r="N341" i="2"/>
  <c r="I339" i="2" l="1"/>
  <c r="T341" i="2"/>
  <c r="U341" i="2" s="1"/>
  <c r="H341" i="2" s="1"/>
  <c r="E340" i="2"/>
  <c r="I340" i="2" s="1"/>
  <c r="F340" i="2"/>
  <c r="J340" i="2" s="1"/>
  <c r="J339" i="2"/>
  <c r="M341" i="2"/>
  <c r="D342" i="2"/>
  <c r="S342" i="2"/>
  <c r="R342" i="2"/>
  <c r="L342" i="2"/>
  <c r="K342" i="2"/>
  <c r="O342" i="2"/>
  <c r="N342" i="2"/>
  <c r="P341" i="2"/>
  <c r="C343" i="2"/>
  <c r="B344" i="2"/>
  <c r="T342" i="2" l="1"/>
  <c r="U342" i="2" s="1"/>
  <c r="H342" i="2" s="1"/>
  <c r="G341" i="2"/>
  <c r="M342" i="2"/>
  <c r="G342" i="2"/>
  <c r="B345" i="2"/>
  <c r="C344" i="2"/>
  <c r="O343" i="2"/>
  <c r="N343" i="2"/>
  <c r="K343" i="2"/>
  <c r="D343" i="2"/>
  <c r="R343" i="2"/>
  <c r="T343" i="2" s="1"/>
  <c r="U343" i="2" s="1"/>
  <c r="L343" i="2"/>
  <c r="S343" i="2"/>
  <c r="Q341" i="2"/>
  <c r="P342" i="2"/>
  <c r="P343" i="2" l="1"/>
  <c r="Q342" i="2"/>
  <c r="F342" i="2" s="1"/>
  <c r="J342" i="2" s="1"/>
  <c r="M343" i="2"/>
  <c r="Q343" i="2" s="1"/>
  <c r="G343" i="2"/>
  <c r="H343" i="2"/>
  <c r="F341" i="2"/>
  <c r="J341" i="2" s="1"/>
  <c r="E341" i="2"/>
  <c r="I341" i="2" s="1"/>
  <c r="B346" i="2"/>
  <c r="C345" i="2"/>
  <c r="K344" i="2"/>
  <c r="D344" i="2"/>
  <c r="N344" i="2"/>
  <c r="S344" i="2"/>
  <c r="O344" i="2"/>
  <c r="R344" i="2"/>
  <c r="T344" i="2" s="1"/>
  <c r="U344" i="2" s="1"/>
  <c r="L344" i="2"/>
  <c r="E342" i="2" l="1"/>
  <c r="I342" i="2" s="1"/>
  <c r="K345" i="2"/>
  <c r="S345" i="2"/>
  <c r="D345" i="2"/>
  <c r="L345" i="2"/>
  <c r="O345" i="2"/>
  <c r="R345" i="2"/>
  <c r="T345" i="2" s="1"/>
  <c r="U345" i="2" s="1"/>
  <c r="N345" i="2"/>
  <c r="P344" i="2"/>
  <c r="C346" i="2"/>
  <c r="B347" i="2"/>
  <c r="E343" i="2"/>
  <c r="I343" i="2" s="1"/>
  <c r="F343" i="2"/>
  <c r="J343" i="2" s="1"/>
  <c r="H344" i="2"/>
  <c r="G344" i="2"/>
  <c r="M344" i="2"/>
  <c r="M345" i="2" l="1"/>
  <c r="L346" i="2"/>
  <c r="O346" i="2"/>
  <c r="S346" i="2"/>
  <c r="R346" i="2"/>
  <c r="T346" i="2" s="1"/>
  <c r="U346" i="2" s="1"/>
  <c r="K346" i="2"/>
  <c r="N346" i="2"/>
  <c r="D346" i="2"/>
  <c r="Q344" i="2"/>
  <c r="P345" i="2"/>
  <c r="Q345" i="2" s="1"/>
  <c r="G345" i="2"/>
  <c r="H345" i="2"/>
  <c r="C347" i="2"/>
  <c r="B348" i="2"/>
  <c r="P346" i="2" l="1"/>
  <c r="F345" i="2"/>
  <c r="J345" i="2" s="1"/>
  <c r="E345" i="2"/>
  <c r="I345" i="2" s="1"/>
  <c r="E344" i="2"/>
  <c r="I344" i="2" s="1"/>
  <c r="F344" i="2"/>
  <c r="J344" i="2" s="1"/>
  <c r="B349" i="2"/>
  <c r="C348" i="2"/>
  <c r="M346" i="2"/>
  <c r="Q346" i="2" s="1"/>
  <c r="G346" i="2"/>
  <c r="H346" i="2"/>
  <c r="K347" i="2"/>
  <c r="S347" i="2"/>
  <c r="L347" i="2"/>
  <c r="N347" i="2"/>
  <c r="D347" i="2"/>
  <c r="R347" i="2"/>
  <c r="O347" i="2"/>
  <c r="T347" i="2" l="1"/>
  <c r="U347" i="2" s="1"/>
  <c r="H347" i="2" s="1"/>
  <c r="E346" i="2"/>
  <c r="I346" i="2" s="1"/>
  <c r="F346" i="2"/>
  <c r="J346" i="2" s="1"/>
  <c r="S348" i="2"/>
  <c r="D348" i="2"/>
  <c r="O348" i="2"/>
  <c r="R348" i="2"/>
  <c r="L348" i="2"/>
  <c r="K348" i="2"/>
  <c r="N348" i="2"/>
  <c r="P347" i="2"/>
  <c r="B350" i="2"/>
  <c r="C349" i="2"/>
  <c r="M347" i="2"/>
  <c r="G347" i="2" l="1"/>
  <c r="T348" i="2"/>
  <c r="U348" i="2" s="1"/>
  <c r="H348" i="2" s="1"/>
  <c r="Q347" i="2"/>
  <c r="E347" i="2" s="1"/>
  <c r="I347" i="2" s="1"/>
  <c r="O349" i="2"/>
  <c r="K349" i="2"/>
  <c r="N349" i="2"/>
  <c r="S349" i="2"/>
  <c r="D349" i="2"/>
  <c r="R349" i="2"/>
  <c r="L349" i="2"/>
  <c r="C350" i="2"/>
  <c r="B351" i="2"/>
  <c r="P348" i="2"/>
  <c r="M348" i="2"/>
  <c r="T349" i="2" l="1"/>
  <c r="U349" i="2" s="1"/>
  <c r="H349" i="2" s="1"/>
  <c r="P349" i="2"/>
  <c r="G348" i="2"/>
  <c r="F347" i="2"/>
  <c r="J347" i="2" s="1"/>
  <c r="Q348" i="2"/>
  <c r="M349" i="2"/>
  <c r="C351" i="2"/>
  <c r="B352" i="2"/>
  <c r="K350" i="2"/>
  <c r="S350" i="2"/>
  <c r="D350" i="2"/>
  <c r="R350" i="2"/>
  <c r="O350" i="2"/>
  <c r="L350" i="2"/>
  <c r="N350" i="2"/>
  <c r="G349" i="2" l="1"/>
  <c r="P350" i="2"/>
  <c r="Q349" i="2"/>
  <c r="F349" i="2" s="1"/>
  <c r="J349" i="2" s="1"/>
  <c r="M350" i="2"/>
  <c r="Q350" i="2" s="1"/>
  <c r="C352" i="2"/>
  <c r="B353" i="2"/>
  <c r="F348" i="2"/>
  <c r="J348" i="2" s="1"/>
  <c r="E348" i="2"/>
  <c r="I348" i="2" s="1"/>
  <c r="O351" i="2"/>
  <c r="N351" i="2"/>
  <c r="K351" i="2"/>
  <c r="R351" i="2"/>
  <c r="L351" i="2"/>
  <c r="S351" i="2"/>
  <c r="D351" i="2"/>
  <c r="T350" i="2"/>
  <c r="U350" i="2" s="1"/>
  <c r="E349" i="2" l="1"/>
  <c r="I349" i="2" s="1"/>
  <c r="H350" i="2"/>
  <c r="G350" i="2"/>
  <c r="P351" i="2"/>
  <c r="T351" i="2"/>
  <c r="U351" i="2" s="1"/>
  <c r="C353" i="2"/>
  <c r="B354" i="2"/>
  <c r="M351" i="2"/>
  <c r="R352" i="2"/>
  <c r="O352" i="2"/>
  <c r="L352" i="2"/>
  <c r="K352" i="2"/>
  <c r="M352" i="2" s="1"/>
  <c r="D352" i="2"/>
  <c r="N352" i="2"/>
  <c r="S352" i="2"/>
  <c r="E350" i="2"/>
  <c r="F350" i="2"/>
  <c r="I350" i="2" l="1"/>
  <c r="T352" i="2"/>
  <c r="U352" i="2" s="1"/>
  <c r="G352" i="2" s="1"/>
  <c r="Q351" i="2"/>
  <c r="E351" i="2" s="1"/>
  <c r="J350" i="2"/>
  <c r="B355" i="2"/>
  <c r="C354" i="2"/>
  <c r="P352" i="2"/>
  <c r="Q352" i="2" s="1"/>
  <c r="D353" i="2"/>
  <c r="R353" i="2"/>
  <c r="L353" i="2"/>
  <c r="S353" i="2"/>
  <c r="O353" i="2"/>
  <c r="K353" i="2"/>
  <c r="N353" i="2"/>
  <c r="G351" i="2"/>
  <c r="H351" i="2"/>
  <c r="M353" i="2" l="1"/>
  <c r="H352" i="2"/>
  <c r="F351" i="2"/>
  <c r="J351" i="2" s="1"/>
  <c r="F352" i="2"/>
  <c r="J352" i="2" s="1"/>
  <c r="E352" i="2"/>
  <c r="I352" i="2" s="1"/>
  <c r="P353" i="2"/>
  <c r="O354" i="2"/>
  <c r="N354" i="2"/>
  <c r="S354" i="2"/>
  <c r="D354" i="2"/>
  <c r="R354" i="2"/>
  <c r="L354" i="2"/>
  <c r="K354" i="2"/>
  <c r="M354" i="2" s="1"/>
  <c r="C355" i="2"/>
  <c r="B356" i="2"/>
  <c r="I351" i="2"/>
  <c r="T353" i="2"/>
  <c r="U353" i="2" s="1"/>
  <c r="Q353" i="2" l="1"/>
  <c r="E353" i="2" s="1"/>
  <c r="T354" i="2"/>
  <c r="U354" i="2" s="1"/>
  <c r="H354" i="2" s="1"/>
  <c r="L355" i="2"/>
  <c r="O355" i="2"/>
  <c r="N355" i="2"/>
  <c r="S355" i="2"/>
  <c r="R355" i="2"/>
  <c r="K355" i="2"/>
  <c r="D355" i="2"/>
  <c r="G353" i="2"/>
  <c r="H353" i="2"/>
  <c r="B357" i="2"/>
  <c r="C356" i="2"/>
  <c r="P354" i="2"/>
  <c r="Q354" i="2" s="1"/>
  <c r="F353" i="2"/>
  <c r="J353" i="2" s="1"/>
  <c r="M355" i="2" l="1"/>
  <c r="I353" i="2"/>
  <c r="G354" i="2"/>
  <c r="F354" i="2"/>
  <c r="J354" i="2" s="1"/>
  <c r="E354" i="2"/>
  <c r="D356" i="2"/>
  <c r="R356" i="2"/>
  <c r="L356" i="2"/>
  <c r="K356" i="2"/>
  <c r="O356" i="2"/>
  <c r="N356" i="2"/>
  <c r="S356" i="2"/>
  <c r="T355" i="2"/>
  <c r="U355" i="2" s="1"/>
  <c r="P355" i="2"/>
  <c r="Q355" i="2" s="1"/>
  <c r="C357" i="2"/>
  <c r="B358" i="2"/>
  <c r="I354" i="2" l="1"/>
  <c r="E355" i="2"/>
  <c r="F355" i="2"/>
  <c r="M356" i="2"/>
  <c r="D357" i="2"/>
  <c r="K357" i="2"/>
  <c r="L357" i="2"/>
  <c r="O357" i="2"/>
  <c r="S357" i="2"/>
  <c r="R357" i="2"/>
  <c r="N357" i="2"/>
  <c r="T356" i="2"/>
  <c r="U356" i="2" s="1"/>
  <c r="C358" i="2"/>
  <c r="B359" i="2"/>
  <c r="H355" i="2"/>
  <c r="G355" i="2"/>
  <c r="P356" i="2"/>
  <c r="P357" i="2" l="1"/>
  <c r="C359" i="2"/>
  <c r="B360" i="2"/>
  <c r="M357" i="2"/>
  <c r="Q357" i="2" s="1"/>
  <c r="S358" i="2"/>
  <c r="L358" i="2"/>
  <c r="O358" i="2"/>
  <c r="N358" i="2"/>
  <c r="K358" i="2"/>
  <c r="D358" i="2"/>
  <c r="R358" i="2"/>
  <c r="G356" i="2"/>
  <c r="H356" i="2"/>
  <c r="Q356" i="2"/>
  <c r="J355" i="2"/>
  <c r="T357" i="2"/>
  <c r="U357" i="2" s="1"/>
  <c r="I355" i="2"/>
  <c r="T358" i="2" l="1"/>
  <c r="U358" i="2" s="1"/>
  <c r="H358" i="2" s="1"/>
  <c r="M358" i="2"/>
  <c r="G357" i="2"/>
  <c r="H357" i="2"/>
  <c r="P358" i="2"/>
  <c r="F356" i="2"/>
  <c r="J356" i="2" s="1"/>
  <c r="E356" i="2"/>
  <c r="I356" i="2" s="1"/>
  <c r="B361" i="2"/>
  <c r="C360" i="2"/>
  <c r="E357" i="2"/>
  <c r="F357" i="2"/>
  <c r="D359" i="2"/>
  <c r="R359" i="2"/>
  <c r="O359" i="2"/>
  <c r="L359" i="2"/>
  <c r="N359" i="2"/>
  <c r="S359" i="2"/>
  <c r="K359" i="2"/>
  <c r="G358" i="2" l="1"/>
  <c r="Q358" i="2"/>
  <c r="F358" i="2" s="1"/>
  <c r="J358" i="2" s="1"/>
  <c r="P359" i="2"/>
  <c r="O360" i="2"/>
  <c r="N360" i="2"/>
  <c r="K360" i="2"/>
  <c r="D360" i="2"/>
  <c r="S360" i="2"/>
  <c r="R360" i="2"/>
  <c r="L360" i="2"/>
  <c r="T359" i="2"/>
  <c r="U359" i="2" s="1"/>
  <c r="J357" i="2"/>
  <c r="C361" i="2"/>
  <c r="B362" i="2"/>
  <c r="M359" i="2"/>
  <c r="I357" i="2"/>
  <c r="E358" i="2" l="1"/>
  <c r="I358" i="2" s="1"/>
  <c r="Q359" i="2"/>
  <c r="T360" i="2"/>
  <c r="U360" i="2" s="1"/>
  <c r="G360" i="2" s="1"/>
  <c r="F359" i="2"/>
  <c r="E359" i="2"/>
  <c r="B363" i="2"/>
  <c r="C362" i="2"/>
  <c r="M360" i="2"/>
  <c r="H359" i="2"/>
  <c r="G359" i="2"/>
  <c r="L361" i="2"/>
  <c r="N361" i="2"/>
  <c r="S361" i="2"/>
  <c r="K361" i="2"/>
  <c r="D361" i="2"/>
  <c r="R361" i="2"/>
  <c r="O361" i="2"/>
  <c r="P360" i="2"/>
  <c r="H360" i="2" l="1"/>
  <c r="Q360" i="2"/>
  <c r="F360" i="2" s="1"/>
  <c r="J360" i="2" s="1"/>
  <c r="T361" i="2"/>
  <c r="U361" i="2" s="1"/>
  <c r="R362" i="2"/>
  <c r="S362" i="2"/>
  <c r="L362" i="2"/>
  <c r="N362" i="2"/>
  <c r="D362" i="2"/>
  <c r="O362" i="2"/>
  <c r="K362" i="2"/>
  <c r="M361" i="2"/>
  <c r="B364" i="2"/>
  <c r="C363" i="2"/>
  <c r="P361" i="2"/>
  <c r="J359" i="2"/>
  <c r="I359" i="2"/>
  <c r="E360" i="2" l="1"/>
  <c r="I360" i="2" s="1"/>
  <c r="P362" i="2"/>
  <c r="D363" i="2"/>
  <c r="K363" i="2"/>
  <c r="M363" i="2" s="1"/>
  <c r="R363" i="2"/>
  <c r="L363" i="2"/>
  <c r="O363" i="2"/>
  <c r="N363" i="2"/>
  <c r="S363" i="2"/>
  <c r="C364" i="2"/>
  <c r="B365" i="2"/>
  <c r="T362" i="2"/>
  <c r="U362" i="2" s="1"/>
  <c r="G361" i="2"/>
  <c r="H361" i="2"/>
  <c r="Q361" i="2"/>
  <c r="M362" i="2"/>
  <c r="Q362" i="2" l="1"/>
  <c r="P363" i="2"/>
  <c r="Q363" i="2" s="1"/>
  <c r="E361" i="2"/>
  <c r="I361" i="2" s="1"/>
  <c r="F361" i="2"/>
  <c r="J361" i="2" s="1"/>
  <c r="N364" i="2"/>
  <c r="O364" i="2"/>
  <c r="K364" i="2"/>
  <c r="D364" i="2"/>
  <c r="L364" i="2"/>
  <c r="S364" i="2"/>
  <c r="R364" i="2"/>
  <c r="T363" i="2"/>
  <c r="U363" i="2" s="1"/>
  <c r="G362" i="2"/>
  <c r="H362" i="2"/>
  <c r="C365" i="2"/>
  <c r="B366" i="2"/>
  <c r="T364" i="2" l="1"/>
  <c r="U364" i="2" s="1"/>
  <c r="H364" i="2" s="1"/>
  <c r="E363" i="2"/>
  <c r="F363" i="2"/>
  <c r="C366" i="2"/>
  <c r="B367" i="2"/>
  <c r="L365" i="2"/>
  <c r="O365" i="2"/>
  <c r="N365" i="2"/>
  <c r="D365" i="2"/>
  <c r="R365" i="2"/>
  <c r="K365" i="2"/>
  <c r="M365" i="2" s="1"/>
  <c r="S365" i="2"/>
  <c r="M364" i="2"/>
  <c r="G363" i="2"/>
  <c r="H363" i="2"/>
  <c r="P364" i="2"/>
  <c r="E362" i="2"/>
  <c r="I362" i="2" s="1"/>
  <c r="F362" i="2"/>
  <c r="J362" i="2" s="1"/>
  <c r="G364" i="2" l="1"/>
  <c r="J363" i="2"/>
  <c r="T365" i="2"/>
  <c r="U365" i="2" s="1"/>
  <c r="H365" i="2" s="1"/>
  <c r="P365" i="2"/>
  <c r="Q365" i="2" s="1"/>
  <c r="Q364" i="2"/>
  <c r="C367" i="2"/>
  <c r="B368" i="2"/>
  <c r="D366" i="2"/>
  <c r="R366" i="2"/>
  <c r="T366" i="2" s="1"/>
  <c r="U366" i="2" s="1"/>
  <c r="N366" i="2"/>
  <c r="S366" i="2"/>
  <c r="L366" i="2"/>
  <c r="O366" i="2"/>
  <c r="K366" i="2"/>
  <c r="I363" i="2"/>
  <c r="M366" i="2" l="1"/>
  <c r="G365" i="2"/>
  <c r="F365" i="2"/>
  <c r="J365" i="2" s="1"/>
  <c r="E365" i="2"/>
  <c r="I365" i="2" s="1"/>
  <c r="H366" i="2"/>
  <c r="G366" i="2"/>
  <c r="P366" i="2"/>
  <c r="Q366" i="2" s="1"/>
  <c r="B369" i="2"/>
  <c r="C368" i="2"/>
  <c r="F364" i="2"/>
  <c r="J364" i="2" s="1"/>
  <c r="E364" i="2"/>
  <c r="I364" i="2" s="1"/>
  <c r="N367" i="2"/>
  <c r="O367" i="2"/>
  <c r="K367" i="2"/>
  <c r="D367" i="2"/>
  <c r="S367" i="2"/>
  <c r="L367" i="2"/>
  <c r="R367" i="2"/>
  <c r="T367" i="2" l="1"/>
  <c r="U367" i="2" s="1"/>
  <c r="G367" i="2" s="1"/>
  <c r="E366" i="2"/>
  <c r="I366" i="2" s="1"/>
  <c r="F366" i="2"/>
  <c r="J366" i="2" s="1"/>
  <c r="D368" i="2"/>
  <c r="L368" i="2"/>
  <c r="R368" i="2"/>
  <c r="O368" i="2"/>
  <c r="N368" i="2"/>
  <c r="K368" i="2"/>
  <c r="M368" i="2" s="1"/>
  <c r="S368" i="2"/>
  <c r="B370" i="2"/>
  <c r="C369" i="2"/>
  <c r="M367" i="2"/>
  <c r="P367" i="2"/>
  <c r="H367" i="2" l="1"/>
  <c r="T368" i="2"/>
  <c r="U368" i="2" s="1"/>
  <c r="G368" i="2" s="1"/>
  <c r="P368" i="2"/>
  <c r="Q368" i="2" s="1"/>
  <c r="Q367" i="2"/>
  <c r="K369" i="2"/>
  <c r="M369" i="2" s="1"/>
  <c r="D369" i="2"/>
  <c r="S369" i="2"/>
  <c r="N369" i="2"/>
  <c r="R369" i="2"/>
  <c r="T369" i="2" s="1"/>
  <c r="U369" i="2" s="1"/>
  <c r="L369" i="2"/>
  <c r="O369" i="2"/>
  <c r="B371" i="2"/>
  <c r="C370" i="2"/>
  <c r="H368" i="2" l="1"/>
  <c r="P369" i="2"/>
  <c r="Q369" i="2" s="1"/>
  <c r="S370" i="2"/>
  <c r="D370" i="2"/>
  <c r="L370" i="2"/>
  <c r="O370" i="2"/>
  <c r="N370" i="2"/>
  <c r="K370" i="2"/>
  <c r="R370" i="2"/>
  <c r="T370" i="2" s="1"/>
  <c r="U370" i="2" s="1"/>
  <c r="C371" i="2"/>
  <c r="B372" i="2"/>
  <c r="E367" i="2"/>
  <c r="I367" i="2" s="1"/>
  <c r="F367" i="2"/>
  <c r="J367" i="2" s="1"/>
  <c r="H369" i="2"/>
  <c r="G369" i="2"/>
  <c r="E368" i="2"/>
  <c r="I368" i="2" s="1"/>
  <c r="F368" i="2"/>
  <c r="J368" i="2" s="1"/>
  <c r="M370" i="2" l="1"/>
  <c r="P370" i="2"/>
  <c r="Q370" i="2" s="1"/>
  <c r="E369" i="2"/>
  <c r="I369" i="2" s="1"/>
  <c r="F369" i="2"/>
  <c r="J369" i="2" s="1"/>
  <c r="C372" i="2"/>
  <c r="B373" i="2"/>
  <c r="H370" i="2"/>
  <c r="G370" i="2"/>
  <c r="L371" i="2"/>
  <c r="N371" i="2"/>
  <c r="K371" i="2"/>
  <c r="R371" i="2"/>
  <c r="T371" i="2" s="1"/>
  <c r="U371" i="2" s="1"/>
  <c r="O371" i="2"/>
  <c r="S371" i="2"/>
  <c r="D371" i="2"/>
  <c r="P371" i="2" l="1"/>
  <c r="B374" i="2"/>
  <c r="C373" i="2"/>
  <c r="G371" i="2"/>
  <c r="H371" i="2"/>
  <c r="F370" i="2"/>
  <c r="J370" i="2" s="1"/>
  <c r="E370" i="2"/>
  <c r="I370" i="2" s="1"/>
  <c r="O372" i="2"/>
  <c r="K372" i="2"/>
  <c r="M372" i="2" s="1"/>
  <c r="D372" i="2"/>
  <c r="L372" i="2"/>
  <c r="N372" i="2"/>
  <c r="S372" i="2"/>
  <c r="R372" i="2"/>
  <c r="T372" i="2" s="1"/>
  <c r="U372" i="2" s="1"/>
  <c r="M371" i="2"/>
  <c r="Q371" i="2" l="1"/>
  <c r="H372" i="2"/>
  <c r="G372" i="2"/>
  <c r="P372" i="2"/>
  <c r="Q372" i="2" s="1"/>
  <c r="O373" i="2"/>
  <c r="K373" i="2"/>
  <c r="N373" i="2"/>
  <c r="S373" i="2"/>
  <c r="D373" i="2"/>
  <c r="R373" i="2"/>
  <c r="L373" i="2"/>
  <c r="B375" i="2"/>
  <c r="C374" i="2"/>
  <c r="P373" i="2" l="1"/>
  <c r="M373" i="2"/>
  <c r="S374" i="2"/>
  <c r="L374" i="2"/>
  <c r="O374" i="2"/>
  <c r="K374" i="2"/>
  <c r="D374" i="2"/>
  <c r="R374" i="2"/>
  <c r="N374" i="2"/>
  <c r="C375" i="2"/>
  <c r="B376" i="2"/>
  <c r="T373" i="2"/>
  <c r="U373" i="2" s="1"/>
  <c r="F371" i="2"/>
  <c r="J371" i="2" s="1"/>
  <c r="E371" i="2"/>
  <c r="I371" i="2" s="1"/>
  <c r="E372" i="2"/>
  <c r="I372" i="2" s="1"/>
  <c r="F372" i="2"/>
  <c r="J372" i="2" s="1"/>
  <c r="Q373" i="2" l="1"/>
  <c r="M374" i="2"/>
  <c r="T374" i="2"/>
  <c r="U374" i="2" s="1"/>
  <c r="G374" i="2" s="1"/>
  <c r="P374" i="2"/>
  <c r="Q374" i="2" s="1"/>
  <c r="N375" i="2"/>
  <c r="S375" i="2"/>
  <c r="D375" i="2"/>
  <c r="R375" i="2"/>
  <c r="K375" i="2"/>
  <c r="L375" i="2"/>
  <c r="O375" i="2"/>
  <c r="G373" i="2"/>
  <c r="H373" i="2"/>
  <c r="C376" i="2"/>
  <c r="B377" i="2"/>
  <c r="F373" i="2"/>
  <c r="E373" i="2"/>
  <c r="H374" i="2" l="1"/>
  <c r="I373" i="2"/>
  <c r="J373" i="2"/>
  <c r="M375" i="2"/>
  <c r="B378" i="2"/>
  <c r="C377" i="2"/>
  <c r="T375" i="2"/>
  <c r="U375" i="2" s="1"/>
  <c r="L376" i="2"/>
  <c r="O376" i="2"/>
  <c r="K376" i="2"/>
  <c r="N376" i="2"/>
  <c r="D376" i="2"/>
  <c r="R376" i="2"/>
  <c r="S376" i="2"/>
  <c r="P375" i="2"/>
  <c r="F374" i="2"/>
  <c r="J374" i="2" s="1"/>
  <c r="E374" i="2"/>
  <c r="I374" i="2" s="1"/>
  <c r="P376" i="2" l="1"/>
  <c r="M376" i="2"/>
  <c r="H375" i="2"/>
  <c r="G375" i="2"/>
  <c r="T376" i="2"/>
  <c r="U376" i="2" s="1"/>
  <c r="C378" i="2"/>
  <c r="B379" i="2"/>
  <c r="L377" i="2"/>
  <c r="N377" i="2"/>
  <c r="K377" i="2"/>
  <c r="S377" i="2"/>
  <c r="D377" i="2"/>
  <c r="R377" i="2"/>
  <c r="T377" i="2" s="1"/>
  <c r="U377" i="2" s="1"/>
  <c r="O377" i="2"/>
  <c r="Q375" i="2"/>
  <c r="Q376" i="2" l="1"/>
  <c r="M377" i="2"/>
  <c r="P377" i="2"/>
  <c r="F375" i="2"/>
  <c r="J375" i="2" s="1"/>
  <c r="E375" i="2"/>
  <c r="I375" i="2" s="1"/>
  <c r="B380" i="2"/>
  <c r="C379" i="2"/>
  <c r="R378" i="2"/>
  <c r="T378" i="2" s="1"/>
  <c r="U378" i="2" s="1"/>
  <c r="D378" i="2"/>
  <c r="S378" i="2"/>
  <c r="O378" i="2"/>
  <c r="N378" i="2"/>
  <c r="K378" i="2"/>
  <c r="L378" i="2"/>
  <c r="H376" i="2"/>
  <c r="G376" i="2"/>
  <c r="H377" i="2"/>
  <c r="G377" i="2"/>
  <c r="E376" i="2"/>
  <c r="F376" i="2"/>
  <c r="Q377" i="2" l="1"/>
  <c r="F377" i="2" s="1"/>
  <c r="J377" i="2" s="1"/>
  <c r="L379" i="2"/>
  <c r="N379" i="2"/>
  <c r="D379" i="2"/>
  <c r="O379" i="2"/>
  <c r="K379" i="2"/>
  <c r="S379" i="2"/>
  <c r="R379" i="2"/>
  <c r="C380" i="2"/>
  <c r="B381" i="2"/>
  <c r="M378" i="2"/>
  <c r="J376" i="2"/>
  <c r="P378" i="2"/>
  <c r="H378" i="2"/>
  <c r="G378" i="2"/>
  <c r="I376" i="2"/>
  <c r="E377" i="2" l="1"/>
  <c r="I377" i="2" s="1"/>
  <c r="C381" i="2"/>
  <c r="B382" i="2"/>
  <c r="N380" i="2"/>
  <c r="K380" i="2"/>
  <c r="M380" i="2" s="1"/>
  <c r="S380" i="2"/>
  <c r="D380" i="2"/>
  <c r="L380" i="2"/>
  <c r="O380" i="2"/>
  <c r="R380" i="2"/>
  <c r="T379" i="2"/>
  <c r="U379" i="2" s="1"/>
  <c r="M379" i="2"/>
  <c r="Q378" i="2"/>
  <c r="P379" i="2"/>
  <c r="Q379" i="2" l="1"/>
  <c r="F379" i="2" s="1"/>
  <c r="T380" i="2"/>
  <c r="U380" i="2" s="1"/>
  <c r="G380" i="2" s="1"/>
  <c r="P380" i="2"/>
  <c r="Q380" i="2" s="1"/>
  <c r="E378" i="2"/>
  <c r="I378" i="2" s="1"/>
  <c r="F378" i="2"/>
  <c r="J378" i="2" s="1"/>
  <c r="G379" i="2"/>
  <c r="H379" i="2"/>
  <c r="C382" i="2"/>
  <c r="B383" i="2"/>
  <c r="O381" i="2"/>
  <c r="K381" i="2"/>
  <c r="N381" i="2"/>
  <c r="L381" i="2"/>
  <c r="S381" i="2"/>
  <c r="D381" i="2"/>
  <c r="R381" i="2"/>
  <c r="H380" i="2" l="1"/>
  <c r="M381" i="2"/>
  <c r="E379" i="2"/>
  <c r="I379" i="2" s="1"/>
  <c r="P381" i="2"/>
  <c r="Q381" i="2" s="1"/>
  <c r="T381" i="2"/>
  <c r="U381" i="2" s="1"/>
  <c r="K382" i="2"/>
  <c r="N382" i="2"/>
  <c r="R382" i="2"/>
  <c r="L382" i="2"/>
  <c r="S382" i="2"/>
  <c r="D382" i="2"/>
  <c r="O382" i="2"/>
  <c r="B384" i="2"/>
  <c r="C383" i="2"/>
  <c r="J379" i="2"/>
  <c r="F380" i="2"/>
  <c r="J380" i="2" s="1"/>
  <c r="E380" i="2"/>
  <c r="I380" i="2" s="1"/>
  <c r="P382" i="2" l="1"/>
  <c r="E381" i="2"/>
  <c r="F381" i="2"/>
  <c r="T382" i="2"/>
  <c r="U382" i="2" s="1"/>
  <c r="S383" i="2"/>
  <c r="L383" i="2"/>
  <c r="R383" i="2"/>
  <c r="D383" i="2"/>
  <c r="O383" i="2"/>
  <c r="N383" i="2"/>
  <c r="K383" i="2"/>
  <c r="M382" i="2"/>
  <c r="Q382" i="2" s="1"/>
  <c r="C384" i="2"/>
  <c r="B385" i="2"/>
  <c r="H381" i="2"/>
  <c r="G381" i="2"/>
  <c r="T383" i="2" l="1"/>
  <c r="U383" i="2" s="1"/>
  <c r="G383" i="2" s="1"/>
  <c r="P383" i="2"/>
  <c r="I381" i="2"/>
  <c r="C385" i="2"/>
  <c r="B386" i="2"/>
  <c r="D384" i="2"/>
  <c r="L384" i="2"/>
  <c r="O384" i="2"/>
  <c r="N384" i="2"/>
  <c r="K384" i="2"/>
  <c r="R384" i="2"/>
  <c r="T384" i="2" s="1"/>
  <c r="U384" i="2" s="1"/>
  <c r="S384" i="2"/>
  <c r="G382" i="2"/>
  <c r="H382" i="2"/>
  <c r="E382" i="2"/>
  <c r="F382" i="2"/>
  <c r="J382" i="2" s="1"/>
  <c r="M383" i="2"/>
  <c r="Q383" i="2" s="1"/>
  <c r="J381" i="2"/>
  <c r="H383" i="2" l="1"/>
  <c r="I382" i="2"/>
  <c r="P384" i="2"/>
  <c r="E383" i="2"/>
  <c r="I383" i="2" s="1"/>
  <c r="F383" i="2"/>
  <c r="J383" i="2" s="1"/>
  <c r="B387" i="2"/>
  <c r="C386" i="2"/>
  <c r="S385" i="2"/>
  <c r="D385" i="2"/>
  <c r="R385" i="2"/>
  <c r="L385" i="2"/>
  <c r="O385" i="2"/>
  <c r="K385" i="2"/>
  <c r="N385" i="2"/>
  <c r="G384" i="2"/>
  <c r="H384" i="2"/>
  <c r="M384" i="2"/>
  <c r="Q384" i="2" s="1"/>
  <c r="T385" i="2" l="1"/>
  <c r="U385" i="2" s="1"/>
  <c r="G385" i="2" s="1"/>
  <c r="F384" i="2"/>
  <c r="J384" i="2" s="1"/>
  <c r="E384" i="2"/>
  <c r="I384" i="2" s="1"/>
  <c r="K386" i="2"/>
  <c r="N386" i="2"/>
  <c r="D386" i="2"/>
  <c r="L386" i="2"/>
  <c r="S386" i="2"/>
  <c r="O386" i="2"/>
  <c r="R386" i="2"/>
  <c r="P385" i="2"/>
  <c r="B388" i="2"/>
  <c r="C387" i="2"/>
  <c r="M385" i="2"/>
  <c r="T386" i="2" l="1"/>
  <c r="U386" i="2" s="1"/>
  <c r="H386" i="2" s="1"/>
  <c r="P386" i="2"/>
  <c r="H385" i="2"/>
  <c r="Q385" i="2"/>
  <c r="F385" i="2" s="1"/>
  <c r="J385" i="2" s="1"/>
  <c r="O387" i="2"/>
  <c r="K387" i="2"/>
  <c r="S387" i="2"/>
  <c r="L387" i="2"/>
  <c r="N387" i="2"/>
  <c r="D387" i="2"/>
  <c r="R387" i="2"/>
  <c r="C388" i="2"/>
  <c r="B389" i="2"/>
  <c r="M386" i="2"/>
  <c r="G386" i="2"/>
  <c r="Q386" i="2" l="1"/>
  <c r="F386" i="2" s="1"/>
  <c r="J386" i="2" s="1"/>
  <c r="P387" i="2"/>
  <c r="T387" i="2"/>
  <c r="U387" i="2" s="1"/>
  <c r="H387" i="2" s="1"/>
  <c r="M387" i="2"/>
  <c r="E385" i="2"/>
  <c r="I385" i="2" s="1"/>
  <c r="E386" i="2"/>
  <c r="I386" i="2" s="1"/>
  <c r="D388" i="2"/>
  <c r="R388" i="2"/>
  <c r="N388" i="2"/>
  <c r="L388" i="2"/>
  <c r="O388" i="2"/>
  <c r="K388" i="2"/>
  <c r="M388" i="2" s="1"/>
  <c r="S388" i="2"/>
  <c r="B390" i="2"/>
  <c r="C389" i="2"/>
  <c r="Q387" i="2" l="1"/>
  <c r="F387" i="2" s="1"/>
  <c r="J387" i="2" s="1"/>
  <c r="T388" i="2"/>
  <c r="U388" i="2" s="1"/>
  <c r="G388" i="2" s="1"/>
  <c r="G387" i="2"/>
  <c r="E387" i="2"/>
  <c r="P388" i="2"/>
  <c r="Q388" i="2" s="1"/>
  <c r="O389" i="2"/>
  <c r="K389" i="2"/>
  <c r="L389" i="2"/>
  <c r="N389" i="2"/>
  <c r="D389" i="2"/>
  <c r="R389" i="2"/>
  <c r="S389" i="2"/>
  <c r="B391" i="2"/>
  <c r="C390" i="2"/>
  <c r="T389" i="2" l="1"/>
  <c r="U389" i="2" s="1"/>
  <c r="H389" i="2" s="1"/>
  <c r="M389" i="2"/>
  <c r="H388" i="2"/>
  <c r="I387" i="2"/>
  <c r="P389" i="2"/>
  <c r="E388" i="2"/>
  <c r="I388" i="2" s="1"/>
  <c r="F388" i="2"/>
  <c r="R390" i="2"/>
  <c r="O390" i="2"/>
  <c r="K390" i="2"/>
  <c r="N390" i="2"/>
  <c r="S390" i="2"/>
  <c r="D390" i="2"/>
  <c r="L390" i="2"/>
  <c r="B392" i="2"/>
  <c r="C391" i="2"/>
  <c r="G389" i="2"/>
  <c r="Q389" i="2" l="1"/>
  <c r="E389" i="2" s="1"/>
  <c r="I389" i="2" s="1"/>
  <c r="T390" i="2"/>
  <c r="U390" i="2" s="1"/>
  <c r="G390" i="2" s="1"/>
  <c r="J388" i="2"/>
  <c r="M390" i="2"/>
  <c r="F389" i="2"/>
  <c r="J389" i="2" s="1"/>
  <c r="P390" i="2"/>
  <c r="N391" i="2"/>
  <c r="S391" i="2"/>
  <c r="D391" i="2"/>
  <c r="O391" i="2"/>
  <c r="R391" i="2"/>
  <c r="T391" i="2" s="1"/>
  <c r="U391" i="2" s="1"/>
  <c r="L391" i="2"/>
  <c r="K391" i="2"/>
  <c r="C392" i="2"/>
  <c r="B393" i="2"/>
  <c r="H390" i="2" l="1"/>
  <c r="Q390" i="2"/>
  <c r="F390" i="2" s="1"/>
  <c r="J390" i="2" s="1"/>
  <c r="M391" i="2"/>
  <c r="H391" i="2"/>
  <c r="G391" i="2"/>
  <c r="B394" i="2"/>
  <c r="C393" i="2"/>
  <c r="D392" i="2"/>
  <c r="R392" i="2"/>
  <c r="K392" i="2"/>
  <c r="S392" i="2"/>
  <c r="O392" i="2"/>
  <c r="N392" i="2"/>
  <c r="L392" i="2"/>
  <c r="P391" i="2"/>
  <c r="E390" i="2" l="1"/>
  <c r="I390" i="2" s="1"/>
  <c r="Q391" i="2"/>
  <c r="F391" i="2" s="1"/>
  <c r="J391" i="2" s="1"/>
  <c r="T392" i="2"/>
  <c r="U392" i="2" s="1"/>
  <c r="H392" i="2" s="1"/>
  <c r="K393" i="2"/>
  <c r="S393" i="2"/>
  <c r="D393" i="2"/>
  <c r="L393" i="2"/>
  <c r="O393" i="2"/>
  <c r="R393" i="2"/>
  <c r="N393" i="2"/>
  <c r="C394" i="2"/>
  <c r="B395" i="2"/>
  <c r="P392" i="2"/>
  <c r="M392" i="2"/>
  <c r="E391" i="2" l="1"/>
  <c r="I391" i="2" s="1"/>
  <c r="G392" i="2"/>
  <c r="T393" i="2"/>
  <c r="U393" i="2" s="1"/>
  <c r="H393" i="2" s="1"/>
  <c r="Q392" i="2"/>
  <c r="C395" i="2"/>
  <c r="B396" i="2"/>
  <c r="M393" i="2"/>
  <c r="O394" i="2"/>
  <c r="K394" i="2"/>
  <c r="R394" i="2"/>
  <c r="S394" i="2"/>
  <c r="D394" i="2"/>
  <c r="L394" i="2"/>
  <c r="N394" i="2"/>
  <c r="P393" i="2"/>
  <c r="M394" i="2" l="1"/>
  <c r="G393" i="2"/>
  <c r="T394" i="2"/>
  <c r="U394" i="2" s="1"/>
  <c r="G394" i="2" s="1"/>
  <c r="P394" i="2"/>
  <c r="Q394" i="2" s="1"/>
  <c r="O395" i="2"/>
  <c r="R395" i="2"/>
  <c r="N395" i="2"/>
  <c r="K395" i="2"/>
  <c r="S395" i="2"/>
  <c r="L395" i="2"/>
  <c r="D395" i="2"/>
  <c r="Q393" i="2"/>
  <c r="B397" i="2"/>
  <c r="C396" i="2"/>
  <c r="E392" i="2"/>
  <c r="I392" i="2" s="1"/>
  <c r="F392" i="2"/>
  <c r="J392" i="2" s="1"/>
  <c r="H394" i="2" l="1"/>
  <c r="M395" i="2"/>
  <c r="T395" i="2"/>
  <c r="U395" i="2" s="1"/>
  <c r="H395" i="2" s="1"/>
  <c r="P395" i="2"/>
  <c r="R396" i="2"/>
  <c r="O396" i="2"/>
  <c r="N396" i="2"/>
  <c r="D396" i="2"/>
  <c r="L396" i="2"/>
  <c r="K396" i="2"/>
  <c r="S396" i="2"/>
  <c r="C397" i="2"/>
  <c r="B398" i="2"/>
  <c r="F393" i="2"/>
  <c r="J393" i="2" s="1"/>
  <c r="E393" i="2"/>
  <c r="I393" i="2" s="1"/>
  <c r="E394" i="2"/>
  <c r="I394" i="2" s="1"/>
  <c r="F394" i="2"/>
  <c r="Q395" i="2" l="1"/>
  <c r="F395" i="2" s="1"/>
  <c r="J395" i="2" s="1"/>
  <c r="J394" i="2"/>
  <c r="G395" i="2"/>
  <c r="M396" i="2"/>
  <c r="P396" i="2"/>
  <c r="T396" i="2"/>
  <c r="U396" i="2" s="1"/>
  <c r="B399" i="2"/>
  <c r="C398" i="2"/>
  <c r="R397" i="2"/>
  <c r="L397" i="2"/>
  <c r="O397" i="2"/>
  <c r="S397" i="2"/>
  <c r="N397" i="2"/>
  <c r="D397" i="2"/>
  <c r="K397" i="2"/>
  <c r="E395" i="2" l="1"/>
  <c r="I395" i="2" s="1"/>
  <c r="Q396" i="2"/>
  <c r="E396" i="2" s="1"/>
  <c r="M397" i="2"/>
  <c r="T397" i="2"/>
  <c r="U397" i="2" s="1"/>
  <c r="O398" i="2"/>
  <c r="K398" i="2"/>
  <c r="N398" i="2"/>
  <c r="L398" i="2"/>
  <c r="S398" i="2"/>
  <c r="D398" i="2"/>
  <c r="R398" i="2"/>
  <c r="G396" i="2"/>
  <c r="H396" i="2"/>
  <c r="B400" i="2"/>
  <c r="C399" i="2"/>
  <c r="P397" i="2"/>
  <c r="T398" i="2" l="1"/>
  <c r="U398" i="2" s="1"/>
  <c r="H398" i="2" s="1"/>
  <c r="Q397" i="2"/>
  <c r="E397" i="2" s="1"/>
  <c r="F396" i="2"/>
  <c r="J396" i="2" s="1"/>
  <c r="P398" i="2"/>
  <c r="M398" i="2"/>
  <c r="Q398" i="2" s="1"/>
  <c r="I396" i="2"/>
  <c r="D399" i="2"/>
  <c r="R399" i="2"/>
  <c r="L399" i="2"/>
  <c r="O399" i="2"/>
  <c r="S399" i="2"/>
  <c r="N399" i="2"/>
  <c r="K399" i="2"/>
  <c r="B401" i="2"/>
  <c r="C400" i="2"/>
  <c r="H397" i="2"/>
  <c r="G397" i="2"/>
  <c r="G398" i="2" l="1"/>
  <c r="F397" i="2"/>
  <c r="T399" i="2"/>
  <c r="U399" i="2" s="1"/>
  <c r="H399" i="2" s="1"/>
  <c r="I397" i="2"/>
  <c r="D400" i="2"/>
  <c r="R400" i="2"/>
  <c r="S400" i="2"/>
  <c r="L400" i="2"/>
  <c r="K400" i="2"/>
  <c r="O400" i="2"/>
  <c r="N400" i="2"/>
  <c r="C401" i="2"/>
  <c r="B402" i="2"/>
  <c r="F398" i="2"/>
  <c r="J398" i="2" s="1"/>
  <c r="E398" i="2"/>
  <c r="I398" i="2" s="1"/>
  <c r="M399" i="2"/>
  <c r="P399" i="2"/>
  <c r="J397" i="2"/>
  <c r="T400" i="2" l="1"/>
  <c r="U400" i="2" s="1"/>
  <c r="G400" i="2" s="1"/>
  <c r="G399" i="2"/>
  <c r="Q399" i="2"/>
  <c r="E399" i="2" s="1"/>
  <c r="I399" i="2" s="1"/>
  <c r="M400" i="2"/>
  <c r="C402" i="2"/>
  <c r="B403" i="2"/>
  <c r="P400" i="2"/>
  <c r="L401" i="2"/>
  <c r="O401" i="2"/>
  <c r="N401" i="2"/>
  <c r="D401" i="2"/>
  <c r="K401" i="2"/>
  <c r="R401" i="2"/>
  <c r="T401" i="2" s="1"/>
  <c r="U401" i="2" s="1"/>
  <c r="S401" i="2"/>
  <c r="H400" i="2" l="1"/>
  <c r="Q400" i="2"/>
  <c r="F400" i="2" s="1"/>
  <c r="J400" i="2" s="1"/>
  <c r="F399" i="2"/>
  <c r="J399" i="2" s="1"/>
  <c r="C403" i="2"/>
  <c r="B404" i="2"/>
  <c r="H401" i="2"/>
  <c r="G401" i="2"/>
  <c r="R402" i="2"/>
  <c r="O402" i="2"/>
  <c r="K402" i="2"/>
  <c r="L402" i="2"/>
  <c r="N402" i="2"/>
  <c r="S402" i="2"/>
  <c r="D402" i="2"/>
  <c r="M401" i="2"/>
  <c r="P401" i="2"/>
  <c r="E400" i="2" l="1"/>
  <c r="I400" i="2" s="1"/>
  <c r="M402" i="2"/>
  <c r="T402" i="2"/>
  <c r="U402" i="2" s="1"/>
  <c r="Q401" i="2"/>
  <c r="B405" i="2"/>
  <c r="C404" i="2"/>
  <c r="P402" i="2"/>
  <c r="L403" i="2"/>
  <c r="N403" i="2"/>
  <c r="O403" i="2"/>
  <c r="D403" i="2"/>
  <c r="K403" i="2"/>
  <c r="M403" i="2" s="1"/>
  <c r="S403" i="2"/>
  <c r="R403" i="2"/>
  <c r="Q402" i="2" l="1"/>
  <c r="F402" i="2" s="1"/>
  <c r="C405" i="2"/>
  <c r="B406" i="2"/>
  <c r="P403" i="2"/>
  <c r="Q403" i="2" s="1"/>
  <c r="T403" i="2"/>
  <c r="U403" i="2" s="1"/>
  <c r="R404" i="2"/>
  <c r="O404" i="2"/>
  <c r="N404" i="2"/>
  <c r="S404" i="2"/>
  <c r="L404" i="2"/>
  <c r="K404" i="2"/>
  <c r="D404" i="2"/>
  <c r="F401" i="2"/>
  <c r="J401" i="2" s="1"/>
  <c r="E401" i="2"/>
  <c r="I401" i="2" s="1"/>
  <c r="H402" i="2"/>
  <c r="G402" i="2"/>
  <c r="M404" i="2" l="1"/>
  <c r="T404" i="2"/>
  <c r="U404" i="2" s="1"/>
  <c r="G404" i="2" s="1"/>
  <c r="E402" i="2"/>
  <c r="I402" i="2" s="1"/>
  <c r="H403" i="2"/>
  <c r="G403" i="2"/>
  <c r="J402" i="2"/>
  <c r="P404" i="2"/>
  <c r="Q404" i="2" s="1"/>
  <c r="E403" i="2"/>
  <c r="F403" i="2"/>
  <c r="C406" i="2"/>
  <c r="B407" i="2"/>
  <c r="K405" i="2"/>
  <c r="D405" i="2"/>
  <c r="O405" i="2"/>
  <c r="N405" i="2"/>
  <c r="S405" i="2"/>
  <c r="R405" i="2"/>
  <c r="L405" i="2"/>
  <c r="M405" i="2" l="1"/>
  <c r="H404" i="2"/>
  <c r="T405" i="2"/>
  <c r="U405" i="2" s="1"/>
  <c r="H405" i="2" s="1"/>
  <c r="J403" i="2"/>
  <c r="I403" i="2"/>
  <c r="F404" i="2"/>
  <c r="E404" i="2"/>
  <c r="I404" i="2" s="1"/>
  <c r="P405" i="2"/>
  <c r="Q405" i="2" s="1"/>
  <c r="C407" i="2"/>
  <c r="B408" i="2"/>
  <c r="S406" i="2"/>
  <c r="R406" i="2"/>
  <c r="K406" i="2"/>
  <c r="O406" i="2"/>
  <c r="L406" i="2"/>
  <c r="D406" i="2"/>
  <c r="N406" i="2"/>
  <c r="J404" i="2" l="1"/>
  <c r="G405" i="2"/>
  <c r="M406" i="2"/>
  <c r="B409" i="2"/>
  <c r="C408" i="2"/>
  <c r="P406" i="2"/>
  <c r="O407" i="2"/>
  <c r="N407" i="2"/>
  <c r="S407" i="2"/>
  <c r="R407" i="2"/>
  <c r="L407" i="2"/>
  <c r="K407" i="2"/>
  <c r="D407" i="2"/>
  <c r="F405" i="2"/>
  <c r="J405" i="2" s="1"/>
  <c r="E405" i="2"/>
  <c r="T406" i="2"/>
  <c r="U406" i="2" s="1"/>
  <c r="Q406" i="2" l="1"/>
  <c r="E406" i="2" s="1"/>
  <c r="I405" i="2"/>
  <c r="M407" i="2"/>
  <c r="T407" i="2"/>
  <c r="U407" i="2" s="1"/>
  <c r="G406" i="2"/>
  <c r="H406" i="2"/>
  <c r="F406" i="2"/>
  <c r="J406" i="2" s="1"/>
  <c r="P407" i="2"/>
  <c r="S408" i="2"/>
  <c r="D408" i="2"/>
  <c r="O408" i="2"/>
  <c r="L408" i="2"/>
  <c r="K408" i="2"/>
  <c r="R408" i="2"/>
  <c r="N408" i="2"/>
  <c r="B410" i="2"/>
  <c r="C409" i="2"/>
  <c r="T408" i="2" l="1"/>
  <c r="U408" i="2" s="1"/>
  <c r="G408" i="2" s="1"/>
  <c r="Q407" i="2"/>
  <c r="F407" i="2" s="1"/>
  <c r="R409" i="2"/>
  <c r="O409" i="2"/>
  <c r="N409" i="2"/>
  <c r="S409" i="2"/>
  <c r="L409" i="2"/>
  <c r="K409" i="2"/>
  <c r="D409" i="2"/>
  <c r="B411" i="2"/>
  <c r="C410" i="2"/>
  <c r="P408" i="2"/>
  <c r="I406" i="2"/>
  <c r="M408" i="2"/>
  <c r="H407" i="2"/>
  <c r="G407" i="2"/>
  <c r="J407" i="2" l="1"/>
  <c r="H408" i="2"/>
  <c r="M409" i="2"/>
  <c r="E407" i="2"/>
  <c r="I407" i="2" s="1"/>
  <c r="Q408" i="2"/>
  <c r="C411" i="2"/>
  <c r="B412" i="2"/>
  <c r="P409" i="2"/>
  <c r="D410" i="2"/>
  <c r="L410" i="2"/>
  <c r="O410" i="2"/>
  <c r="K410" i="2"/>
  <c r="M410" i="2" s="1"/>
  <c r="N410" i="2"/>
  <c r="R410" i="2"/>
  <c r="S410" i="2"/>
  <c r="T409" i="2"/>
  <c r="U409" i="2" s="1"/>
  <c r="Q409" i="2" l="1"/>
  <c r="E409" i="2" s="1"/>
  <c r="T410" i="2"/>
  <c r="U410" i="2" s="1"/>
  <c r="G410" i="2" s="1"/>
  <c r="F409" i="2"/>
  <c r="G409" i="2"/>
  <c r="H409" i="2"/>
  <c r="P410" i="2"/>
  <c r="Q410" i="2" s="1"/>
  <c r="B413" i="2"/>
  <c r="C412" i="2"/>
  <c r="O411" i="2"/>
  <c r="N411" i="2"/>
  <c r="K411" i="2"/>
  <c r="S411" i="2"/>
  <c r="L411" i="2"/>
  <c r="R411" i="2"/>
  <c r="D411" i="2"/>
  <c r="F408" i="2"/>
  <c r="J408" i="2" s="1"/>
  <c r="E408" i="2"/>
  <c r="I408" i="2" s="1"/>
  <c r="T411" i="2" l="1"/>
  <c r="U411" i="2" s="1"/>
  <c r="G411" i="2" s="1"/>
  <c r="H410" i="2"/>
  <c r="P411" i="2"/>
  <c r="J409" i="2"/>
  <c r="M411" i="2"/>
  <c r="F410" i="2"/>
  <c r="J410" i="2" s="1"/>
  <c r="E410" i="2"/>
  <c r="I410" i="2" s="1"/>
  <c r="S412" i="2"/>
  <c r="L412" i="2"/>
  <c r="N412" i="2"/>
  <c r="R412" i="2"/>
  <c r="T412" i="2" s="1"/>
  <c r="U412" i="2" s="1"/>
  <c r="O412" i="2"/>
  <c r="K412" i="2"/>
  <c r="M412" i="2" s="1"/>
  <c r="D412" i="2"/>
  <c r="C413" i="2"/>
  <c r="B414" i="2"/>
  <c r="I409" i="2"/>
  <c r="Q411" i="2" l="1"/>
  <c r="H411" i="2"/>
  <c r="P412" i="2"/>
  <c r="Q412" i="2" s="1"/>
  <c r="B415" i="2"/>
  <c r="C414" i="2"/>
  <c r="H412" i="2"/>
  <c r="G412" i="2"/>
  <c r="R413" i="2"/>
  <c r="D413" i="2"/>
  <c r="L413" i="2"/>
  <c r="N413" i="2"/>
  <c r="K413" i="2"/>
  <c r="S413" i="2"/>
  <c r="O413" i="2"/>
  <c r="E411" i="2"/>
  <c r="I411" i="2" s="1"/>
  <c r="F411" i="2"/>
  <c r="J411" i="2" s="1"/>
  <c r="T413" i="2" l="1"/>
  <c r="U413" i="2" s="1"/>
  <c r="H413" i="2" s="1"/>
  <c r="P413" i="2"/>
  <c r="E412" i="2"/>
  <c r="I412" i="2" s="1"/>
  <c r="F412" i="2"/>
  <c r="J412" i="2" s="1"/>
  <c r="K414" i="2"/>
  <c r="M414" i="2" s="1"/>
  <c r="S414" i="2"/>
  <c r="R414" i="2"/>
  <c r="D414" i="2"/>
  <c r="L414" i="2"/>
  <c r="O414" i="2"/>
  <c r="N414" i="2"/>
  <c r="M413" i="2"/>
  <c r="Q413" i="2" s="1"/>
  <c r="B416" i="2"/>
  <c r="C415" i="2"/>
  <c r="G413" i="2" l="1"/>
  <c r="T414" i="2"/>
  <c r="U414" i="2" s="1"/>
  <c r="H414" i="2" s="1"/>
  <c r="P414" i="2"/>
  <c r="Q414" i="2" s="1"/>
  <c r="E413" i="2"/>
  <c r="I413" i="2" s="1"/>
  <c r="F413" i="2"/>
  <c r="J413" i="2" s="1"/>
  <c r="N415" i="2"/>
  <c r="K415" i="2"/>
  <c r="S415" i="2"/>
  <c r="D415" i="2"/>
  <c r="R415" i="2"/>
  <c r="O415" i="2"/>
  <c r="L415" i="2"/>
  <c r="C416" i="2"/>
  <c r="B417" i="2"/>
  <c r="G414" i="2" l="1"/>
  <c r="T415" i="2"/>
  <c r="U415" i="2" s="1"/>
  <c r="E414" i="2"/>
  <c r="I414" i="2" s="1"/>
  <c r="F414" i="2"/>
  <c r="J414" i="2" s="1"/>
  <c r="M415" i="2"/>
  <c r="P415" i="2"/>
  <c r="C417" i="2"/>
  <c r="B418" i="2"/>
  <c r="N416" i="2"/>
  <c r="R416" i="2"/>
  <c r="S416" i="2"/>
  <c r="L416" i="2"/>
  <c r="D416" i="2"/>
  <c r="O416" i="2"/>
  <c r="K416" i="2"/>
  <c r="M416" i="2" s="1"/>
  <c r="Q415" i="2" l="1"/>
  <c r="E415" i="2" s="1"/>
  <c r="T416" i="2"/>
  <c r="U416" i="2" s="1"/>
  <c r="P416" i="2"/>
  <c r="Q416" i="2" s="1"/>
  <c r="B419" i="2"/>
  <c r="C418" i="2"/>
  <c r="R417" i="2"/>
  <c r="L417" i="2"/>
  <c r="O417" i="2"/>
  <c r="K417" i="2"/>
  <c r="N417" i="2"/>
  <c r="D417" i="2"/>
  <c r="S417" i="2"/>
  <c r="G415" i="2"/>
  <c r="H415" i="2"/>
  <c r="T417" i="2" l="1"/>
  <c r="U417" i="2" s="1"/>
  <c r="G417" i="2" s="1"/>
  <c r="P417" i="2"/>
  <c r="M417" i="2"/>
  <c r="Q417" i="2" s="1"/>
  <c r="I415" i="2"/>
  <c r="F415" i="2"/>
  <c r="J415" i="2" s="1"/>
  <c r="F416" i="2"/>
  <c r="E416" i="2"/>
  <c r="L418" i="2"/>
  <c r="O418" i="2"/>
  <c r="K418" i="2"/>
  <c r="M418" i="2" s="1"/>
  <c r="N418" i="2"/>
  <c r="D418" i="2"/>
  <c r="S418" i="2"/>
  <c r="R418" i="2"/>
  <c r="C419" i="2"/>
  <c r="B420" i="2"/>
  <c r="G416" i="2"/>
  <c r="H416" i="2"/>
  <c r="I416" i="2" l="1"/>
  <c r="H417" i="2"/>
  <c r="J416" i="2"/>
  <c r="P418" i="2"/>
  <c r="Q418" i="2" s="1"/>
  <c r="N419" i="2"/>
  <c r="K419" i="2"/>
  <c r="S419" i="2"/>
  <c r="L419" i="2"/>
  <c r="O419" i="2"/>
  <c r="D419" i="2"/>
  <c r="R419" i="2"/>
  <c r="E417" i="2"/>
  <c r="I417" i="2" s="1"/>
  <c r="F417" i="2"/>
  <c r="J417" i="2" s="1"/>
  <c r="C420" i="2"/>
  <c r="B421" i="2"/>
  <c r="T418" i="2"/>
  <c r="U418" i="2" s="1"/>
  <c r="T419" i="2" l="1"/>
  <c r="U419" i="2" s="1"/>
  <c r="G419" i="2" s="1"/>
  <c r="B422" i="2"/>
  <c r="C421" i="2"/>
  <c r="H418" i="2"/>
  <c r="G418" i="2"/>
  <c r="O420" i="2"/>
  <c r="K420" i="2"/>
  <c r="M420" i="2" s="1"/>
  <c r="D420" i="2"/>
  <c r="N420" i="2"/>
  <c r="S420" i="2"/>
  <c r="R420" i="2"/>
  <c r="T420" i="2" s="1"/>
  <c r="U420" i="2" s="1"/>
  <c r="L420" i="2"/>
  <c r="M419" i="2"/>
  <c r="P419" i="2"/>
  <c r="E418" i="2"/>
  <c r="I418" i="2" s="1"/>
  <c r="F418" i="2"/>
  <c r="P420" i="2" l="1"/>
  <c r="Q420" i="2" s="1"/>
  <c r="H419" i="2"/>
  <c r="J418" i="2"/>
  <c r="H420" i="2"/>
  <c r="G420" i="2"/>
  <c r="L421" i="2"/>
  <c r="R421" i="2"/>
  <c r="O421" i="2"/>
  <c r="D421" i="2"/>
  <c r="N421" i="2"/>
  <c r="K421" i="2"/>
  <c r="M421" i="2" s="1"/>
  <c r="S421" i="2"/>
  <c r="Q419" i="2"/>
  <c r="B423" i="2"/>
  <c r="C422" i="2"/>
  <c r="P421" i="2" l="1"/>
  <c r="Q421" i="2" s="1"/>
  <c r="T421" i="2"/>
  <c r="U421" i="2" s="1"/>
  <c r="L422" i="2"/>
  <c r="S422" i="2"/>
  <c r="R422" i="2"/>
  <c r="T422" i="2" s="1"/>
  <c r="U422" i="2" s="1"/>
  <c r="O422" i="2"/>
  <c r="N422" i="2"/>
  <c r="K422" i="2"/>
  <c r="D422" i="2"/>
  <c r="C423" i="2"/>
  <c r="B424" i="2"/>
  <c r="F419" i="2"/>
  <c r="J419" i="2" s="1"/>
  <c r="E419" i="2"/>
  <c r="I419" i="2" s="1"/>
  <c r="E420" i="2"/>
  <c r="I420" i="2" s="1"/>
  <c r="F420" i="2"/>
  <c r="J420" i="2" s="1"/>
  <c r="M422" i="2" l="1"/>
  <c r="P422" i="2"/>
  <c r="F421" i="2"/>
  <c r="E421" i="2"/>
  <c r="H422" i="2"/>
  <c r="G422" i="2"/>
  <c r="B425" i="2"/>
  <c r="C424" i="2"/>
  <c r="L423" i="2"/>
  <c r="D423" i="2"/>
  <c r="O423" i="2"/>
  <c r="K423" i="2"/>
  <c r="M423" i="2" s="1"/>
  <c r="N423" i="2"/>
  <c r="S423" i="2"/>
  <c r="R423" i="2"/>
  <c r="G421" i="2"/>
  <c r="H421" i="2"/>
  <c r="Q422" i="2" l="1"/>
  <c r="E422" i="2" s="1"/>
  <c r="I422" i="2" s="1"/>
  <c r="P423" i="2"/>
  <c r="Q423" i="2" s="1"/>
  <c r="F422" i="2"/>
  <c r="J422" i="2" s="1"/>
  <c r="T423" i="2"/>
  <c r="U423" i="2" s="1"/>
  <c r="C425" i="2"/>
  <c r="B426" i="2"/>
  <c r="S424" i="2"/>
  <c r="D424" i="2"/>
  <c r="N424" i="2"/>
  <c r="R424" i="2"/>
  <c r="L424" i="2"/>
  <c r="O424" i="2"/>
  <c r="K424" i="2"/>
  <c r="I421" i="2"/>
  <c r="J421" i="2"/>
  <c r="T424" i="2" l="1"/>
  <c r="U424" i="2" s="1"/>
  <c r="H424" i="2" s="1"/>
  <c r="P424" i="2"/>
  <c r="E423" i="2"/>
  <c r="F423" i="2"/>
  <c r="D425" i="2"/>
  <c r="S425" i="2"/>
  <c r="R425" i="2"/>
  <c r="T425" i="2" s="1"/>
  <c r="U425" i="2" s="1"/>
  <c r="L425" i="2"/>
  <c r="O425" i="2"/>
  <c r="K425" i="2"/>
  <c r="N425" i="2"/>
  <c r="M424" i="2"/>
  <c r="B427" i="2"/>
  <c r="C426" i="2"/>
  <c r="H423" i="2"/>
  <c r="G423" i="2"/>
  <c r="P425" i="2" l="1"/>
  <c r="G424" i="2"/>
  <c r="Q424" i="2"/>
  <c r="F424" i="2" s="1"/>
  <c r="J424" i="2" s="1"/>
  <c r="G425" i="2"/>
  <c r="H425" i="2"/>
  <c r="K426" i="2"/>
  <c r="D426" i="2"/>
  <c r="N426" i="2"/>
  <c r="O426" i="2"/>
  <c r="L426" i="2"/>
  <c r="S426" i="2"/>
  <c r="R426" i="2"/>
  <c r="C427" i="2"/>
  <c r="B428" i="2"/>
  <c r="J423" i="2"/>
  <c r="M425" i="2"/>
  <c r="Q425" i="2" s="1"/>
  <c r="I423" i="2"/>
  <c r="E424" i="2" l="1"/>
  <c r="I424" i="2" s="1"/>
  <c r="E425" i="2"/>
  <c r="I425" i="2" s="1"/>
  <c r="F425" i="2"/>
  <c r="J425" i="2" s="1"/>
  <c r="P426" i="2"/>
  <c r="M426" i="2"/>
  <c r="B429" i="2"/>
  <c r="C428" i="2"/>
  <c r="D427" i="2"/>
  <c r="L427" i="2"/>
  <c r="K427" i="2"/>
  <c r="M427" i="2" s="1"/>
  <c r="N427" i="2"/>
  <c r="R427" i="2"/>
  <c r="O427" i="2"/>
  <c r="S427" i="2"/>
  <c r="T426" i="2"/>
  <c r="U426" i="2" s="1"/>
  <c r="T427" i="2" l="1"/>
  <c r="U427" i="2" s="1"/>
  <c r="H427" i="2" s="1"/>
  <c r="Q426" i="2"/>
  <c r="E426" i="2" s="1"/>
  <c r="H426" i="2"/>
  <c r="G426" i="2"/>
  <c r="O428" i="2"/>
  <c r="N428" i="2"/>
  <c r="K428" i="2"/>
  <c r="S428" i="2"/>
  <c r="D428" i="2"/>
  <c r="R428" i="2"/>
  <c r="L428" i="2"/>
  <c r="C429" i="2"/>
  <c r="B430" i="2"/>
  <c r="P427" i="2"/>
  <c r="Q427" i="2" s="1"/>
  <c r="T428" i="2" l="1"/>
  <c r="U428" i="2" s="1"/>
  <c r="G428" i="2" s="1"/>
  <c r="M428" i="2"/>
  <c r="G427" i="2"/>
  <c r="I426" i="2"/>
  <c r="F426" i="2"/>
  <c r="J426" i="2" s="1"/>
  <c r="P428" i="2"/>
  <c r="Q428" i="2" s="1"/>
  <c r="S429" i="2"/>
  <c r="D429" i="2"/>
  <c r="N429" i="2"/>
  <c r="R429" i="2"/>
  <c r="L429" i="2"/>
  <c r="K429" i="2"/>
  <c r="O429" i="2"/>
  <c r="C430" i="2"/>
  <c r="B431" i="2"/>
  <c r="E427" i="2"/>
  <c r="F427" i="2"/>
  <c r="J427" i="2" s="1"/>
  <c r="H428" i="2" l="1"/>
  <c r="I427" i="2"/>
  <c r="L430" i="2"/>
  <c r="S430" i="2"/>
  <c r="D430" i="2"/>
  <c r="R430" i="2"/>
  <c r="O430" i="2"/>
  <c r="K430" i="2"/>
  <c r="M430" i="2" s="1"/>
  <c r="N430" i="2"/>
  <c r="T429" i="2"/>
  <c r="U429" i="2" s="1"/>
  <c r="P429" i="2"/>
  <c r="B432" i="2"/>
  <c r="C431" i="2"/>
  <c r="E428" i="2"/>
  <c r="I428" i="2" s="1"/>
  <c r="F428" i="2"/>
  <c r="J428" i="2" s="1"/>
  <c r="M429" i="2"/>
  <c r="Q429" i="2" l="1"/>
  <c r="E429" i="2" s="1"/>
  <c r="I429" i="2" s="1"/>
  <c r="G429" i="2"/>
  <c r="H429" i="2"/>
  <c r="P430" i="2"/>
  <c r="Q430" i="2" s="1"/>
  <c r="T430" i="2"/>
  <c r="U430" i="2" s="1"/>
  <c r="N431" i="2"/>
  <c r="S431" i="2"/>
  <c r="R431" i="2"/>
  <c r="D431" i="2"/>
  <c r="L431" i="2"/>
  <c r="O431" i="2"/>
  <c r="K431" i="2"/>
  <c r="C432" i="2"/>
  <c r="B433" i="2"/>
  <c r="P431" i="2" l="1"/>
  <c r="F429" i="2"/>
  <c r="J429" i="2" s="1"/>
  <c r="H430" i="2"/>
  <c r="G430" i="2"/>
  <c r="M431" i="2"/>
  <c r="Q431" i="2" s="1"/>
  <c r="C433" i="2"/>
  <c r="B434" i="2"/>
  <c r="S432" i="2"/>
  <c r="R432" i="2"/>
  <c r="L432" i="2"/>
  <c r="D432" i="2"/>
  <c r="N432" i="2"/>
  <c r="O432" i="2"/>
  <c r="K432" i="2"/>
  <c r="E430" i="2"/>
  <c r="F430" i="2"/>
  <c r="J430" i="2" s="1"/>
  <c r="T431" i="2"/>
  <c r="U431" i="2" s="1"/>
  <c r="I430" i="2" l="1"/>
  <c r="T432" i="2"/>
  <c r="U432" i="2" s="1"/>
  <c r="G432" i="2" s="1"/>
  <c r="H431" i="2"/>
  <c r="G431" i="2"/>
  <c r="B435" i="2"/>
  <c r="C434" i="2"/>
  <c r="F431" i="2"/>
  <c r="J431" i="2" s="1"/>
  <c r="E431" i="2"/>
  <c r="M432" i="2"/>
  <c r="D433" i="2"/>
  <c r="R433" i="2"/>
  <c r="N433" i="2"/>
  <c r="K433" i="2"/>
  <c r="S433" i="2"/>
  <c r="L433" i="2"/>
  <c r="O433" i="2"/>
  <c r="P432" i="2"/>
  <c r="H432" i="2" l="1"/>
  <c r="I431" i="2"/>
  <c r="M433" i="2"/>
  <c r="P433" i="2"/>
  <c r="L434" i="2"/>
  <c r="R434" i="2"/>
  <c r="T434" i="2" s="1"/>
  <c r="U434" i="2" s="1"/>
  <c r="K434" i="2"/>
  <c r="N434" i="2"/>
  <c r="O434" i="2"/>
  <c r="D434" i="2"/>
  <c r="S434" i="2"/>
  <c r="T433" i="2"/>
  <c r="U433" i="2" s="1"/>
  <c r="B436" i="2"/>
  <c r="C435" i="2"/>
  <c r="Q432" i="2"/>
  <c r="M434" i="2" l="1"/>
  <c r="Q433" i="2"/>
  <c r="E433" i="2" s="1"/>
  <c r="P434" i="2"/>
  <c r="Q434" i="2" s="1"/>
  <c r="G434" i="2"/>
  <c r="H434" i="2"/>
  <c r="F432" i="2"/>
  <c r="J432" i="2" s="1"/>
  <c r="E432" i="2"/>
  <c r="I432" i="2" s="1"/>
  <c r="G433" i="2"/>
  <c r="H433" i="2"/>
  <c r="L435" i="2"/>
  <c r="N435" i="2"/>
  <c r="R435" i="2"/>
  <c r="S435" i="2"/>
  <c r="D435" i="2"/>
  <c r="O435" i="2"/>
  <c r="K435" i="2"/>
  <c r="C436" i="2"/>
  <c r="B437" i="2"/>
  <c r="M435" i="2" l="1"/>
  <c r="P435" i="2"/>
  <c r="F433" i="2"/>
  <c r="J433" i="2" s="1"/>
  <c r="K436" i="2"/>
  <c r="O436" i="2"/>
  <c r="S436" i="2"/>
  <c r="N436" i="2"/>
  <c r="D436" i="2"/>
  <c r="L436" i="2"/>
  <c r="R436" i="2"/>
  <c r="I433" i="2"/>
  <c r="T435" i="2"/>
  <c r="U435" i="2" s="1"/>
  <c r="C437" i="2"/>
  <c r="B438" i="2"/>
  <c r="E434" i="2"/>
  <c r="I434" i="2" s="1"/>
  <c r="F434" i="2"/>
  <c r="J434" i="2" s="1"/>
  <c r="Q435" i="2"/>
  <c r="P436" i="2" l="1"/>
  <c r="M436" i="2"/>
  <c r="T436" i="2"/>
  <c r="U436" i="2" s="1"/>
  <c r="G436" i="2" s="1"/>
  <c r="E435" i="2"/>
  <c r="F435" i="2"/>
  <c r="J435" i="2" s="1"/>
  <c r="H435" i="2"/>
  <c r="G435" i="2"/>
  <c r="B439" i="2"/>
  <c r="C438" i="2"/>
  <c r="K437" i="2"/>
  <c r="N437" i="2"/>
  <c r="S437" i="2"/>
  <c r="D437" i="2"/>
  <c r="R437" i="2"/>
  <c r="O437" i="2"/>
  <c r="L437" i="2"/>
  <c r="Q436" i="2" l="1"/>
  <c r="F436" i="2" s="1"/>
  <c r="T437" i="2"/>
  <c r="U437" i="2" s="1"/>
  <c r="H437" i="2" s="1"/>
  <c r="H436" i="2"/>
  <c r="J436" i="2" s="1"/>
  <c r="M437" i="2"/>
  <c r="O438" i="2"/>
  <c r="K438" i="2"/>
  <c r="N438" i="2"/>
  <c r="S438" i="2"/>
  <c r="L438" i="2"/>
  <c r="R438" i="2"/>
  <c r="T438" i="2" s="1"/>
  <c r="U438" i="2" s="1"/>
  <c r="D438" i="2"/>
  <c r="C439" i="2"/>
  <c r="B440" i="2"/>
  <c r="I435" i="2"/>
  <c r="P437" i="2"/>
  <c r="M438" i="2" l="1"/>
  <c r="G437" i="2"/>
  <c r="Q437" i="2"/>
  <c r="F437" i="2" s="1"/>
  <c r="J437" i="2" s="1"/>
  <c r="E436" i="2"/>
  <c r="I436" i="2" s="1"/>
  <c r="E437" i="2"/>
  <c r="I437" i="2" s="1"/>
  <c r="H438" i="2"/>
  <c r="G438" i="2"/>
  <c r="P438" i="2"/>
  <c r="C440" i="2"/>
  <c r="B441" i="2"/>
  <c r="S439" i="2"/>
  <c r="R439" i="2"/>
  <c r="T439" i="2" s="1"/>
  <c r="U439" i="2" s="1"/>
  <c r="K439" i="2"/>
  <c r="O439" i="2"/>
  <c r="L439" i="2"/>
  <c r="N439" i="2"/>
  <c r="D439" i="2"/>
  <c r="Q438" i="2" l="1"/>
  <c r="H439" i="2"/>
  <c r="G439" i="2"/>
  <c r="B442" i="2"/>
  <c r="C441" i="2"/>
  <c r="O440" i="2"/>
  <c r="N440" i="2"/>
  <c r="S440" i="2"/>
  <c r="L440" i="2"/>
  <c r="D440" i="2"/>
  <c r="K440" i="2"/>
  <c r="R440" i="2"/>
  <c r="F438" i="2"/>
  <c r="J438" i="2" s="1"/>
  <c r="E438" i="2"/>
  <c r="I438" i="2" s="1"/>
  <c r="M439" i="2"/>
  <c r="P439" i="2"/>
  <c r="T440" i="2" l="1"/>
  <c r="U440" i="2" s="1"/>
  <c r="H440" i="2" s="1"/>
  <c r="Q439" i="2"/>
  <c r="F439" i="2" s="1"/>
  <c r="J439" i="2" s="1"/>
  <c r="P440" i="2"/>
  <c r="C442" i="2"/>
  <c r="B443" i="2"/>
  <c r="R441" i="2"/>
  <c r="T441" i="2" s="1"/>
  <c r="U441" i="2" s="1"/>
  <c r="O441" i="2"/>
  <c r="K441" i="2"/>
  <c r="N441" i="2"/>
  <c r="D441" i="2"/>
  <c r="L441" i="2"/>
  <c r="S441" i="2"/>
  <c r="M440" i="2"/>
  <c r="G440" i="2" l="1"/>
  <c r="Q440" i="2"/>
  <c r="E440" i="2" s="1"/>
  <c r="I440" i="2" s="1"/>
  <c r="M441" i="2"/>
  <c r="E439" i="2"/>
  <c r="I439" i="2" s="1"/>
  <c r="H441" i="2"/>
  <c r="G441" i="2"/>
  <c r="C443" i="2"/>
  <c r="B444" i="2"/>
  <c r="K442" i="2"/>
  <c r="N442" i="2"/>
  <c r="S442" i="2"/>
  <c r="D442" i="2"/>
  <c r="R442" i="2"/>
  <c r="O442" i="2"/>
  <c r="L442" i="2"/>
  <c r="P441" i="2"/>
  <c r="Q441" i="2" l="1"/>
  <c r="E441" i="2" s="1"/>
  <c r="I441" i="2" s="1"/>
  <c r="M442" i="2"/>
  <c r="F440" i="2"/>
  <c r="J440" i="2" s="1"/>
  <c r="P442" i="2"/>
  <c r="Q442" i="2" s="1"/>
  <c r="F441" i="2"/>
  <c r="J441" i="2" s="1"/>
  <c r="B445" i="2"/>
  <c r="C444" i="2"/>
  <c r="O443" i="2"/>
  <c r="K443" i="2"/>
  <c r="M443" i="2" s="1"/>
  <c r="N443" i="2"/>
  <c r="S443" i="2"/>
  <c r="D443" i="2"/>
  <c r="L443" i="2"/>
  <c r="R443" i="2"/>
  <c r="T442" i="2"/>
  <c r="U442" i="2" s="1"/>
  <c r="P443" i="2" l="1"/>
  <c r="Q443" i="2" s="1"/>
  <c r="G442" i="2"/>
  <c r="H442" i="2"/>
  <c r="O444" i="2"/>
  <c r="L444" i="2"/>
  <c r="N444" i="2"/>
  <c r="K444" i="2"/>
  <c r="S444" i="2"/>
  <c r="D444" i="2"/>
  <c r="R444" i="2"/>
  <c r="T443" i="2"/>
  <c r="U443" i="2" s="1"/>
  <c r="C445" i="2"/>
  <c r="B446" i="2"/>
  <c r="E442" i="2"/>
  <c r="I442" i="2" s="1"/>
  <c r="F442" i="2"/>
  <c r="J442" i="2" s="1"/>
  <c r="M444" i="2" l="1"/>
  <c r="P444" i="2"/>
  <c r="B447" i="2"/>
  <c r="C446" i="2"/>
  <c r="K445" i="2"/>
  <c r="D445" i="2"/>
  <c r="N445" i="2"/>
  <c r="S445" i="2"/>
  <c r="R445" i="2"/>
  <c r="L445" i="2"/>
  <c r="O445" i="2"/>
  <c r="H443" i="2"/>
  <c r="G443" i="2"/>
  <c r="T444" i="2"/>
  <c r="U444" i="2" s="1"/>
  <c r="E443" i="2"/>
  <c r="F443" i="2"/>
  <c r="J443" i="2" l="1"/>
  <c r="Q444" i="2"/>
  <c r="I443" i="2"/>
  <c r="T445" i="2"/>
  <c r="U445" i="2" s="1"/>
  <c r="H445" i="2" s="1"/>
  <c r="P445" i="2"/>
  <c r="H444" i="2"/>
  <c r="G444" i="2"/>
  <c r="M445" i="2"/>
  <c r="C447" i="2"/>
  <c r="B448" i="2"/>
  <c r="K446" i="2"/>
  <c r="M446" i="2" s="1"/>
  <c r="N446" i="2"/>
  <c r="O446" i="2"/>
  <c r="D446" i="2"/>
  <c r="L446" i="2"/>
  <c r="S446" i="2"/>
  <c r="R446" i="2"/>
  <c r="F444" i="2"/>
  <c r="E444" i="2"/>
  <c r="G445" i="2" l="1"/>
  <c r="P446" i="2"/>
  <c r="Q446" i="2" s="1"/>
  <c r="I444" i="2"/>
  <c r="Q445" i="2"/>
  <c r="E445" i="2" s="1"/>
  <c r="I445" i="2" s="1"/>
  <c r="J444" i="2"/>
  <c r="C448" i="2"/>
  <c r="B449" i="2"/>
  <c r="T446" i="2"/>
  <c r="U446" i="2" s="1"/>
  <c r="N447" i="2"/>
  <c r="K447" i="2"/>
  <c r="L447" i="2"/>
  <c r="S447" i="2"/>
  <c r="D447" i="2"/>
  <c r="O447" i="2"/>
  <c r="R447" i="2"/>
  <c r="M447" i="2" l="1"/>
  <c r="F445" i="2"/>
  <c r="J445" i="2" s="1"/>
  <c r="P447" i="2"/>
  <c r="Q447" i="2" s="1"/>
  <c r="H446" i="2"/>
  <c r="G446" i="2"/>
  <c r="T447" i="2"/>
  <c r="U447" i="2" s="1"/>
  <c r="C449" i="2"/>
  <c r="B450" i="2"/>
  <c r="L448" i="2"/>
  <c r="N448" i="2"/>
  <c r="S448" i="2"/>
  <c r="R448" i="2"/>
  <c r="O448" i="2"/>
  <c r="K448" i="2"/>
  <c r="M448" i="2" s="1"/>
  <c r="D448" i="2"/>
  <c r="E446" i="2"/>
  <c r="F446" i="2"/>
  <c r="J446" i="2" l="1"/>
  <c r="F447" i="2"/>
  <c r="E447" i="2"/>
  <c r="I446" i="2"/>
  <c r="B451" i="2"/>
  <c r="C450" i="2"/>
  <c r="G447" i="2"/>
  <c r="H447" i="2"/>
  <c r="L449" i="2"/>
  <c r="O449" i="2"/>
  <c r="N449" i="2"/>
  <c r="R449" i="2"/>
  <c r="D449" i="2"/>
  <c r="K449" i="2"/>
  <c r="S449" i="2"/>
  <c r="T448" i="2"/>
  <c r="U448" i="2" s="1"/>
  <c r="P448" i="2"/>
  <c r="Q448" i="2" s="1"/>
  <c r="T449" i="2" l="1"/>
  <c r="U449" i="2" s="1"/>
  <c r="H449" i="2" s="1"/>
  <c r="M449" i="2"/>
  <c r="I447" i="2"/>
  <c r="H448" i="2"/>
  <c r="G448" i="2"/>
  <c r="C451" i="2"/>
  <c r="B452" i="2"/>
  <c r="E448" i="2"/>
  <c r="F448" i="2"/>
  <c r="D450" i="2"/>
  <c r="L450" i="2"/>
  <c r="O450" i="2"/>
  <c r="N450" i="2"/>
  <c r="K450" i="2"/>
  <c r="S450" i="2"/>
  <c r="R450" i="2"/>
  <c r="P449" i="2"/>
  <c r="Q449" i="2" s="1"/>
  <c r="J447" i="2"/>
  <c r="G449" i="2" l="1"/>
  <c r="M450" i="2"/>
  <c r="P450" i="2"/>
  <c r="Q450" i="2" s="1"/>
  <c r="E450" i="2" s="1"/>
  <c r="J448" i="2"/>
  <c r="T450" i="2"/>
  <c r="U450" i="2" s="1"/>
  <c r="G450" i="2" s="1"/>
  <c r="I448" i="2"/>
  <c r="F449" i="2"/>
  <c r="J449" i="2" s="1"/>
  <c r="E449" i="2"/>
  <c r="B453" i="2"/>
  <c r="C452" i="2"/>
  <c r="R451" i="2"/>
  <c r="K451" i="2"/>
  <c r="M451" i="2" s="1"/>
  <c r="O451" i="2"/>
  <c r="N451" i="2"/>
  <c r="S451" i="2"/>
  <c r="D451" i="2"/>
  <c r="L451" i="2"/>
  <c r="I449" i="2" l="1"/>
  <c r="T451" i="2"/>
  <c r="U451" i="2" s="1"/>
  <c r="G451" i="2" s="1"/>
  <c r="P451" i="2"/>
  <c r="Q451" i="2" s="1"/>
  <c r="H450" i="2"/>
  <c r="I450" i="2"/>
  <c r="F450" i="2"/>
  <c r="S452" i="2"/>
  <c r="D452" i="2"/>
  <c r="R452" i="2"/>
  <c r="T452" i="2" s="1"/>
  <c r="U452" i="2" s="1"/>
  <c r="O452" i="2"/>
  <c r="K452" i="2"/>
  <c r="N452" i="2"/>
  <c r="L452" i="2"/>
  <c r="C453" i="2"/>
  <c r="B454" i="2"/>
  <c r="J450" i="2" l="1"/>
  <c r="H451" i="2"/>
  <c r="P452" i="2"/>
  <c r="M452" i="2"/>
  <c r="H452" i="2"/>
  <c r="G452" i="2"/>
  <c r="F451" i="2"/>
  <c r="J451" i="2" s="1"/>
  <c r="E451" i="2"/>
  <c r="I451" i="2" s="1"/>
  <c r="B455" i="2"/>
  <c r="C454" i="2"/>
  <c r="R453" i="2"/>
  <c r="L453" i="2"/>
  <c r="K453" i="2"/>
  <c r="N453" i="2"/>
  <c r="D453" i="2"/>
  <c r="O453" i="2"/>
  <c r="S453" i="2"/>
  <c r="Q452" i="2" l="1"/>
  <c r="E452" i="2" s="1"/>
  <c r="I452" i="2" s="1"/>
  <c r="T453" i="2"/>
  <c r="U453" i="2" s="1"/>
  <c r="H453" i="2" s="1"/>
  <c r="S454" i="2"/>
  <c r="D454" i="2"/>
  <c r="K454" i="2"/>
  <c r="R454" i="2"/>
  <c r="L454" i="2"/>
  <c r="O454" i="2"/>
  <c r="N454" i="2"/>
  <c r="B456" i="2"/>
  <c r="C455" i="2"/>
  <c r="P453" i="2"/>
  <c r="M453" i="2"/>
  <c r="G453" i="2" l="1"/>
  <c r="F452" i="2"/>
  <c r="J452" i="2" s="1"/>
  <c r="T454" i="2"/>
  <c r="U454" i="2" s="1"/>
  <c r="G454" i="2" s="1"/>
  <c r="Q453" i="2"/>
  <c r="E453" i="2" s="1"/>
  <c r="I453" i="2" s="1"/>
  <c r="C456" i="2"/>
  <c r="B457" i="2"/>
  <c r="P454" i="2"/>
  <c r="M454" i="2"/>
  <c r="K455" i="2"/>
  <c r="R455" i="2"/>
  <c r="L455" i="2"/>
  <c r="O455" i="2"/>
  <c r="N455" i="2"/>
  <c r="S455" i="2"/>
  <c r="D455" i="2"/>
  <c r="H454" i="2" l="1"/>
  <c r="P455" i="2"/>
  <c r="Q454" i="2"/>
  <c r="F454" i="2" s="1"/>
  <c r="J454" i="2" s="1"/>
  <c r="F453" i="2"/>
  <c r="J453" i="2" s="1"/>
  <c r="T455" i="2"/>
  <c r="U455" i="2" s="1"/>
  <c r="B458" i="2"/>
  <c r="C457" i="2"/>
  <c r="M455" i="2"/>
  <c r="Q455" i="2" s="1"/>
  <c r="S456" i="2"/>
  <c r="R456" i="2"/>
  <c r="D456" i="2"/>
  <c r="L456" i="2"/>
  <c r="O456" i="2"/>
  <c r="N456" i="2"/>
  <c r="K456" i="2"/>
  <c r="T456" i="2" l="1"/>
  <c r="U456" i="2" s="1"/>
  <c r="G456" i="2" s="1"/>
  <c r="E454" i="2"/>
  <c r="I454" i="2" s="1"/>
  <c r="P456" i="2"/>
  <c r="F455" i="2"/>
  <c r="E455" i="2"/>
  <c r="M456" i="2"/>
  <c r="N457" i="2"/>
  <c r="S457" i="2"/>
  <c r="L457" i="2"/>
  <c r="R457" i="2"/>
  <c r="O457" i="2"/>
  <c r="K457" i="2"/>
  <c r="D457" i="2"/>
  <c r="B459" i="2"/>
  <c r="C458" i="2"/>
  <c r="H455" i="2"/>
  <c r="G455" i="2"/>
  <c r="H456" i="2" l="1"/>
  <c r="Q456" i="2"/>
  <c r="E456" i="2" s="1"/>
  <c r="I456" i="2" s="1"/>
  <c r="K458" i="2"/>
  <c r="N458" i="2"/>
  <c r="S458" i="2"/>
  <c r="R458" i="2"/>
  <c r="L458" i="2"/>
  <c r="O458" i="2"/>
  <c r="D458" i="2"/>
  <c r="P457" i="2"/>
  <c r="I455" i="2"/>
  <c r="M457" i="2"/>
  <c r="J455" i="2"/>
  <c r="B460" i="2"/>
  <c r="C459" i="2"/>
  <c r="T457" i="2"/>
  <c r="U457" i="2" s="1"/>
  <c r="M458" i="2" l="1"/>
  <c r="T458" i="2"/>
  <c r="U458" i="2" s="1"/>
  <c r="H458" i="2" s="1"/>
  <c r="F456" i="2"/>
  <c r="J456" i="2" s="1"/>
  <c r="Q457" i="2"/>
  <c r="E457" i="2" s="1"/>
  <c r="G457" i="2"/>
  <c r="H457" i="2"/>
  <c r="K459" i="2"/>
  <c r="S459" i="2"/>
  <c r="D459" i="2"/>
  <c r="R459" i="2"/>
  <c r="L459" i="2"/>
  <c r="N459" i="2"/>
  <c r="O459" i="2"/>
  <c r="B461" i="2"/>
  <c r="C460" i="2"/>
  <c r="P458" i="2"/>
  <c r="Q458" i="2" s="1"/>
  <c r="G458" i="2" l="1"/>
  <c r="M459" i="2"/>
  <c r="T459" i="2"/>
  <c r="U459" i="2" s="1"/>
  <c r="H459" i="2" s="1"/>
  <c r="F457" i="2"/>
  <c r="J457" i="2" s="1"/>
  <c r="E458" i="2"/>
  <c r="I458" i="2" s="1"/>
  <c r="F458" i="2"/>
  <c r="J458" i="2" s="1"/>
  <c r="P459" i="2"/>
  <c r="I457" i="2"/>
  <c r="S460" i="2"/>
  <c r="D460" i="2"/>
  <c r="R460" i="2"/>
  <c r="L460" i="2"/>
  <c r="K460" i="2"/>
  <c r="M460" i="2" s="1"/>
  <c r="N460" i="2"/>
  <c r="O460" i="2"/>
  <c r="C461" i="2"/>
  <c r="B462" i="2"/>
  <c r="Q459" i="2" l="1"/>
  <c r="E459" i="2" s="1"/>
  <c r="I459" i="2" s="1"/>
  <c r="G459" i="2"/>
  <c r="T460" i="2"/>
  <c r="U460" i="2" s="1"/>
  <c r="G460" i="2" s="1"/>
  <c r="B463" i="2"/>
  <c r="C462" i="2"/>
  <c r="S461" i="2"/>
  <c r="R461" i="2"/>
  <c r="L461" i="2"/>
  <c r="O461" i="2"/>
  <c r="D461" i="2"/>
  <c r="N461" i="2"/>
  <c r="K461" i="2"/>
  <c r="P460" i="2"/>
  <c r="Q460" i="2" s="1"/>
  <c r="M461" i="2" l="1"/>
  <c r="F459" i="2"/>
  <c r="J459" i="2" s="1"/>
  <c r="T461" i="2"/>
  <c r="U461" i="2" s="1"/>
  <c r="G461" i="2" s="1"/>
  <c r="H460" i="2"/>
  <c r="E460" i="2"/>
  <c r="I460" i="2" s="1"/>
  <c r="F460" i="2"/>
  <c r="O462" i="2"/>
  <c r="N462" i="2"/>
  <c r="S462" i="2"/>
  <c r="D462" i="2"/>
  <c r="L462" i="2"/>
  <c r="K462" i="2"/>
  <c r="R462" i="2"/>
  <c r="B464" i="2"/>
  <c r="C463" i="2"/>
  <c r="P461" i="2"/>
  <c r="Q461" i="2" s="1"/>
  <c r="T462" i="2" l="1"/>
  <c r="U462" i="2" s="1"/>
  <c r="H462" i="2" s="1"/>
  <c r="H461" i="2"/>
  <c r="M462" i="2"/>
  <c r="J460" i="2"/>
  <c r="P462" i="2"/>
  <c r="D463" i="2"/>
  <c r="R463" i="2"/>
  <c r="L463" i="2"/>
  <c r="K463" i="2"/>
  <c r="M463" i="2" s="1"/>
  <c r="S463" i="2"/>
  <c r="O463" i="2"/>
  <c r="N463" i="2"/>
  <c r="B465" i="2"/>
  <c r="C464" i="2"/>
  <c r="E461" i="2"/>
  <c r="I461" i="2" s="1"/>
  <c r="F461" i="2"/>
  <c r="J461" i="2" l="1"/>
  <c r="G462" i="2"/>
  <c r="Q462" i="2"/>
  <c r="F462" i="2" s="1"/>
  <c r="J462" i="2" s="1"/>
  <c r="T463" i="2"/>
  <c r="U463" i="2" s="1"/>
  <c r="G463" i="2" s="1"/>
  <c r="C465" i="2"/>
  <c r="B466" i="2"/>
  <c r="P463" i="2"/>
  <c r="Q463" i="2" s="1"/>
  <c r="S464" i="2"/>
  <c r="L464" i="2"/>
  <c r="O464" i="2"/>
  <c r="K464" i="2"/>
  <c r="M464" i="2" s="1"/>
  <c r="N464" i="2"/>
  <c r="D464" i="2"/>
  <c r="R464" i="2"/>
  <c r="E462" i="2" l="1"/>
  <c r="I462" i="2" s="1"/>
  <c r="H463" i="2"/>
  <c r="F463" i="2"/>
  <c r="E463" i="2"/>
  <c r="I463" i="2" s="1"/>
  <c r="T464" i="2"/>
  <c r="U464" i="2" s="1"/>
  <c r="P464" i="2"/>
  <c r="Q464" i="2" s="1"/>
  <c r="C466" i="2"/>
  <c r="B467" i="2"/>
  <c r="K465" i="2"/>
  <c r="N465" i="2"/>
  <c r="S465" i="2"/>
  <c r="R465" i="2"/>
  <c r="T465" i="2" s="1"/>
  <c r="U465" i="2" s="1"/>
  <c r="O465" i="2"/>
  <c r="D465" i="2"/>
  <c r="L465" i="2"/>
  <c r="J463" i="2" l="1"/>
  <c r="F464" i="2"/>
  <c r="E464" i="2"/>
  <c r="G465" i="2"/>
  <c r="H465" i="2"/>
  <c r="M465" i="2"/>
  <c r="C467" i="2"/>
  <c r="B468" i="2"/>
  <c r="O466" i="2"/>
  <c r="S466" i="2"/>
  <c r="R466" i="2"/>
  <c r="L466" i="2"/>
  <c r="K466" i="2"/>
  <c r="M466" i="2" s="1"/>
  <c r="N466" i="2"/>
  <c r="D466" i="2"/>
  <c r="H464" i="2"/>
  <c r="G464" i="2"/>
  <c r="P465" i="2"/>
  <c r="T466" i="2" l="1"/>
  <c r="U466" i="2" s="1"/>
  <c r="H466" i="2" s="1"/>
  <c r="I464" i="2"/>
  <c r="C468" i="2"/>
  <c r="B469" i="2"/>
  <c r="N467" i="2"/>
  <c r="K467" i="2"/>
  <c r="M467" i="2" s="1"/>
  <c r="S467" i="2"/>
  <c r="D467" i="2"/>
  <c r="R467" i="2"/>
  <c r="O467" i="2"/>
  <c r="L467" i="2"/>
  <c r="P466" i="2"/>
  <c r="Q466" i="2" s="1"/>
  <c r="Q465" i="2"/>
  <c r="J464" i="2"/>
  <c r="G466" i="2" l="1"/>
  <c r="T467" i="2"/>
  <c r="U467" i="2" s="1"/>
  <c r="H467" i="2" s="1"/>
  <c r="F466" i="2"/>
  <c r="J466" i="2" s="1"/>
  <c r="E466" i="2"/>
  <c r="I466" i="2" s="1"/>
  <c r="F465" i="2"/>
  <c r="J465" i="2" s="1"/>
  <c r="E465" i="2"/>
  <c r="I465" i="2" s="1"/>
  <c r="P467" i="2"/>
  <c r="Q467" i="2" s="1"/>
  <c r="C469" i="2"/>
  <c r="B470" i="2"/>
  <c r="O468" i="2"/>
  <c r="L468" i="2"/>
  <c r="K468" i="2"/>
  <c r="R468" i="2"/>
  <c r="N468" i="2"/>
  <c r="D468" i="2"/>
  <c r="S468" i="2"/>
  <c r="T468" i="2" l="1"/>
  <c r="U468" i="2" s="1"/>
  <c r="H468" i="2" s="1"/>
  <c r="M468" i="2"/>
  <c r="G467" i="2"/>
  <c r="R469" i="2"/>
  <c r="O469" i="2"/>
  <c r="K469" i="2"/>
  <c r="N469" i="2"/>
  <c r="S469" i="2"/>
  <c r="D469" i="2"/>
  <c r="L469" i="2"/>
  <c r="P468" i="2"/>
  <c r="F467" i="2"/>
  <c r="J467" i="2" s="1"/>
  <c r="E467" i="2"/>
  <c r="I467" i="2" s="1"/>
  <c r="B471" i="2"/>
  <c r="C470" i="2"/>
  <c r="G468" i="2" l="1"/>
  <c r="M469" i="2"/>
  <c r="Q468" i="2"/>
  <c r="E468" i="2" s="1"/>
  <c r="I468" i="2" s="1"/>
  <c r="F468" i="2"/>
  <c r="J468" i="2" s="1"/>
  <c r="D470" i="2"/>
  <c r="R470" i="2"/>
  <c r="T470" i="2" s="1"/>
  <c r="U470" i="2" s="1"/>
  <c r="O470" i="2"/>
  <c r="K470" i="2"/>
  <c r="S470" i="2"/>
  <c r="N470" i="2"/>
  <c r="L470" i="2"/>
  <c r="P469" i="2"/>
  <c r="B472" i="2"/>
  <c r="C471" i="2"/>
  <c r="T469" i="2"/>
  <c r="U469" i="2" s="1"/>
  <c r="Q469" i="2" l="1"/>
  <c r="F469" i="2" s="1"/>
  <c r="M470" i="2"/>
  <c r="P470" i="2"/>
  <c r="E469" i="2"/>
  <c r="G470" i="2"/>
  <c r="H470" i="2"/>
  <c r="S471" i="2"/>
  <c r="D471" i="2"/>
  <c r="R471" i="2"/>
  <c r="L471" i="2"/>
  <c r="O471" i="2"/>
  <c r="K471" i="2"/>
  <c r="N471" i="2"/>
  <c r="C472" i="2"/>
  <c r="B473" i="2"/>
  <c r="G469" i="2"/>
  <c r="H469" i="2"/>
  <c r="Q470" i="2" l="1"/>
  <c r="E470" i="2" s="1"/>
  <c r="I470" i="2" s="1"/>
  <c r="P471" i="2"/>
  <c r="I469" i="2"/>
  <c r="T471" i="2"/>
  <c r="U471" i="2" s="1"/>
  <c r="H471" i="2" s="1"/>
  <c r="F470" i="2"/>
  <c r="J470" i="2" s="1"/>
  <c r="B474" i="2"/>
  <c r="C473" i="2"/>
  <c r="M471" i="2"/>
  <c r="Q471" i="2" s="1"/>
  <c r="O472" i="2"/>
  <c r="D472" i="2"/>
  <c r="L472" i="2"/>
  <c r="R472" i="2"/>
  <c r="N472" i="2"/>
  <c r="K472" i="2"/>
  <c r="S472" i="2"/>
  <c r="J469" i="2"/>
  <c r="G471" i="2" l="1"/>
  <c r="T472" i="2"/>
  <c r="U472" i="2" s="1"/>
  <c r="G472" i="2" s="1"/>
  <c r="P472" i="2"/>
  <c r="F471" i="2"/>
  <c r="J471" i="2" s="1"/>
  <c r="E471" i="2"/>
  <c r="I471" i="2" s="1"/>
  <c r="O473" i="2"/>
  <c r="N473" i="2"/>
  <c r="S473" i="2"/>
  <c r="D473" i="2"/>
  <c r="R473" i="2"/>
  <c r="T473" i="2" s="1"/>
  <c r="U473" i="2" s="1"/>
  <c r="L473" i="2"/>
  <c r="K473" i="2"/>
  <c r="M472" i="2"/>
  <c r="C474" i="2"/>
  <c r="B475" i="2"/>
  <c r="Q472" i="2" l="1"/>
  <c r="E472" i="2" s="1"/>
  <c r="I472" i="2" s="1"/>
  <c r="H472" i="2"/>
  <c r="P473" i="2"/>
  <c r="C475" i="2"/>
  <c r="B476" i="2"/>
  <c r="R474" i="2"/>
  <c r="L474" i="2"/>
  <c r="O474" i="2"/>
  <c r="K474" i="2"/>
  <c r="N474" i="2"/>
  <c r="S474" i="2"/>
  <c r="D474" i="2"/>
  <c r="F472" i="2"/>
  <c r="J472" i="2" s="1"/>
  <c r="M473" i="2"/>
  <c r="Q473" i="2" s="1"/>
  <c r="G473" i="2"/>
  <c r="H473" i="2"/>
  <c r="M474" i="2" l="1"/>
  <c r="P474" i="2"/>
  <c r="Q474" i="2" s="1"/>
  <c r="E473" i="2"/>
  <c r="I473" i="2" s="1"/>
  <c r="F473" i="2"/>
  <c r="J473" i="2" s="1"/>
  <c r="T474" i="2"/>
  <c r="U474" i="2" s="1"/>
  <c r="C476" i="2"/>
  <c r="B477" i="2"/>
  <c r="O475" i="2"/>
  <c r="N475" i="2"/>
  <c r="K475" i="2"/>
  <c r="R475" i="2"/>
  <c r="L475" i="2"/>
  <c r="S475" i="2"/>
  <c r="D475" i="2"/>
  <c r="B478" i="2" l="1"/>
  <c r="C477" i="2"/>
  <c r="H474" i="2"/>
  <c r="G474" i="2"/>
  <c r="O476" i="2"/>
  <c r="N476" i="2"/>
  <c r="K476" i="2"/>
  <c r="S476" i="2"/>
  <c r="D476" i="2"/>
  <c r="R476" i="2"/>
  <c r="L476" i="2"/>
  <c r="T475" i="2"/>
  <c r="U475" i="2" s="1"/>
  <c r="E474" i="2"/>
  <c r="I474" i="2" s="1"/>
  <c r="F474" i="2"/>
  <c r="J474" i="2" s="1"/>
  <c r="M475" i="2"/>
  <c r="P475" i="2"/>
  <c r="M476" i="2" l="1"/>
  <c r="P476" i="2"/>
  <c r="Q475" i="2"/>
  <c r="G475" i="2"/>
  <c r="H475" i="2"/>
  <c r="O477" i="2"/>
  <c r="K477" i="2"/>
  <c r="N477" i="2"/>
  <c r="S477" i="2"/>
  <c r="D477" i="2"/>
  <c r="R477" i="2"/>
  <c r="T477" i="2" s="1"/>
  <c r="U477" i="2" s="1"/>
  <c r="L477" i="2"/>
  <c r="T476" i="2"/>
  <c r="U476" i="2" s="1"/>
  <c r="C478" i="2"/>
  <c r="B479" i="2"/>
  <c r="Q476" i="2" l="1"/>
  <c r="M477" i="2"/>
  <c r="C479" i="2"/>
  <c r="B480" i="2"/>
  <c r="P477" i="2"/>
  <c r="Q477" i="2" s="1"/>
  <c r="O478" i="2"/>
  <c r="N478" i="2"/>
  <c r="K478" i="2"/>
  <c r="M478" i="2" s="1"/>
  <c r="S478" i="2"/>
  <c r="R478" i="2"/>
  <c r="L478" i="2"/>
  <c r="D478" i="2"/>
  <c r="G476" i="2"/>
  <c r="H476" i="2"/>
  <c r="F476" i="2"/>
  <c r="E476" i="2"/>
  <c r="G477" i="2"/>
  <c r="H477" i="2"/>
  <c r="F475" i="2"/>
  <c r="J475" i="2" s="1"/>
  <c r="E475" i="2"/>
  <c r="I475" i="2" s="1"/>
  <c r="J476" i="2" l="1"/>
  <c r="I476" i="2"/>
  <c r="P478" i="2"/>
  <c r="Q478" i="2" s="1"/>
  <c r="T478" i="2"/>
  <c r="U478" i="2" s="1"/>
  <c r="H478" i="2" s="1"/>
  <c r="E477" i="2"/>
  <c r="I477" i="2" s="1"/>
  <c r="F477" i="2"/>
  <c r="J477" i="2" s="1"/>
  <c r="B481" i="2"/>
  <c r="C480" i="2"/>
  <c r="D479" i="2"/>
  <c r="L479" i="2"/>
  <c r="O479" i="2"/>
  <c r="R479" i="2"/>
  <c r="K479" i="2"/>
  <c r="M479" i="2" s="1"/>
  <c r="N479" i="2"/>
  <c r="S479" i="2"/>
  <c r="G478" i="2" l="1"/>
  <c r="D480" i="2"/>
  <c r="R480" i="2"/>
  <c r="K480" i="2"/>
  <c r="O480" i="2"/>
  <c r="S480" i="2"/>
  <c r="L480" i="2"/>
  <c r="N480" i="2"/>
  <c r="B482" i="2"/>
  <c r="C481" i="2"/>
  <c r="P479" i="2"/>
  <c r="Q479" i="2" s="1"/>
  <c r="T479" i="2"/>
  <c r="U479" i="2" s="1"/>
  <c r="E478" i="2"/>
  <c r="I478" i="2" s="1"/>
  <c r="F478" i="2"/>
  <c r="J478" i="2" s="1"/>
  <c r="T480" i="2" l="1"/>
  <c r="U480" i="2" s="1"/>
  <c r="H480" i="2" s="1"/>
  <c r="H479" i="2"/>
  <c r="G479" i="2"/>
  <c r="B483" i="2"/>
  <c r="C482" i="2"/>
  <c r="P480" i="2"/>
  <c r="E479" i="2"/>
  <c r="F479" i="2"/>
  <c r="M480" i="2"/>
  <c r="L481" i="2"/>
  <c r="N481" i="2"/>
  <c r="D481" i="2"/>
  <c r="R481" i="2"/>
  <c r="T481" i="2" s="1"/>
  <c r="U481" i="2" s="1"/>
  <c r="O481" i="2"/>
  <c r="K481" i="2"/>
  <c r="M481" i="2" s="1"/>
  <c r="S481" i="2"/>
  <c r="J479" i="2" l="1"/>
  <c r="G480" i="2"/>
  <c r="Q480" i="2"/>
  <c r="F480" i="2" s="1"/>
  <c r="J480" i="2" s="1"/>
  <c r="G481" i="2"/>
  <c r="H481" i="2"/>
  <c r="I479" i="2"/>
  <c r="P481" i="2"/>
  <c r="Q481" i="2" s="1"/>
  <c r="D482" i="2"/>
  <c r="L482" i="2"/>
  <c r="O482" i="2"/>
  <c r="R482" i="2"/>
  <c r="N482" i="2"/>
  <c r="S482" i="2"/>
  <c r="K482" i="2"/>
  <c r="M482" i="2" s="1"/>
  <c r="C483" i="2"/>
  <c r="B484" i="2"/>
  <c r="T482" i="2" l="1"/>
  <c r="U482" i="2" s="1"/>
  <c r="G482" i="2" s="1"/>
  <c r="P482" i="2"/>
  <c r="Q482" i="2" s="1"/>
  <c r="E480" i="2"/>
  <c r="I480" i="2" s="1"/>
  <c r="B485" i="2"/>
  <c r="C484" i="2"/>
  <c r="K483" i="2"/>
  <c r="N483" i="2"/>
  <c r="S483" i="2"/>
  <c r="D483" i="2"/>
  <c r="L483" i="2"/>
  <c r="O483" i="2"/>
  <c r="R483" i="2"/>
  <c r="T483" i="2" s="1"/>
  <c r="U483" i="2" s="1"/>
  <c r="F481" i="2"/>
  <c r="J481" i="2" s="1"/>
  <c r="E481" i="2"/>
  <c r="I481" i="2" s="1"/>
  <c r="H482" i="2" l="1"/>
  <c r="M483" i="2"/>
  <c r="P483" i="2"/>
  <c r="F482" i="2"/>
  <c r="J482" i="2" s="1"/>
  <c r="E482" i="2"/>
  <c r="I482" i="2" s="1"/>
  <c r="L484" i="2"/>
  <c r="R484" i="2"/>
  <c r="T484" i="2" s="1"/>
  <c r="U484" i="2" s="1"/>
  <c r="O484" i="2"/>
  <c r="N484" i="2"/>
  <c r="K484" i="2"/>
  <c r="S484" i="2"/>
  <c r="D484" i="2"/>
  <c r="H483" i="2"/>
  <c r="G483" i="2"/>
  <c r="B486" i="2"/>
  <c r="C485" i="2"/>
  <c r="M484" i="2" l="1"/>
  <c r="P484" i="2"/>
  <c r="Q483" i="2"/>
  <c r="F483" i="2" s="1"/>
  <c r="J483" i="2" s="1"/>
  <c r="D485" i="2"/>
  <c r="R485" i="2"/>
  <c r="T485" i="2" s="1"/>
  <c r="U485" i="2" s="1"/>
  <c r="L485" i="2"/>
  <c r="O485" i="2"/>
  <c r="N485" i="2"/>
  <c r="K485" i="2"/>
  <c r="S485" i="2"/>
  <c r="H484" i="2"/>
  <c r="G484" i="2"/>
  <c r="B487" i="2"/>
  <c r="C486" i="2"/>
  <c r="Q484" i="2" l="1"/>
  <c r="F484" i="2" s="1"/>
  <c r="J484" i="2" s="1"/>
  <c r="M485" i="2"/>
  <c r="E483" i="2"/>
  <c r="I483" i="2" s="1"/>
  <c r="P485" i="2"/>
  <c r="Q485" i="2" s="1"/>
  <c r="S486" i="2"/>
  <c r="R486" i="2"/>
  <c r="O486" i="2"/>
  <c r="K486" i="2"/>
  <c r="N486" i="2"/>
  <c r="D486" i="2"/>
  <c r="L486" i="2"/>
  <c r="H485" i="2"/>
  <c r="G485" i="2"/>
  <c r="B488" i="2"/>
  <c r="C487" i="2"/>
  <c r="E484" i="2" l="1"/>
  <c r="I484" i="2" s="1"/>
  <c r="M486" i="2"/>
  <c r="T486" i="2"/>
  <c r="U486" i="2" s="1"/>
  <c r="H486" i="2" s="1"/>
  <c r="F485" i="2"/>
  <c r="J485" i="2" s="1"/>
  <c r="E485" i="2"/>
  <c r="I485" i="2" s="1"/>
  <c r="P486" i="2"/>
  <c r="Q486" i="2" s="1"/>
  <c r="L487" i="2"/>
  <c r="K487" i="2"/>
  <c r="N487" i="2"/>
  <c r="R487" i="2"/>
  <c r="O487" i="2"/>
  <c r="D487" i="2"/>
  <c r="S487" i="2"/>
  <c r="B489" i="2"/>
  <c r="C488" i="2"/>
  <c r="G486" i="2" l="1"/>
  <c r="T487" i="2"/>
  <c r="U487" i="2" s="1"/>
  <c r="H487" i="2" s="1"/>
  <c r="F486" i="2"/>
  <c r="J486" i="2" s="1"/>
  <c r="E486" i="2"/>
  <c r="M487" i="2"/>
  <c r="R488" i="2"/>
  <c r="K488" i="2"/>
  <c r="L488" i="2"/>
  <c r="O488" i="2"/>
  <c r="S488" i="2"/>
  <c r="N488" i="2"/>
  <c r="D488" i="2"/>
  <c r="B490" i="2"/>
  <c r="C489" i="2"/>
  <c r="P487" i="2"/>
  <c r="I486" i="2" l="1"/>
  <c r="P488" i="2"/>
  <c r="G487" i="2"/>
  <c r="T488" i="2"/>
  <c r="U488" i="2" s="1"/>
  <c r="H488" i="2" s="1"/>
  <c r="M488" i="2"/>
  <c r="Q488" i="2" s="1"/>
  <c r="C490" i="2"/>
  <c r="B491" i="2"/>
  <c r="Q487" i="2"/>
  <c r="R489" i="2"/>
  <c r="L489" i="2"/>
  <c r="N489" i="2"/>
  <c r="O489" i="2"/>
  <c r="K489" i="2"/>
  <c r="D489" i="2"/>
  <c r="S489" i="2"/>
  <c r="T489" i="2" l="1"/>
  <c r="U489" i="2" s="1"/>
  <c r="G489" i="2" s="1"/>
  <c r="G488" i="2"/>
  <c r="F487" i="2"/>
  <c r="J487" i="2" s="1"/>
  <c r="E487" i="2"/>
  <c r="I487" i="2" s="1"/>
  <c r="C491" i="2"/>
  <c r="B492" i="2"/>
  <c r="F488" i="2"/>
  <c r="J488" i="2" s="1"/>
  <c r="E488" i="2"/>
  <c r="I488" i="2" s="1"/>
  <c r="N490" i="2"/>
  <c r="K490" i="2"/>
  <c r="S490" i="2"/>
  <c r="D490" i="2"/>
  <c r="R490" i="2"/>
  <c r="L490" i="2"/>
  <c r="O490" i="2"/>
  <c r="M489" i="2"/>
  <c r="P489" i="2"/>
  <c r="H489" i="2" l="1"/>
  <c r="T490" i="2"/>
  <c r="U490" i="2" s="1"/>
  <c r="H490" i="2" s="1"/>
  <c r="Q489" i="2"/>
  <c r="F489" i="2" s="1"/>
  <c r="J489" i="2" s="1"/>
  <c r="R491" i="2"/>
  <c r="L491" i="2"/>
  <c r="O491" i="2"/>
  <c r="K491" i="2"/>
  <c r="M491" i="2" s="1"/>
  <c r="N491" i="2"/>
  <c r="D491" i="2"/>
  <c r="S491" i="2"/>
  <c r="C492" i="2"/>
  <c r="B493" i="2"/>
  <c r="E489" i="2"/>
  <c r="I489" i="2" s="1"/>
  <c r="M490" i="2"/>
  <c r="P490" i="2"/>
  <c r="T491" i="2" l="1"/>
  <c r="U491" i="2" s="1"/>
  <c r="H491" i="2" s="1"/>
  <c r="G490" i="2"/>
  <c r="Q490" i="2"/>
  <c r="F490" i="2" s="1"/>
  <c r="J490" i="2" s="1"/>
  <c r="P491" i="2"/>
  <c r="Q491" i="2" s="1"/>
  <c r="C493" i="2"/>
  <c r="B494" i="2"/>
  <c r="D492" i="2"/>
  <c r="L492" i="2"/>
  <c r="N492" i="2"/>
  <c r="O492" i="2"/>
  <c r="K492" i="2"/>
  <c r="M492" i="2" s="1"/>
  <c r="S492" i="2"/>
  <c r="R492" i="2"/>
  <c r="G491" i="2" l="1"/>
  <c r="E490" i="2"/>
  <c r="I490" i="2" s="1"/>
  <c r="F491" i="2"/>
  <c r="J491" i="2" s="1"/>
  <c r="E491" i="2"/>
  <c r="I491" i="2" s="1"/>
  <c r="B495" i="2"/>
  <c r="C494" i="2"/>
  <c r="T492" i="2"/>
  <c r="U492" i="2" s="1"/>
  <c r="O493" i="2"/>
  <c r="N493" i="2"/>
  <c r="K493" i="2"/>
  <c r="L493" i="2"/>
  <c r="S493" i="2"/>
  <c r="D493" i="2"/>
  <c r="R493" i="2"/>
  <c r="P492" i="2"/>
  <c r="Q492" i="2" s="1"/>
  <c r="M493" i="2" l="1"/>
  <c r="F492" i="2"/>
  <c r="E492" i="2"/>
  <c r="P493" i="2"/>
  <c r="Q493" i="2" s="1"/>
  <c r="T493" i="2"/>
  <c r="U493" i="2" s="1"/>
  <c r="K494" i="2"/>
  <c r="L494" i="2"/>
  <c r="S494" i="2"/>
  <c r="D494" i="2"/>
  <c r="R494" i="2"/>
  <c r="T494" i="2" s="1"/>
  <c r="U494" i="2" s="1"/>
  <c r="O494" i="2"/>
  <c r="N494" i="2"/>
  <c r="H492" i="2"/>
  <c r="G492" i="2"/>
  <c r="B496" i="2"/>
  <c r="C495" i="2"/>
  <c r="P494" i="2" l="1"/>
  <c r="M494" i="2"/>
  <c r="Q494" i="2" s="1"/>
  <c r="E494" i="2" s="1"/>
  <c r="I492" i="2"/>
  <c r="F493" i="2"/>
  <c r="E493" i="2"/>
  <c r="O495" i="2"/>
  <c r="K495" i="2"/>
  <c r="N495" i="2"/>
  <c r="S495" i="2"/>
  <c r="D495" i="2"/>
  <c r="R495" i="2"/>
  <c r="L495" i="2"/>
  <c r="C496" i="2"/>
  <c r="B497" i="2"/>
  <c r="G493" i="2"/>
  <c r="H493" i="2"/>
  <c r="G494" i="2"/>
  <c r="H494" i="2"/>
  <c r="J492" i="2"/>
  <c r="P495" i="2" l="1"/>
  <c r="F494" i="2"/>
  <c r="J494" i="2" s="1"/>
  <c r="T495" i="2"/>
  <c r="U495" i="2" s="1"/>
  <c r="M495" i="2"/>
  <c r="Q495" i="2" s="1"/>
  <c r="I494" i="2"/>
  <c r="B498" i="2"/>
  <c r="C497" i="2"/>
  <c r="L496" i="2"/>
  <c r="O496" i="2"/>
  <c r="S496" i="2"/>
  <c r="N496" i="2"/>
  <c r="K496" i="2"/>
  <c r="M496" i="2" s="1"/>
  <c r="D496" i="2"/>
  <c r="R496" i="2"/>
  <c r="I493" i="2"/>
  <c r="J493" i="2"/>
  <c r="P496" i="2" l="1"/>
  <c r="Q496" i="2" s="1"/>
  <c r="F496" i="2" s="1"/>
  <c r="R497" i="2"/>
  <c r="L497" i="2"/>
  <c r="O497" i="2"/>
  <c r="K497" i="2"/>
  <c r="N497" i="2"/>
  <c r="S497" i="2"/>
  <c r="D497" i="2"/>
  <c r="T496" i="2"/>
  <c r="U496" i="2" s="1"/>
  <c r="C498" i="2"/>
  <c r="B499" i="2"/>
  <c r="F495" i="2"/>
  <c r="E495" i="2"/>
  <c r="G495" i="2"/>
  <c r="H495" i="2"/>
  <c r="M497" i="2" l="1"/>
  <c r="I495" i="2"/>
  <c r="E496" i="2"/>
  <c r="P497" i="2"/>
  <c r="Q497" i="2" s="1"/>
  <c r="J495" i="2"/>
  <c r="C499" i="2"/>
  <c r="B500" i="2"/>
  <c r="S498" i="2"/>
  <c r="R498" i="2"/>
  <c r="O498" i="2"/>
  <c r="K498" i="2"/>
  <c r="L498" i="2"/>
  <c r="N498" i="2"/>
  <c r="D498" i="2"/>
  <c r="T497" i="2"/>
  <c r="U497" i="2" s="1"/>
  <c r="H496" i="2"/>
  <c r="G496" i="2"/>
  <c r="J496" i="2"/>
  <c r="M498" i="2" l="1"/>
  <c r="I496" i="2"/>
  <c r="F497" i="2"/>
  <c r="E497" i="2"/>
  <c r="T498" i="2"/>
  <c r="U498" i="2" s="1"/>
  <c r="H497" i="2"/>
  <c r="G497" i="2"/>
  <c r="B501" i="2"/>
  <c r="C500" i="2"/>
  <c r="P498" i="2"/>
  <c r="Q498" i="2" s="1"/>
  <c r="D499" i="2"/>
  <c r="R499" i="2"/>
  <c r="N499" i="2"/>
  <c r="K499" i="2"/>
  <c r="L499" i="2"/>
  <c r="O499" i="2"/>
  <c r="S499" i="2"/>
  <c r="J497" i="2" l="1"/>
  <c r="P499" i="2"/>
  <c r="N500" i="2"/>
  <c r="K500" i="2"/>
  <c r="L500" i="2"/>
  <c r="O500" i="2"/>
  <c r="S500" i="2"/>
  <c r="D500" i="2"/>
  <c r="R500" i="2"/>
  <c r="C501" i="2"/>
  <c r="B502" i="2"/>
  <c r="M499" i="2"/>
  <c r="E498" i="2"/>
  <c r="F498" i="2"/>
  <c r="H498" i="2"/>
  <c r="G498" i="2"/>
  <c r="T499" i="2"/>
  <c r="U499" i="2" s="1"/>
  <c r="I497" i="2"/>
  <c r="J498" i="2" l="1"/>
  <c r="Q499" i="2"/>
  <c r="E499" i="2" s="1"/>
  <c r="I499" i="2" s="1"/>
  <c r="T500" i="2"/>
  <c r="U500" i="2" s="1"/>
  <c r="G500" i="2" s="1"/>
  <c r="P500" i="2"/>
  <c r="M500" i="2"/>
  <c r="Q500" i="2" s="1"/>
  <c r="G499" i="2"/>
  <c r="H499" i="2"/>
  <c r="I498" i="2"/>
  <c r="B503" i="2"/>
  <c r="C502" i="2"/>
  <c r="R501" i="2"/>
  <c r="O501" i="2"/>
  <c r="K501" i="2"/>
  <c r="M501" i="2" s="1"/>
  <c r="N501" i="2"/>
  <c r="S501" i="2"/>
  <c r="D501" i="2"/>
  <c r="L501" i="2"/>
  <c r="H500" i="2" l="1"/>
  <c r="F499" i="2"/>
  <c r="J499" i="2" s="1"/>
  <c r="T501" i="2"/>
  <c r="U501" i="2" s="1"/>
  <c r="R502" i="2"/>
  <c r="L502" i="2"/>
  <c r="O502" i="2"/>
  <c r="N502" i="2"/>
  <c r="S502" i="2"/>
  <c r="K502" i="2"/>
  <c r="D502" i="2"/>
  <c r="C503" i="2"/>
  <c r="B504" i="2"/>
  <c r="P501" i="2"/>
  <c r="Q501" i="2" s="1"/>
  <c r="F500" i="2"/>
  <c r="J500" i="2" s="1"/>
  <c r="E500" i="2"/>
  <c r="I500" i="2" s="1"/>
  <c r="M502" i="2" l="1"/>
  <c r="P502" i="2"/>
  <c r="T502" i="2"/>
  <c r="U502" i="2" s="1"/>
  <c r="H502" i="2" s="1"/>
  <c r="E501" i="2"/>
  <c r="F501" i="2"/>
  <c r="B505" i="2"/>
  <c r="C504" i="2"/>
  <c r="O503" i="2"/>
  <c r="N503" i="2"/>
  <c r="K503" i="2"/>
  <c r="S503" i="2"/>
  <c r="R503" i="2"/>
  <c r="L503" i="2"/>
  <c r="D503" i="2"/>
  <c r="H501" i="2"/>
  <c r="G501" i="2"/>
  <c r="Q502" i="2" l="1"/>
  <c r="F502" i="2" s="1"/>
  <c r="J502" i="2" s="1"/>
  <c r="G502" i="2"/>
  <c r="M503" i="2"/>
  <c r="J501" i="2"/>
  <c r="T503" i="2"/>
  <c r="U503" i="2" s="1"/>
  <c r="G503" i="2" s="1"/>
  <c r="I501" i="2"/>
  <c r="P503" i="2"/>
  <c r="S504" i="2"/>
  <c r="R504" i="2"/>
  <c r="K504" i="2"/>
  <c r="D504" i="2"/>
  <c r="N504" i="2"/>
  <c r="L504" i="2"/>
  <c r="O504" i="2"/>
  <c r="C505" i="2"/>
  <c r="B506" i="2"/>
  <c r="E502" i="2"/>
  <c r="I502" i="2" s="1"/>
  <c r="T504" i="2" l="1"/>
  <c r="U504" i="2" s="1"/>
  <c r="G504" i="2" s="1"/>
  <c r="Q503" i="2"/>
  <c r="E503" i="2" s="1"/>
  <c r="I503" i="2" s="1"/>
  <c r="H503" i="2"/>
  <c r="P504" i="2"/>
  <c r="B507" i="2"/>
  <c r="C506" i="2"/>
  <c r="M504" i="2"/>
  <c r="R505" i="2"/>
  <c r="L505" i="2"/>
  <c r="O505" i="2"/>
  <c r="N505" i="2"/>
  <c r="K505" i="2"/>
  <c r="S505" i="2"/>
  <c r="D505" i="2"/>
  <c r="T505" i="2" l="1"/>
  <c r="U505" i="2" s="1"/>
  <c r="H505" i="2" s="1"/>
  <c r="H504" i="2"/>
  <c r="F503" i="2"/>
  <c r="J503" i="2" s="1"/>
  <c r="Q504" i="2"/>
  <c r="E504" i="2" s="1"/>
  <c r="I504" i="2" s="1"/>
  <c r="G505" i="2"/>
  <c r="D506" i="2"/>
  <c r="L506" i="2"/>
  <c r="R506" i="2"/>
  <c r="O506" i="2"/>
  <c r="K506" i="2"/>
  <c r="M506" i="2" s="1"/>
  <c r="N506" i="2"/>
  <c r="S506" i="2"/>
  <c r="B508" i="2"/>
  <c r="C507" i="2"/>
  <c r="M505" i="2"/>
  <c r="P505" i="2"/>
  <c r="T506" i="2" l="1"/>
  <c r="U506" i="2" s="1"/>
  <c r="H506" i="2" s="1"/>
  <c r="F504" i="2"/>
  <c r="J504" i="2" s="1"/>
  <c r="Q505" i="2"/>
  <c r="F505" i="2" s="1"/>
  <c r="J505" i="2" s="1"/>
  <c r="D507" i="2"/>
  <c r="L507" i="2"/>
  <c r="O507" i="2"/>
  <c r="N507" i="2"/>
  <c r="K507" i="2"/>
  <c r="S507" i="2"/>
  <c r="R507" i="2"/>
  <c r="C508" i="2"/>
  <c r="B509" i="2"/>
  <c r="P506" i="2"/>
  <c r="Q506" i="2" s="1"/>
  <c r="M507" i="2" l="1"/>
  <c r="G506" i="2"/>
  <c r="P507" i="2"/>
  <c r="Q507" i="2" s="1"/>
  <c r="T507" i="2"/>
  <c r="U507" i="2" s="1"/>
  <c r="H507" i="2" s="1"/>
  <c r="E505" i="2"/>
  <c r="I505" i="2" s="1"/>
  <c r="F506" i="2"/>
  <c r="J506" i="2" s="1"/>
  <c r="E506" i="2"/>
  <c r="I506" i="2" s="1"/>
  <c r="C509" i="2"/>
  <c r="B510" i="2"/>
  <c r="D508" i="2"/>
  <c r="R508" i="2"/>
  <c r="L508" i="2"/>
  <c r="N508" i="2"/>
  <c r="S508" i="2"/>
  <c r="O508" i="2"/>
  <c r="K508" i="2"/>
  <c r="P508" i="2" l="1"/>
  <c r="G507" i="2"/>
  <c r="M508" i="2"/>
  <c r="Q508" i="2" s="1"/>
  <c r="E508" i="2" s="1"/>
  <c r="T508" i="2"/>
  <c r="U508" i="2" s="1"/>
  <c r="B511" i="2"/>
  <c r="C510" i="2"/>
  <c r="O509" i="2"/>
  <c r="S509" i="2"/>
  <c r="R509" i="2"/>
  <c r="K509" i="2"/>
  <c r="D509" i="2"/>
  <c r="L509" i="2"/>
  <c r="N509" i="2"/>
  <c r="E507" i="2"/>
  <c r="F507" i="2"/>
  <c r="J507" i="2" s="1"/>
  <c r="I507" i="2" l="1"/>
  <c r="M509" i="2"/>
  <c r="T509" i="2"/>
  <c r="U509" i="2" s="1"/>
  <c r="H509" i="2" s="1"/>
  <c r="F508" i="2"/>
  <c r="P509" i="2"/>
  <c r="D510" i="2"/>
  <c r="K510" i="2"/>
  <c r="R510" i="2"/>
  <c r="O510" i="2"/>
  <c r="L510" i="2"/>
  <c r="N510" i="2"/>
  <c r="S510" i="2"/>
  <c r="B512" i="2"/>
  <c r="C511" i="2"/>
  <c r="H508" i="2"/>
  <c r="G508" i="2"/>
  <c r="I508" i="2" s="1"/>
  <c r="Q509" i="2" l="1"/>
  <c r="G509" i="2"/>
  <c r="M510" i="2"/>
  <c r="T510" i="2"/>
  <c r="U510" i="2" s="1"/>
  <c r="H510" i="2" s="1"/>
  <c r="J508" i="2"/>
  <c r="N511" i="2"/>
  <c r="O511" i="2"/>
  <c r="L511" i="2"/>
  <c r="K511" i="2"/>
  <c r="S511" i="2"/>
  <c r="D511" i="2"/>
  <c r="R511" i="2"/>
  <c r="B513" i="2"/>
  <c r="C512" i="2"/>
  <c r="P510" i="2"/>
  <c r="E509" i="2"/>
  <c r="F509" i="2"/>
  <c r="J509" i="2" s="1"/>
  <c r="Q510" i="2" l="1"/>
  <c r="E510" i="2" s="1"/>
  <c r="I509" i="2"/>
  <c r="P511" i="2"/>
  <c r="G510" i="2"/>
  <c r="F510" i="2"/>
  <c r="J510" i="2" s="1"/>
  <c r="M511" i="2"/>
  <c r="C513" i="2"/>
  <c r="B514" i="2"/>
  <c r="R512" i="2"/>
  <c r="L512" i="2"/>
  <c r="K512" i="2"/>
  <c r="S512" i="2"/>
  <c r="D512" i="2"/>
  <c r="O512" i="2"/>
  <c r="N512" i="2"/>
  <c r="T511" i="2"/>
  <c r="U511" i="2" s="1"/>
  <c r="Q511" i="2" l="1"/>
  <c r="I510" i="2"/>
  <c r="T512" i="2"/>
  <c r="U512" i="2" s="1"/>
  <c r="H512" i="2" s="1"/>
  <c r="M512" i="2"/>
  <c r="H511" i="2"/>
  <c r="G511" i="2"/>
  <c r="B515" i="2"/>
  <c r="C514" i="2"/>
  <c r="P512" i="2"/>
  <c r="O513" i="2"/>
  <c r="N513" i="2"/>
  <c r="K513" i="2"/>
  <c r="S513" i="2"/>
  <c r="L513" i="2"/>
  <c r="R513" i="2"/>
  <c r="D513" i="2"/>
  <c r="F511" i="2"/>
  <c r="E511" i="2"/>
  <c r="Q512" i="2" l="1"/>
  <c r="F512" i="2" s="1"/>
  <c r="J512" i="2" s="1"/>
  <c r="G512" i="2"/>
  <c r="I511" i="2"/>
  <c r="M513" i="2"/>
  <c r="P513" i="2"/>
  <c r="J511" i="2"/>
  <c r="D514" i="2"/>
  <c r="S514" i="2"/>
  <c r="R514" i="2"/>
  <c r="L514" i="2"/>
  <c r="O514" i="2"/>
  <c r="N514" i="2"/>
  <c r="K514" i="2"/>
  <c r="T513" i="2"/>
  <c r="U513" i="2" s="1"/>
  <c r="C515" i="2"/>
  <c r="B516" i="2"/>
  <c r="M514" i="2" l="1"/>
  <c r="E512" i="2"/>
  <c r="I512" i="2" s="1"/>
  <c r="Q513" i="2"/>
  <c r="F513" i="2" s="1"/>
  <c r="T514" i="2"/>
  <c r="U514" i="2" s="1"/>
  <c r="H514" i="2" s="1"/>
  <c r="C516" i="2"/>
  <c r="B517" i="2"/>
  <c r="R515" i="2"/>
  <c r="L515" i="2"/>
  <c r="K515" i="2"/>
  <c r="N515" i="2"/>
  <c r="O515" i="2"/>
  <c r="D515" i="2"/>
  <c r="S515" i="2"/>
  <c r="G513" i="2"/>
  <c r="H513" i="2"/>
  <c r="P514" i="2"/>
  <c r="Q514" i="2" s="1"/>
  <c r="E513" i="2" l="1"/>
  <c r="T515" i="2"/>
  <c r="U515" i="2" s="1"/>
  <c r="H515" i="2" s="1"/>
  <c r="G514" i="2"/>
  <c r="J513" i="2"/>
  <c r="P515" i="2"/>
  <c r="C517" i="2"/>
  <c r="B518" i="2"/>
  <c r="N516" i="2"/>
  <c r="K516" i="2"/>
  <c r="D516" i="2"/>
  <c r="L516" i="2"/>
  <c r="R516" i="2"/>
  <c r="O516" i="2"/>
  <c r="S516" i="2"/>
  <c r="E514" i="2"/>
  <c r="F514" i="2"/>
  <c r="J514" i="2" s="1"/>
  <c r="M515" i="2"/>
  <c r="I513" i="2"/>
  <c r="I514" i="2" l="1"/>
  <c r="Q515" i="2"/>
  <c r="E515" i="2" s="1"/>
  <c r="G515" i="2"/>
  <c r="T516" i="2"/>
  <c r="U516" i="2" s="1"/>
  <c r="H516" i="2" s="1"/>
  <c r="M516" i="2"/>
  <c r="P516" i="2"/>
  <c r="B519" i="2"/>
  <c r="C518" i="2"/>
  <c r="R517" i="2"/>
  <c r="O517" i="2"/>
  <c r="K517" i="2"/>
  <c r="N517" i="2"/>
  <c r="S517" i="2"/>
  <c r="D517" i="2"/>
  <c r="L517" i="2"/>
  <c r="Q516" i="2" l="1"/>
  <c r="F516" i="2" s="1"/>
  <c r="J516" i="2" s="1"/>
  <c r="I515" i="2"/>
  <c r="M517" i="2"/>
  <c r="F515" i="2"/>
  <c r="J515" i="2" s="1"/>
  <c r="G516" i="2"/>
  <c r="T517" i="2"/>
  <c r="U517" i="2" s="1"/>
  <c r="H517" i="2" s="1"/>
  <c r="E516" i="2"/>
  <c r="I516" i="2" s="1"/>
  <c r="O518" i="2"/>
  <c r="K518" i="2"/>
  <c r="D518" i="2"/>
  <c r="S518" i="2"/>
  <c r="R518" i="2"/>
  <c r="L518" i="2"/>
  <c r="N518" i="2"/>
  <c r="C519" i="2"/>
  <c r="B520" i="2"/>
  <c r="P517" i="2"/>
  <c r="Q517" i="2" s="1"/>
  <c r="M518" i="2" l="1"/>
  <c r="G517" i="2"/>
  <c r="E517" i="2"/>
  <c r="F517" i="2"/>
  <c r="J517" i="2" s="1"/>
  <c r="C520" i="2"/>
  <c r="B521" i="2"/>
  <c r="D519" i="2"/>
  <c r="R519" i="2"/>
  <c r="L519" i="2"/>
  <c r="O519" i="2"/>
  <c r="K519" i="2"/>
  <c r="N519" i="2"/>
  <c r="S519" i="2"/>
  <c r="P518" i="2"/>
  <c r="Q518" i="2" s="1"/>
  <c r="T518" i="2"/>
  <c r="U518" i="2" s="1"/>
  <c r="I517" i="2" l="1"/>
  <c r="M519" i="2"/>
  <c r="F518" i="2"/>
  <c r="E518" i="2"/>
  <c r="T519" i="2"/>
  <c r="U519" i="2" s="1"/>
  <c r="G518" i="2"/>
  <c r="H518" i="2"/>
  <c r="C521" i="2"/>
  <c r="B522" i="2"/>
  <c r="K520" i="2"/>
  <c r="O520" i="2"/>
  <c r="N520" i="2"/>
  <c r="S520" i="2"/>
  <c r="D520" i="2"/>
  <c r="R520" i="2"/>
  <c r="L520" i="2"/>
  <c r="P519" i="2"/>
  <c r="Q519" i="2" l="1"/>
  <c r="E519" i="2" s="1"/>
  <c r="P520" i="2"/>
  <c r="I518" i="2"/>
  <c r="M520" i="2"/>
  <c r="C522" i="2"/>
  <c r="B523" i="2"/>
  <c r="S521" i="2"/>
  <c r="R521" i="2"/>
  <c r="L521" i="2"/>
  <c r="D521" i="2"/>
  <c r="N521" i="2"/>
  <c r="O521" i="2"/>
  <c r="K521" i="2"/>
  <c r="T520" i="2"/>
  <c r="U520" i="2" s="1"/>
  <c r="G519" i="2"/>
  <c r="H519" i="2"/>
  <c r="J518" i="2"/>
  <c r="Q520" i="2" l="1"/>
  <c r="F519" i="2"/>
  <c r="T521" i="2"/>
  <c r="U521" i="2" s="1"/>
  <c r="G520" i="2"/>
  <c r="H520" i="2"/>
  <c r="B524" i="2"/>
  <c r="C523" i="2"/>
  <c r="M521" i="2"/>
  <c r="N522" i="2"/>
  <c r="D522" i="2"/>
  <c r="R522" i="2"/>
  <c r="L522" i="2"/>
  <c r="O522" i="2"/>
  <c r="K522" i="2"/>
  <c r="S522" i="2"/>
  <c r="E520" i="2"/>
  <c r="F520" i="2"/>
  <c r="P521" i="2"/>
  <c r="J519" i="2"/>
  <c r="I519" i="2"/>
  <c r="T522" i="2" l="1"/>
  <c r="U522" i="2" s="1"/>
  <c r="G522" i="2" s="1"/>
  <c r="J520" i="2"/>
  <c r="P522" i="2"/>
  <c r="I520" i="2"/>
  <c r="Q521" i="2"/>
  <c r="D523" i="2"/>
  <c r="L523" i="2"/>
  <c r="N523" i="2"/>
  <c r="K523" i="2"/>
  <c r="R523" i="2"/>
  <c r="O523" i="2"/>
  <c r="S523" i="2"/>
  <c r="M522" i="2"/>
  <c r="B525" i="2"/>
  <c r="C524" i="2"/>
  <c r="H521" i="2"/>
  <c r="G521" i="2"/>
  <c r="H522" i="2" l="1"/>
  <c r="T523" i="2"/>
  <c r="U523" i="2" s="1"/>
  <c r="G523" i="2" s="1"/>
  <c r="M523" i="2"/>
  <c r="Q522" i="2"/>
  <c r="E522" i="2" s="1"/>
  <c r="I522" i="2" s="1"/>
  <c r="B526" i="2"/>
  <c r="C525" i="2"/>
  <c r="P523" i="2"/>
  <c r="R524" i="2"/>
  <c r="O524" i="2"/>
  <c r="K524" i="2"/>
  <c r="N524" i="2"/>
  <c r="L524" i="2"/>
  <c r="S524" i="2"/>
  <c r="D524" i="2"/>
  <c r="E521" i="2"/>
  <c r="I521" i="2" s="1"/>
  <c r="F521" i="2"/>
  <c r="J521" i="2" s="1"/>
  <c r="Q523" i="2" l="1"/>
  <c r="E523" i="2" s="1"/>
  <c r="I523" i="2" s="1"/>
  <c r="H523" i="2"/>
  <c r="F522" i="2"/>
  <c r="J522" i="2" s="1"/>
  <c r="T524" i="2"/>
  <c r="U524" i="2" s="1"/>
  <c r="S525" i="2"/>
  <c r="D525" i="2"/>
  <c r="L525" i="2"/>
  <c r="O525" i="2"/>
  <c r="R525" i="2"/>
  <c r="K525" i="2"/>
  <c r="N525" i="2"/>
  <c r="B527" i="2"/>
  <c r="C526" i="2"/>
  <c r="P524" i="2"/>
  <c r="M524" i="2"/>
  <c r="F523" i="2" l="1"/>
  <c r="J523" i="2" s="1"/>
  <c r="M525" i="2"/>
  <c r="Q524" i="2"/>
  <c r="E524" i="2" s="1"/>
  <c r="P525" i="2"/>
  <c r="Q525" i="2" s="1"/>
  <c r="R526" i="2"/>
  <c r="L526" i="2"/>
  <c r="O526" i="2"/>
  <c r="N526" i="2"/>
  <c r="S526" i="2"/>
  <c r="K526" i="2"/>
  <c r="D526" i="2"/>
  <c r="T525" i="2"/>
  <c r="U525" i="2" s="1"/>
  <c r="B528" i="2"/>
  <c r="C527" i="2"/>
  <c r="G524" i="2"/>
  <c r="H524" i="2"/>
  <c r="M526" i="2" l="1"/>
  <c r="F524" i="2"/>
  <c r="J524" i="2" s="1"/>
  <c r="R527" i="2"/>
  <c r="L527" i="2"/>
  <c r="O527" i="2"/>
  <c r="K527" i="2"/>
  <c r="S527" i="2"/>
  <c r="D527" i="2"/>
  <c r="N527" i="2"/>
  <c r="P526" i="2"/>
  <c r="Q526" i="2" s="1"/>
  <c r="H525" i="2"/>
  <c r="G525" i="2"/>
  <c r="C528" i="2"/>
  <c r="B529" i="2"/>
  <c r="I524" i="2"/>
  <c r="T526" i="2"/>
  <c r="U526" i="2" s="1"/>
  <c r="F525" i="2"/>
  <c r="E525" i="2"/>
  <c r="M527" i="2" l="1"/>
  <c r="I525" i="2"/>
  <c r="J525" i="2"/>
  <c r="T527" i="2"/>
  <c r="U527" i="2" s="1"/>
  <c r="H527" i="2" s="1"/>
  <c r="E526" i="2"/>
  <c r="F526" i="2"/>
  <c r="G526" i="2"/>
  <c r="H526" i="2"/>
  <c r="P527" i="2"/>
  <c r="Q527" i="2" s="1"/>
  <c r="B530" i="2"/>
  <c r="C529" i="2"/>
  <c r="S528" i="2"/>
  <c r="D528" i="2"/>
  <c r="R528" i="2"/>
  <c r="O528" i="2"/>
  <c r="K528" i="2"/>
  <c r="L528" i="2"/>
  <c r="N528" i="2"/>
  <c r="G527" i="2" l="1"/>
  <c r="P528" i="2"/>
  <c r="J526" i="2"/>
  <c r="T528" i="2"/>
  <c r="U528" i="2" s="1"/>
  <c r="H528" i="2" s="1"/>
  <c r="I526" i="2"/>
  <c r="F527" i="2"/>
  <c r="J527" i="2" s="1"/>
  <c r="E527" i="2"/>
  <c r="I527" i="2" s="1"/>
  <c r="O529" i="2"/>
  <c r="N529" i="2"/>
  <c r="S529" i="2"/>
  <c r="L529" i="2"/>
  <c r="R529" i="2"/>
  <c r="T529" i="2" s="1"/>
  <c r="U529" i="2" s="1"/>
  <c r="K529" i="2"/>
  <c r="M529" i="2" s="1"/>
  <c r="D529" i="2"/>
  <c r="C530" i="2"/>
  <c r="B531" i="2"/>
  <c r="M528" i="2"/>
  <c r="Q528" i="2" s="1"/>
  <c r="P529" i="2" l="1"/>
  <c r="Q529" i="2" s="1"/>
  <c r="F529" i="2" s="1"/>
  <c r="G528" i="2"/>
  <c r="G529" i="2"/>
  <c r="H529" i="2"/>
  <c r="F528" i="2"/>
  <c r="J528" i="2" s="1"/>
  <c r="E528" i="2"/>
  <c r="I528" i="2" s="1"/>
  <c r="C531" i="2"/>
  <c r="B532" i="2"/>
  <c r="O530" i="2"/>
  <c r="N530" i="2"/>
  <c r="K530" i="2"/>
  <c r="M530" i="2" s="1"/>
  <c r="D530" i="2"/>
  <c r="S530" i="2"/>
  <c r="R530" i="2"/>
  <c r="T530" i="2" s="1"/>
  <c r="U530" i="2" s="1"/>
  <c r="L530" i="2"/>
  <c r="J529" i="2" l="1"/>
  <c r="E529" i="2"/>
  <c r="I529" i="2" s="1"/>
  <c r="C532" i="2"/>
  <c r="B533" i="2"/>
  <c r="L531" i="2"/>
  <c r="O531" i="2"/>
  <c r="N531" i="2"/>
  <c r="D531" i="2"/>
  <c r="R531" i="2"/>
  <c r="K531" i="2"/>
  <c r="S531" i="2"/>
  <c r="H530" i="2"/>
  <c r="G530" i="2"/>
  <c r="P530" i="2"/>
  <c r="Q530" i="2" s="1"/>
  <c r="M531" i="2" l="1"/>
  <c r="P531" i="2"/>
  <c r="E530" i="2"/>
  <c r="I530" i="2" s="1"/>
  <c r="F530" i="2"/>
  <c r="J530" i="2" s="1"/>
  <c r="T531" i="2"/>
  <c r="U531" i="2" s="1"/>
  <c r="B534" i="2"/>
  <c r="C533" i="2"/>
  <c r="L532" i="2"/>
  <c r="K532" i="2"/>
  <c r="O532" i="2"/>
  <c r="N532" i="2"/>
  <c r="S532" i="2"/>
  <c r="D532" i="2"/>
  <c r="R532" i="2"/>
  <c r="T532" i="2" l="1"/>
  <c r="U532" i="2" s="1"/>
  <c r="G532" i="2" s="1"/>
  <c r="Q531" i="2"/>
  <c r="F531" i="2" s="1"/>
  <c r="J531" i="2" s="1"/>
  <c r="L533" i="2"/>
  <c r="R533" i="2"/>
  <c r="T533" i="2" s="1"/>
  <c r="U533" i="2" s="1"/>
  <c r="O533" i="2"/>
  <c r="K533" i="2"/>
  <c r="M533" i="2" s="1"/>
  <c r="N533" i="2"/>
  <c r="S533" i="2"/>
  <c r="D533" i="2"/>
  <c r="H531" i="2"/>
  <c r="G531" i="2"/>
  <c r="H532" i="2"/>
  <c r="C534" i="2"/>
  <c r="B535" i="2"/>
  <c r="P532" i="2"/>
  <c r="M532" i="2"/>
  <c r="E531" i="2" l="1"/>
  <c r="I531" i="2" s="1"/>
  <c r="Q532" i="2"/>
  <c r="F532" i="2" s="1"/>
  <c r="J532" i="2" s="1"/>
  <c r="N534" i="2"/>
  <c r="K534" i="2"/>
  <c r="S534" i="2"/>
  <c r="O534" i="2"/>
  <c r="D534" i="2"/>
  <c r="R534" i="2"/>
  <c r="L534" i="2"/>
  <c r="B536" i="2"/>
  <c r="C535" i="2"/>
  <c r="P533" i="2"/>
  <c r="Q533" i="2" s="1"/>
  <c r="H533" i="2"/>
  <c r="G533" i="2"/>
  <c r="T534" i="2" l="1"/>
  <c r="U534" i="2" s="1"/>
  <c r="G534" i="2" s="1"/>
  <c r="E532" i="2"/>
  <c r="I532" i="2" s="1"/>
  <c r="M534" i="2"/>
  <c r="E533" i="2"/>
  <c r="I533" i="2" s="1"/>
  <c r="F533" i="2"/>
  <c r="J533" i="2" s="1"/>
  <c r="B537" i="2"/>
  <c r="C536" i="2"/>
  <c r="L535" i="2"/>
  <c r="O535" i="2"/>
  <c r="K535" i="2"/>
  <c r="N535" i="2"/>
  <c r="R535" i="2"/>
  <c r="D535" i="2"/>
  <c r="S535" i="2"/>
  <c r="P534" i="2"/>
  <c r="Q534" i="2" l="1"/>
  <c r="F534" i="2" s="1"/>
  <c r="H534" i="2"/>
  <c r="T535" i="2"/>
  <c r="U535" i="2" s="1"/>
  <c r="G535" i="2" s="1"/>
  <c r="M535" i="2"/>
  <c r="D536" i="2"/>
  <c r="R536" i="2"/>
  <c r="L536" i="2"/>
  <c r="O536" i="2"/>
  <c r="N536" i="2"/>
  <c r="K536" i="2"/>
  <c r="S536" i="2"/>
  <c r="P535" i="2"/>
  <c r="C537" i="2"/>
  <c r="B538" i="2"/>
  <c r="Q535" i="2" l="1"/>
  <c r="E535" i="2" s="1"/>
  <c r="I535" i="2" s="1"/>
  <c r="E534" i="2"/>
  <c r="I534" i="2" s="1"/>
  <c r="J534" i="2"/>
  <c r="H535" i="2"/>
  <c r="T536" i="2"/>
  <c r="U536" i="2" s="1"/>
  <c r="H536" i="2" s="1"/>
  <c r="M536" i="2"/>
  <c r="F535" i="2"/>
  <c r="L537" i="2"/>
  <c r="K537" i="2"/>
  <c r="N537" i="2"/>
  <c r="R537" i="2"/>
  <c r="O537" i="2"/>
  <c r="S537" i="2"/>
  <c r="D537" i="2"/>
  <c r="B539" i="2"/>
  <c r="C538" i="2"/>
  <c r="P536" i="2"/>
  <c r="M537" i="2" l="1"/>
  <c r="J535" i="2"/>
  <c r="G536" i="2"/>
  <c r="Q536" i="2"/>
  <c r="F536" i="2" s="1"/>
  <c r="J536" i="2" s="1"/>
  <c r="T537" i="2"/>
  <c r="U537" i="2" s="1"/>
  <c r="H537" i="2" s="1"/>
  <c r="P537" i="2"/>
  <c r="Q537" i="2" s="1"/>
  <c r="B540" i="2"/>
  <c r="C539" i="2"/>
  <c r="D538" i="2"/>
  <c r="R538" i="2"/>
  <c r="O538" i="2"/>
  <c r="L538" i="2"/>
  <c r="K538" i="2"/>
  <c r="S538" i="2"/>
  <c r="N538" i="2"/>
  <c r="E536" i="2" l="1"/>
  <c r="I536" i="2" s="1"/>
  <c r="G537" i="2"/>
  <c r="E537" i="2"/>
  <c r="F537" i="2"/>
  <c r="J537" i="2" s="1"/>
  <c r="P538" i="2"/>
  <c r="O539" i="2"/>
  <c r="K539" i="2"/>
  <c r="S539" i="2"/>
  <c r="D539" i="2"/>
  <c r="R539" i="2"/>
  <c r="L539" i="2"/>
  <c r="N539" i="2"/>
  <c r="B541" i="2"/>
  <c r="C540" i="2"/>
  <c r="M538" i="2"/>
  <c r="Q538" i="2" s="1"/>
  <c r="T538" i="2"/>
  <c r="U538" i="2" s="1"/>
  <c r="M539" i="2" l="1"/>
  <c r="I537" i="2"/>
  <c r="H538" i="2"/>
  <c r="G538" i="2"/>
  <c r="T539" i="2"/>
  <c r="U539" i="2" s="1"/>
  <c r="E538" i="2"/>
  <c r="F538" i="2"/>
  <c r="J538" i="2" s="1"/>
  <c r="C541" i="2"/>
  <c r="B542" i="2"/>
  <c r="S540" i="2"/>
  <c r="R540" i="2"/>
  <c r="L540" i="2"/>
  <c r="N540" i="2"/>
  <c r="D540" i="2"/>
  <c r="O540" i="2"/>
  <c r="K540" i="2"/>
  <c r="P539" i="2"/>
  <c r="Q539" i="2" s="1"/>
  <c r="P540" i="2" l="1"/>
  <c r="T540" i="2"/>
  <c r="U540" i="2" s="1"/>
  <c r="G540" i="2" s="1"/>
  <c r="F539" i="2"/>
  <c r="E539" i="2"/>
  <c r="I538" i="2"/>
  <c r="C542" i="2"/>
  <c r="B543" i="2"/>
  <c r="M540" i="2"/>
  <c r="Q540" i="2" s="1"/>
  <c r="D541" i="2"/>
  <c r="L541" i="2"/>
  <c r="N541" i="2"/>
  <c r="R541" i="2"/>
  <c r="O541" i="2"/>
  <c r="K541" i="2"/>
  <c r="S541" i="2"/>
  <c r="H539" i="2"/>
  <c r="G539" i="2"/>
  <c r="T541" i="2" l="1"/>
  <c r="U541" i="2" s="1"/>
  <c r="G541" i="2" s="1"/>
  <c r="I539" i="2"/>
  <c r="M541" i="2"/>
  <c r="H540" i="2"/>
  <c r="H541" i="2"/>
  <c r="E540" i="2"/>
  <c r="I540" i="2" s="1"/>
  <c r="F540" i="2"/>
  <c r="J540" i="2" s="1"/>
  <c r="C543" i="2"/>
  <c r="B544" i="2"/>
  <c r="O542" i="2"/>
  <c r="R542" i="2"/>
  <c r="K542" i="2"/>
  <c r="S542" i="2"/>
  <c r="L542" i="2"/>
  <c r="N542" i="2"/>
  <c r="D542" i="2"/>
  <c r="P541" i="2"/>
  <c r="J539" i="2"/>
  <c r="Q541" i="2" l="1"/>
  <c r="T542" i="2"/>
  <c r="U542" i="2" s="1"/>
  <c r="H542" i="2" s="1"/>
  <c r="M542" i="2"/>
  <c r="E541" i="2"/>
  <c r="I541" i="2" s="1"/>
  <c r="F541" i="2"/>
  <c r="J541" i="2" s="1"/>
  <c r="C544" i="2"/>
  <c r="B545" i="2"/>
  <c r="P542" i="2"/>
  <c r="N543" i="2"/>
  <c r="K543" i="2"/>
  <c r="S543" i="2"/>
  <c r="D543" i="2"/>
  <c r="R543" i="2"/>
  <c r="L543" i="2"/>
  <c r="O543" i="2"/>
  <c r="Q542" i="2" l="1"/>
  <c r="F542" i="2" s="1"/>
  <c r="J542" i="2" s="1"/>
  <c r="G542" i="2"/>
  <c r="T543" i="2"/>
  <c r="U543" i="2" s="1"/>
  <c r="G543" i="2" s="1"/>
  <c r="M543" i="2"/>
  <c r="E542" i="2"/>
  <c r="I542" i="2" s="1"/>
  <c r="P543" i="2"/>
  <c r="Q543" i="2" s="1"/>
  <c r="C545" i="2"/>
  <c r="B546" i="2"/>
  <c r="R544" i="2"/>
  <c r="O544" i="2"/>
  <c r="N544" i="2"/>
  <c r="K544" i="2"/>
  <c r="S544" i="2"/>
  <c r="D544" i="2"/>
  <c r="L544" i="2"/>
  <c r="H543" i="2" l="1"/>
  <c r="T544" i="2"/>
  <c r="U544" i="2" s="1"/>
  <c r="H544" i="2" s="1"/>
  <c r="M544" i="2"/>
  <c r="F543" i="2"/>
  <c r="J543" i="2" s="1"/>
  <c r="E543" i="2"/>
  <c r="I543" i="2" s="1"/>
  <c r="C546" i="2"/>
  <c r="B547" i="2"/>
  <c r="D545" i="2"/>
  <c r="L545" i="2"/>
  <c r="N545" i="2"/>
  <c r="R545" i="2"/>
  <c r="O545" i="2"/>
  <c r="K545" i="2"/>
  <c r="M545" i="2" s="1"/>
  <c r="S545" i="2"/>
  <c r="P544" i="2"/>
  <c r="Q544" i="2" s="1"/>
  <c r="G544" i="2" l="1"/>
  <c r="E544" i="2"/>
  <c r="F544" i="2"/>
  <c r="J544" i="2" s="1"/>
  <c r="P545" i="2"/>
  <c r="Q545" i="2" s="1"/>
  <c r="C547" i="2"/>
  <c r="B548" i="2"/>
  <c r="O546" i="2"/>
  <c r="R546" i="2"/>
  <c r="L546" i="2"/>
  <c r="K546" i="2"/>
  <c r="D546" i="2"/>
  <c r="N546" i="2"/>
  <c r="S546" i="2"/>
  <c r="T545" i="2"/>
  <c r="U545" i="2" s="1"/>
  <c r="I544" i="2" l="1"/>
  <c r="E545" i="2"/>
  <c r="F545" i="2"/>
  <c r="T546" i="2"/>
  <c r="U546" i="2" s="1"/>
  <c r="C548" i="2"/>
  <c r="B549" i="2"/>
  <c r="H545" i="2"/>
  <c r="G545" i="2"/>
  <c r="P546" i="2"/>
  <c r="D547" i="2"/>
  <c r="R547" i="2"/>
  <c r="L547" i="2"/>
  <c r="O547" i="2"/>
  <c r="N547" i="2"/>
  <c r="K547" i="2"/>
  <c r="S547" i="2"/>
  <c r="M546" i="2"/>
  <c r="Q546" i="2" l="1"/>
  <c r="E546" i="2" s="1"/>
  <c r="J545" i="2"/>
  <c r="T547" i="2"/>
  <c r="U547" i="2" s="1"/>
  <c r="G547" i="2" s="1"/>
  <c r="O548" i="2"/>
  <c r="K548" i="2"/>
  <c r="N548" i="2"/>
  <c r="D548" i="2"/>
  <c r="R548" i="2"/>
  <c r="S548" i="2"/>
  <c r="L548" i="2"/>
  <c r="M547" i="2"/>
  <c r="P547" i="2"/>
  <c r="C549" i="2"/>
  <c r="B550" i="2"/>
  <c r="G546" i="2"/>
  <c r="H546" i="2"/>
  <c r="I545" i="2"/>
  <c r="F546" i="2" l="1"/>
  <c r="M548" i="2"/>
  <c r="H547" i="2"/>
  <c r="Q547" i="2"/>
  <c r="E547" i="2" s="1"/>
  <c r="I547" i="2" s="1"/>
  <c r="I546" i="2"/>
  <c r="L549" i="2"/>
  <c r="K549" i="2"/>
  <c r="N549" i="2"/>
  <c r="S549" i="2"/>
  <c r="R549" i="2"/>
  <c r="O549" i="2"/>
  <c r="D549" i="2"/>
  <c r="T548" i="2"/>
  <c r="U548" i="2" s="1"/>
  <c r="B551" i="2"/>
  <c r="C550" i="2"/>
  <c r="P548" i="2"/>
  <c r="Q548" i="2" s="1"/>
  <c r="J546" i="2"/>
  <c r="M549" i="2" l="1"/>
  <c r="F547" i="2"/>
  <c r="J547" i="2" s="1"/>
  <c r="G548" i="2"/>
  <c r="H548" i="2"/>
  <c r="T549" i="2"/>
  <c r="U549" i="2" s="1"/>
  <c r="P549" i="2"/>
  <c r="Q549" i="2" s="1"/>
  <c r="E548" i="2"/>
  <c r="I548" i="2" s="1"/>
  <c r="F548" i="2"/>
  <c r="L550" i="2"/>
  <c r="R550" i="2"/>
  <c r="O550" i="2"/>
  <c r="N550" i="2"/>
  <c r="K550" i="2"/>
  <c r="S550" i="2"/>
  <c r="D550" i="2"/>
  <c r="C551" i="2"/>
  <c r="B552" i="2"/>
  <c r="B553" i="2" l="1"/>
  <c r="C552" i="2"/>
  <c r="R551" i="2"/>
  <c r="S551" i="2"/>
  <c r="L551" i="2"/>
  <c r="O551" i="2"/>
  <c r="K551" i="2"/>
  <c r="N551" i="2"/>
  <c r="D551" i="2"/>
  <c r="J548" i="2"/>
  <c r="E549" i="2"/>
  <c r="F549" i="2"/>
  <c r="M550" i="2"/>
  <c r="G549" i="2"/>
  <c r="H549" i="2"/>
  <c r="P550" i="2"/>
  <c r="T550" i="2"/>
  <c r="U550" i="2" s="1"/>
  <c r="T551" i="2" l="1"/>
  <c r="U551" i="2" s="1"/>
  <c r="G551" i="2" s="1"/>
  <c r="J549" i="2"/>
  <c r="P551" i="2"/>
  <c r="M551" i="2"/>
  <c r="Q550" i="2"/>
  <c r="H551" i="2"/>
  <c r="I549" i="2"/>
  <c r="N552" i="2"/>
  <c r="S552" i="2"/>
  <c r="R552" i="2"/>
  <c r="L552" i="2"/>
  <c r="D552" i="2"/>
  <c r="O552" i="2"/>
  <c r="K552" i="2"/>
  <c r="G550" i="2"/>
  <c r="H550" i="2"/>
  <c r="B554" i="2"/>
  <c r="C553" i="2"/>
  <c r="Q551" i="2" l="1"/>
  <c r="E551" i="2" s="1"/>
  <c r="I551" i="2" s="1"/>
  <c r="C554" i="2"/>
  <c r="B555" i="2"/>
  <c r="P552" i="2"/>
  <c r="M552" i="2"/>
  <c r="E550" i="2"/>
  <c r="I550" i="2" s="1"/>
  <c r="F550" i="2"/>
  <c r="J550" i="2" s="1"/>
  <c r="O553" i="2"/>
  <c r="N553" i="2"/>
  <c r="D553" i="2"/>
  <c r="L553" i="2"/>
  <c r="K553" i="2"/>
  <c r="S553" i="2"/>
  <c r="R553" i="2"/>
  <c r="T552" i="2"/>
  <c r="U552" i="2" s="1"/>
  <c r="P553" i="2" l="1"/>
  <c r="F551" i="2"/>
  <c r="J551" i="2" s="1"/>
  <c r="Q552" i="2"/>
  <c r="F552" i="2" s="1"/>
  <c r="J552" i="2" s="1"/>
  <c r="G552" i="2"/>
  <c r="H552" i="2"/>
  <c r="T553" i="2"/>
  <c r="U553" i="2" s="1"/>
  <c r="M553" i="2"/>
  <c r="Q553" i="2" s="1"/>
  <c r="C555" i="2"/>
  <c r="B556" i="2"/>
  <c r="S554" i="2"/>
  <c r="D554" i="2"/>
  <c r="N554" i="2"/>
  <c r="R554" i="2"/>
  <c r="T554" i="2" s="1"/>
  <c r="U554" i="2" s="1"/>
  <c r="L554" i="2"/>
  <c r="O554" i="2"/>
  <c r="K554" i="2"/>
  <c r="E552" i="2" l="1"/>
  <c r="I552" i="2" s="1"/>
  <c r="H554" i="2"/>
  <c r="G554" i="2"/>
  <c r="B557" i="2"/>
  <c r="C556" i="2"/>
  <c r="M554" i="2"/>
  <c r="D555" i="2"/>
  <c r="R555" i="2"/>
  <c r="K555" i="2"/>
  <c r="L555" i="2"/>
  <c r="N555" i="2"/>
  <c r="O555" i="2"/>
  <c r="S555" i="2"/>
  <c r="H553" i="2"/>
  <c r="G553" i="2"/>
  <c r="F553" i="2"/>
  <c r="E553" i="2"/>
  <c r="P554" i="2"/>
  <c r="J553" i="2" l="1"/>
  <c r="I553" i="2"/>
  <c r="T555" i="2"/>
  <c r="U555" i="2" s="1"/>
  <c r="M555" i="2"/>
  <c r="Q554" i="2"/>
  <c r="S556" i="2"/>
  <c r="L556" i="2"/>
  <c r="O556" i="2"/>
  <c r="N556" i="2"/>
  <c r="R556" i="2"/>
  <c r="D556" i="2"/>
  <c r="K556" i="2"/>
  <c r="C557" i="2"/>
  <c r="B558" i="2"/>
  <c r="P555" i="2"/>
  <c r="T556" i="2" l="1"/>
  <c r="U556" i="2" s="1"/>
  <c r="G556" i="2" s="1"/>
  <c r="M556" i="2"/>
  <c r="P556" i="2"/>
  <c r="Q556" i="2" s="1"/>
  <c r="C558" i="2"/>
  <c r="B559" i="2"/>
  <c r="L557" i="2"/>
  <c r="K557" i="2"/>
  <c r="S557" i="2"/>
  <c r="R557" i="2"/>
  <c r="T557" i="2" s="1"/>
  <c r="U557" i="2" s="1"/>
  <c r="O557" i="2"/>
  <c r="N557" i="2"/>
  <c r="D557" i="2"/>
  <c r="F554" i="2"/>
  <c r="J554" i="2" s="1"/>
  <c r="E554" i="2"/>
  <c r="I554" i="2" s="1"/>
  <c r="Q555" i="2"/>
  <c r="H555" i="2"/>
  <c r="G555" i="2"/>
  <c r="P557" i="2" l="1"/>
  <c r="H556" i="2"/>
  <c r="E555" i="2"/>
  <c r="I555" i="2" s="1"/>
  <c r="F555" i="2"/>
  <c r="J555" i="2" s="1"/>
  <c r="E556" i="2"/>
  <c r="I556" i="2" s="1"/>
  <c r="F556" i="2"/>
  <c r="M557" i="2"/>
  <c r="Q557" i="2" s="1"/>
  <c r="C559" i="2"/>
  <c r="B560" i="2"/>
  <c r="H557" i="2"/>
  <c r="G557" i="2"/>
  <c r="L558" i="2"/>
  <c r="O558" i="2"/>
  <c r="N558" i="2"/>
  <c r="K558" i="2"/>
  <c r="M558" i="2" s="1"/>
  <c r="S558" i="2"/>
  <c r="R558" i="2"/>
  <c r="D558" i="2"/>
  <c r="J556" i="2" l="1"/>
  <c r="P558" i="2"/>
  <c r="Q558" i="2" s="1"/>
  <c r="T558" i="2"/>
  <c r="U558" i="2" s="1"/>
  <c r="C560" i="2"/>
  <c r="B561" i="2"/>
  <c r="F557" i="2"/>
  <c r="J557" i="2" s="1"/>
  <c r="E557" i="2"/>
  <c r="I557" i="2" s="1"/>
  <c r="S559" i="2"/>
  <c r="L559" i="2"/>
  <c r="N559" i="2"/>
  <c r="D559" i="2"/>
  <c r="R559" i="2"/>
  <c r="T559" i="2" s="1"/>
  <c r="U559" i="2" s="1"/>
  <c r="O559" i="2"/>
  <c r="K559" i="2"/>
  <c r="P559" i="2" l="1"/>
  <c r="F558" i="2"/>
  <c r="E558" i="2"/>
  <c r="M559" i="2"/>
  <c r="H559" i="2"/>
  <c r="G559" i="2"/>
  <c r="B562" i="2"/>
  <c r="C561" i="2"/>
  <c r="L560" i="2"/>
  <c r="S560" i="2"/>
  <c r="D560" i="2"/>
  <c r="N560" i="2"/>
  <c r="K560" i="2"/>
  <c r="M560" i="2" s="1"/>
  <c r="R560" i="2"/>
  <c r="T560" i="2" s="1"/>
  <c r="U560" i="2" s="1"/>
  <c r="O560" i="2"/>
  <c r="H558" i="2"/>
  <c r="G558" i="2"/>
  <c r="P560" i="2" l="1"/>
  <c r="J558" i="2"/>
  <c r="Q559" i="2"/>
  <c r="E559" i="2" s="1"/>
  <c r="I559" i="2" s="1"/>
  <c r="D561" i="2"/>
  <c r="R561" i="2"/>
  <c r="L561" i="2"/>
  <c r="K561" i="2"/>
  <c r="M561" i="2" s="1"/>
  <c r="O561" i="2"/>
  <c r="N561" i="2"/>
  <c r="S561" i="2"/>
  <c r="C562" i="2"/>
  <c r="B563" i="2"/>
  <c r="H560" i="2"/>
  <c r="G560" i="2"/>
  <c r="Q560" i="2"/>
  <c r="I558" i="2"/>
  <c r="T561" i="2" l="1"/>
  <c r="U561" i="2" s="1"/>
  <c r="H561" i="2" s="1"/>
  <c r="P561" i="2"/>
  <c r="Q561" i="2" s="1"/>
  <c r="F559" i="2"/>
  <c r="J559" i="2" s="1"/>
  <c r="D562" i="2"/>
  <c r="R562" i="2"/>
  <c r="T562" i="2" s="1"/>
  <c r="U562" i="2" s="1"/>
  <c r="L562" i="2"/>
  <c r="O562" i="2"/>
  <c r="N562" i="2"/>
  <c r="S562" i="2"/>
  <c r="K562" i="2"/>
  <c r="E560" i="2"/>
  <c r="I560" i="2" s="1"/>
  <c r="F560" i="2"/>
  <c r="J560" i="2" s="1"/>
  <c r="G561" i="2"/>
  <c r="C563" i="2"/>
  <c r="B564" i="2"/>
  <c r="M562" i="2" l="1"/>
  <c r="B565" i="2"/>
  <c r="C564" i="2"/>
  <c r="O563" i="2"/>
  <c r="N563" i="2"/>
  <c r="S563" i="2"/>
  <c r="D563" i="2"/>
  <c r="K563" i="2"/>
  <c r="L563" i="2"/>
  <c r="R563" i="2"/>
  <c r="P562" i="2"/>
  <c r="Q562" i="2" s="1"/>
  <c r="F561" i="2"/>
  <c r="J561" i="2" s="1"/>
  <c r="E561" i="2"/>
  <c r="I561" i="2" s="1"/>
  <c r="G562" i="2"/>
  <c r="H562" i="2"/>
  <c r="M563" i="2" l="1"/>
  <c r="F562" i="2"/>
  <c r="J562" i="2" s="1"/>
  <c r="E562" i="2"/>
  <c r="I562" i="2" s="1"/>
  <c r="P563" i="2"/>
  <c r="Q563" i="2" s="1"/>
  <c r="S564" i="2"/>
  <c r="D564" i="2"/>
  <c r="R564" i="2"/>
  <c r="T564" i="2" s="1"/>
  <c r="U564" i="2" s="1"/>
  <c r="O564" i="2"/>
  <c r="N564" i="2"/>
  <c r="L564" i="2"/>
  <c r="K564" i="2"/>
  <c r="C565" i="2"/>
  <c r="B566" i="2"/>
  <c r="T563" i="2"/>
  <c r="U563" i="2" s="1"/>
  <c r="M564" i="2" l="1"/>
  <c r="E563" i="2"/>
  <c r="F563" i="2"/>
  <c r="H564" i="2"/>
  <c r="G564" i="2"/>
  <c r="G563" i="2"/>
  <c r="H563" i="2"/>
  <c r="B567" i="2"/>
  <c r="C566" i="2"/>
  <c r="O565" i="2"/>
  <c r="K565" i="2"/>
  <c r="N565" i="2"/>
  <c r="D565" i="2"/>
  <c r="R565" i="2"/>
  <c r="L565" i="2"/>
  <c r="S565" i="2"/>
  <c r="P564" i="2"/>
  <c r="Q564" i="2" s="1"/>
  <c r="T565" i="2" l="1"/>
  <c r="U565" i="2" s="1"/>
  <c r="H565" i="2" s="1"/>
  <c r="I563" i="2"/>
  <c r="F564" i="2"/>
  <c r="J564" i="2" s="1"/>
  <c r="E564" i="2"/>
  <c r="I564" i="2" s="1"/>
  <c r="L566" i="2"/>
  <c r="O566" i="2"/>
  <c r="K566" i="2"/>
  <c r="S566" i="2"/>
  <c r="R566" i="2"/>
  <c r="N566" i="2"/>
  <c r="D566" i="2"/>
  <c r="B568" i="2"/>
  <c r="C567" i="2"/>
  <c r="P565" i="2"/>
  <c r="M565" i="2"/>
  <c r="J563" i="2"/>
  <c r="G565" i="2" l="1"/>
  <c r="M566" i="2"/>
  <c r="P566" i="2"/>
  <c r="Q565" i="2"/>
  <c r="T566" i="2"/>
  <c r="U566" i="2" s="1"/>
  <c r="R567" i="2"/>
  <c r="L567" i="2"/>
  <c r="N567" i="2"/>
  <c r="O567" i="2"/>
  <c r="K567" i="2"/>
  <c r="S567" i="2"/>
  <c r="D567" i="2"/>
  <c r="C568" i="2"/>
  <c r="B569" i="2"/>
  <c r="Q566" i="2" l="1"/>
  <c r="E566" i="2" s="1"/>
  <c r="T567" i="2"/>
  <c r="U567" i="2" s="1"/>
  <c r="H567" i="2" s="1"/>
  <c r="M567" i="2"/>
  <c r="P567" i="2"/>
  <c r="O568" i="2"/>
  <c r="L568" i="2"/>
  <c r="S568" i="2"/>
  <c r="D568" i="2"/>
  <c r="R568" i="2"/>
  <c r="N568" i="2"/>
  <c r="K568" i="2"/>
  <c r="H566" i="2"/>
  <c r="G566" i="2"/>
  <c r="C569" i="2"/>
  <c r="B570" i="2"/>
  <c r="E565" i="2"/>
  <c r="I565" i="2" s="1"/>
  <c r="F565" i="2"/>
  <c r="J565" i="2" s="1"/>
  <c r="G567" i="2" l="1"/>
  <c r="P568" i="2"/>
  <c r="F566" i="2"/>
  <c r="J566" i="2" s="1"/>
  <c r="Q567" i="2"/>
  <c r="E567" i="2" s="1"/>
  <c r="I567" i="2" s="1"/>
  <c r="I566" i="2"/>
  <c r="T568" i="2"/>
  <c r="U568" i="2" s="1"/>
  <c r="G568" i="2" s="1"/>
  <c r="B571" i="2"/>
  <c r="C570" i="2"/>
  <c r="D569" i="2"/>
  <c r="L569" i="2"/>
  <c r="R569" i="2"/>
  <c r="O569" i="2"/>
  <c r="K569" i="2"/>
  <c r="S569" i="2"/>
  <c r="N569" i="2"/>
  <c r="M568" i="2"/>
  <c r="Q568" i="2" s="1"/>
  <c r="F567" i="2" l="1"/>
  <c r="J567" i="2" s="1"/>
  <c r="H568" i="2"/>
  <c r="M569" i="2"/>
  <c r="T569" i="2"/>
  <c r="U569" i="2" s="1"/>
  <c r="E568" i="2"/>
  <c r="I568" i="2" s="1"/>
  <c r="F568" i="2"/>
  <c r="J568" i="2" s="1"/>
  <c r="S570" i="2"/>
  <c r="D570" i="2"/>
  <c r="R570" i="2"/>
  <c r="O570" i="2"/>
  <c r="K570" i="2"/>
  <c r="N570" i="2"/>
  <c r="L570" i="2"/>
  <c r="P569" i="2"/>
  <c r="C571" i="2"/>
  <c r="B572" i="2"/>
  <c r="P570" i="2" l="1"/>
  <c r="T570" i="2"/>
  <c r="U570" i="2" s="1"/>
  <c r="G570" i="2" s="1"/>
  <c r="M570" i="2"/>
  <c r="Q570" i="2" s="1"/>
  <c r="C572" i="2"/>
  <c r="B573" i="2"/>
  <c r="S571" i="2"/>
  <c r="R571" i="2"/>
  <c r="O571" i="2"/>
  <c r="N571" i="2"/>
  <c r="D571" i="2"/>
  <c r="L571" i="2"/>
  <c r="K571" i="2"/>
  <c r="M571" i="2" s="1"/>
  <c r="G569" i="2"/>
  <c r="H569" i="2"/>
  <c r="Q569" i="2"/>
  <c r="H570" i="2" l="1"/>
  <c r="T571" i="2"/>
  <c r="U571" i="2" s="1"/>
  <c r="H571" i="2" s="1"/>
  <c r="P571" i="2"/>
  <c r="Q571" i="2" s="1"/>
  <c r="R572" i="2"/>
  <c r="T572" i="2" s="1"/>
  <c r="U572" i="2" s="1"/>
  <c r="L572" i="2"/>
  <c r="K572" i="2"/>
  <c r="O572" i="2"/>
  <c r="D572" i="2"/>
  <c r="N572" i="2"/>
  <c r="S572" i="2"/>
  <c r="F569" i="2"/>
  <c r="J569" i="2" s="1"/>
  <c r="E569" i="2"/>
  <c r="I569" i="2" s="1"/>
  <c r="E570" i="2"/>
  <c r="I570" i="2" s="1"/>
  <c r="F570" i="2"/>
  <c r="J570" i="2" s="1"/>
  <c r="B574" i="2"/>
  <c r="C573" i="2"/>
  <c r="M572" i="2" l="1"/>
  <c r="G571" i="2"/>
  <c r="R573" i="2"/>
  <c r="L573" i="2"/>
  <c r="O573" i="2"/>
  <c r="K573" i="2"/>
  <c r="N573" i="2"/>
  <c r="S573" i="2"/>
  <c r="D573" i="2"/>
  <c r="C574" i="2"/>
  <c r="B575" i="2"/>
  <c r="P572" i="2"/>
  <c r="Q572" i="2" s="1"/>
  <c r="G572" i="2"/>
  <c r="H572" i="2"/>
  <c r="E571" i="2"/>
  <c r="I571" i="2" s="1"/>
  <c r="F571" i="2"/>
  <c r="J571" i="2" s="1"/>
  <c r="F572" i="2" l="1"/>
  <c r="J572" i="2" s="1"/>
  <c r="E572" i="2"/>
  <c r="I572" i="2" s="1"/>
  <c r="N574" i="2"/>
  <c r="S574" i="2"/>
  <c r="L574" i="2"/>
  <c r="D574" i="2"/>
  <c r="R574" i="2"/>
  <c r="O574" i="2"/>
  <c r="K574" i="2"/>
  <c r="P573" i="2"/>
  <c r="M573" i="2"/>
  <c r="C575" i="2"/>
  <c r="B576" i="2"/>
  <c r="T573" i="2"/>
  <c r="U573" i="2" s="1"/>
  <c r="M574" i="2" l="1"/>
  <c r="T574" i="2"/>
  <c r="U574" i="2" s="1"/>
  <c r="H573" i="2"/>
  <c r="G573" i="2"/>
  <c r="B577" i="2"/>
  <c r="C576" i="2"/>
  <c r="L575" i="2"/>
  <c r="O575" i="2"/>
  <c r="K575" i="2"/>
  <c r="N575" i="2"/>
  <c r="R575" i="2"/>
  <c r="S575" i="2"/>
  <c r="D575" i="2"/>
  <c r="Q573" i="2"/>
  <c r="P574" i="2"/>
  <c r="Q574" i="2" s="1"/>
  <c r="M575" i="2" l="1"/>
  <c r="T575" i="2"/>
  <c r="U575" i="2" s="1"/>
  <c r="H575" i="2" s="1"/>
  <c r="P575" i="2"/>
  <c r="Q575" i="2" s="1"/>
  <c r="F575" i="2" s="1"/>
  <c r="F574" i="2"/>
  <c r="E574" i="2"/>
  <c r="I574" i="2" s="1"/>
  <c r="E573" i="2"/>
  <c r="I573" i="2" s="1"/>
  <c r="F573" i="2"/>
  <c r="J573" i="2" s="1"/>
  <c r="S576" i="2"/>
  <c r="L576" i="2"/>
  <c r="N576" i="2"/>
  <c r="R576" i="2"/>
  <c r="T576" i="2" s="1"/>
  <c r="U576" i="2" s="1"/>
  <c r="D576" i="2"/>
  <c r="O576" i="2"/>
  <c r="K576" i="2"/>
  <c r="B578" i="2"/>
  <c r="C577" i="2"/>
  <c r="H574" i="2"/>
  <c r="G574" i="2"/>
  <c r="G575" i="2" l="1"/>
  <c r="E575" i="2"/>
  <c r="I575" i="2" s="1"/>
  <c r="B579" i="2"/>
  <c r="C578" i="2"/>
  <c r="M576" i="2"/>
  <c r="H576" i="2"/>
  <c r="G576" i="2"/>
  <c r="P576" i="2"/>
  <c r="J575" i="2"/>
  <c r="D577" i="2"/>
  <c r="R577" i="2"/>
  <c r="L577" i="2"/>
  <c r="K577" i="2"/>
  <c r="M577" i="2" s="1"/>
  <c r="N577" i="2"/>
  <c r="S577" i="2"/>
  <c r="O577" i="2"/>
  <c r="J574" i="2"/>
  <c r="P577" i="2" l="1"/>
  <c r="Q577" i="2" s="1"/>
  <c r="Q576" i="2"/>
  <c r="D578" i="2"/>
  <c r="R578" i="2"/>
  <c r="L578" i="2"/>
  <c r="K578" i="2"/>
  <c r="N578" i="2"/>
  <c r="S578" i="2"/>
  <c r="O578" i="2"/>
  <c r="T577" i="2"/>
  <c r="U577" i="2" s="1"/>
  <c r="B580" i="2"/>
  <c r="C579" i="2"/>
  <c r="T578" i="2" l="1"/>
  <c r="U578" i="2" s="1"/>
  <c r="H578" i="2" s="1"/>
  <c r="K579" i="2"/>
  <c r="N579" i="2"/>
  <c r="R579" i="2"/>
  <c r="L579" i="2"/>
  <c r="O579" i="2"/>
  <c r="S579" i="2"/>
  <c r="D579" i="2"/>
  <c r="C580" i="2"/>
  <c r="B581" i="2"/>
  <c r="P578" i="2"/>
  <c r="M578" i="2"/>
  <c r="H577" i="2"/>
  <c r="G577" i="2"/>
  <c r="E576" i="2"/>
  <c r="I576" i="2" s="1"/>
  <c r="F576" i="2"/>
  <c r="J576" i="2" s="1"/>
  <c r="F577" i="2"/>
  <c r="E577" i="2"/>
  <c r="I577" i="2" l="1"/>
  <c r="G578" i="2"/>
  <c r="P579" i="2"/>
  <c r="N580" i="2"/>
  <c r="D580" i="2"/>
  <c r="S580" i="2"/>
  <c r="R580" i="2"/>
  <c r="T580" i="2" s="1"/>
  <c r="U580" i="2" s="1"/>
  <c r="K580" i="2"/>
  <c r="L580" i="2"/>
  <c r="O580" i="2"/>
  <c r="Q578" i="2"/>
  <c r="T579" i="2"/>
  <c r="U579" i="2" s="1"/>
  <c r="J577" i="2"/>
  <c r="B582" i="2"/>
  <c r="C581" i="2"/>
  <c r="M579" i="2"/>
  <c r="Q579" i="2" l="1"/>
  <c r="E579" i="2" s="1"/>
  <c r="O581" i="2"/>
  <c r="K581" i="2"/>
  <c r="N581" i="2"/>
  <c r="S581" i="2"/>
  <c r="D581" i="2"/>
  <c r="R581" i="2"/>
  <c r="L581" i="2"/>
  <c r="F578" i="2"/>
  <c r="J578" i="2" s="1"/>
  <c r="E578" i="2"/>
  <c r="I578" i="2" s="1"/>
  <c r="F579" i="2"/>
  <c r="M580" i="2"/>
  <c r="Q580" i="2" s="1"/>
  <c r="H580" i="2"/>
  <c r="G580" i="2"/>
  <c r="B583" i="2"/>
  <c r="C582" i="2"/>
  <c r="G579" i="2"/>
  <c r="H579" i="2"/>
  <c r="P580" i="2"/>
  <c r="I579" i="2" l="1"/>
  <c r="M581" i="2"/>
  <c r="E580" i="2"/>
  <c r="I580" i="2" s="1"/>
  <c r="F580" i="2"/>
  <c r="J580" i="2" s="1"/>
  <c r="C583" i="2"/>
  <c r="B584" i="2"/>
  <c r="T581" i="2"/>
  <c r="U581" i="2" s="1"/>
  <c r="K582" i="2"/>
  <c r="D582" i="2"/>
  <c r="R582" i="2"/>
  <c r="L582" i="2"/>
  <c r="O582" i="2"/>
  <c r="N582" i="2"/>
  <c r="S582" i="2"/>
  <c r="J579" i="2"/>
  <c r="P581" i="2"/>
  <c r="T582" i="2" l="1"/>
  <c r="U582" i="2" s="1"/>
  <c r="G582" i="2" s="1"/>
  <c r="Q581" i="2"/>
  <c r="E581" i="2" s="1"/>
  <c r="G581" i="2"/>
  <c r="H581" i="2"/>
  <c r="C584" i="2"/>
  <c r="B585" i="2"/>
  <c r="M582" i="2"/>
  <c r="P582" i="2"/>
  <c r="S583" i="2"/>
  <c r="D583" i="2"/>
  <c r="R583" i="2"/>
  <c r="L583" i="2"/>
  <c r="O583" i="2"/>
  <c r="K583" i="2"/>
  <c r="N583" i="2"/>
  <c r="H582" i="2" l="1"/>
  <c r="T583" i="2"/>
  <c r="U583" i="2" s="1"/>
  <c r="G583" i="2" s="1"/>
  <c r="F581" i="2"/>
  <c r="J581" i="2" s="1"/>
  <c r="P583" i="2"/>
  <c r="M583" i="2"/>
  <c r="B586" i="2"/>
  <c r="C585" i="2"/>
  <c r="K584" i="2"/>
  <c r="D584" i="2"/>
  <c r="S584" i="2"/>
  <c r="R584" i="2"/>
  <c r="L584" i="2"/>
  <c r="O584" i="2"/>
  <c r="N584" i="2"/>
  <c r="Q582" i="2"/>
  <c r="I581" i="2"/>
  <c r="Q583" i="2" l="1"/>
  <c r="E583" i="2" s="1"/>
  <c r="I583" i="2" s="1"/>
  <c r="H583" i="2"/>
  <c r="P584" i="2"/>
  <c r="T584" i="2"/>
  <c r="U584" i="2" s="1"/>
  <c r="C586" i="2"/>
  <c r="B587" i="2"/>
  <c r="M584" i="2"/>
  <c r="E582" i="2"/>
  <c r="I582" i="2" s="1"/>
  <c r="F582" i="2"/>
  <c r="J582" i="2" s="1"/>
  <c r="L585" i="2"/>
  <c r="O585" i="2"/>
  <c r="N585" i="2"/>
  <c r="D585" i="2"/>
  <c r="R585" i="2"/>
  <c r="K585" i="2"/>
  <c r="M585" i="2" s="1"/>
  <c r="S585" i="2"/>
  <c r="F583" i="2"/>
  <c r="J583" i="2" s="1"/>
  <c r="Q584" i="2" l="1"/>
  <c r="F584" i="2" s="1"/>
  <c r="P585" i="2"/>
  <c r="T585" i="2"/>
  <c r="U585" i="2" s="1"/>
  <c r="H585" i="2" s="1"/>
  <c r="Q585" i="2"/>
  <c r="F585" i="2" s="1"/>
  <c r="E584" i="2"/>
  <c r="B588" i="2"/>
  <c r="C587" i="2"/>
  <c r="N586" i="2"/>
  <c r="S586" i="2"/>
  <c r="D586" i="2"/>
  <c r="O586" i="2"/>
  <c r="K586" i="2"/>
  <c r="L586" i="2"/>
  <c r="R586" i="2"/>
  <c r="G584" i="2"/>
  <c r="H584" i="2"/>
  <c r="G585" i="2" l="1"/>
  <c r="E585" i="2"/>
  <c r="I585" i="2" s="1"/>
  <c r="D587" i="2"/>
  <c r="R587" i="2"/>
  <c r="L587" i="2"/>
  <c r="N587" i="2"/>
  <c r="K587" i="2"/>
  <c r="S587" i="2"/>
  <c r="O587" i="2"/>
  <c r="T586" i="2"/>
  <c r="U586" i="2" s="1"/>
  <c r="B589" i="2"/>
  <c r="C588" i="2"/>
  <c r="M586" i="2"/>
  <c r="J584" i="2"/>
  <c r="I584" i="2"/>
  <c r="P586" i="2"/>
  <c r="J585" i="2"/>
  <c r="M587" i="2" l="1"/>
  <c r="T587" i="2"/>
  <c r="U587" i="2" s="1"/>
  <c r="H587" i="2" s="1"/>
  <c r="H586" i="2"/>
  <c r="G586" i="2"/>
  <c r="P587" i="2"/>
  <c r="Q587" i="2" s="1"/>
  <c r="Q586" i="2"/>
  <c r="K588" i="2"/>
  <c r="S588" i="2"/>
  <c r="D588" i="2"/>
  <c r="L588" i="2"/>
  <c r="O588" i="2"/>
  <c r="R588" i="2"/>
  <c r="N588" i="2"/>
  <c r="B590" i="2"/>
  <c r="C589" i="2"/>
  <c r="P588" i="2" l="1"/>
  <c r="G587" i="2"/>
  <c r="T588" i="2"/>
  <c r="U588" i="2" s="1"/>
  <c r="H588" i="2" s="1"/>
  <c r="M588" i="2"/>
  <c r="Q588" i="2" s="1"/>
  <c r="E587" i="2"/>
  <c r="F587" i="2"/>
  <c r="J587" i="2" s="1"/>
  <c r="C590" i="2"/>
  <c r="B591" i="2"/>
  <c r="E586" i="2"/>
  <c r="I586" i="2" s="1"/>
  <c r="F586" i="2"/>
  <c r="J586" i="2" s="1"/>
  <c r="N589" i="2"/>
  <c r="S589" i="2"/>
  <c r="R589" i="2"/>
  <c r="K589" i="2"/>
  <c r="D589" i="2"/>
  <c r="L589" i="2"/>
  <c r="O589" i="2"/>
  <c r="G588" i="2" l="1"/>
  <c r="T589" i="2"/>
  <c r="U589" i="2" s="1"/>
  <c r="H589" i="2" s="1"/>
  <c r="I587" i="2"/>
  <c r="M589" i="2"/>
  <c r="B592" i="2"/>
  <c r="C591" i="2"/>
  <c r="F588" i="2"/>
  <c r="J588" i="2" s="1"/>
  <c r="E588" i="2"/>
  <c r="I588" i="2" s="1"/>
  <c r="D590" i="2"/>
  <c r="R590" i="2"/>
  <c r="K590" i="2"/>
  <c r="N590" i="2"/>
  <c r="L590" i="2"/>
  <c r="O590" i="2"/>
  <c r="S590" i="2"/>
  <c r="P589" i="2"/>
  <c r="G589" i="2" l="1"/>
  <c r="M590" i="2"/>
  <c r="P590" i="2"/>
  <c r="R591" i="2"/>
  <c r="T591" i="2" s="1"/>
  <c r="U591" i="2" s="1"/>
  <c r="L591" i="2"/>
  <c r="K591" i="2"/>
  <c r="N591" i="2"/>
  <c r="O591" i="2"/>
  <c r="D591" i="2"/>
  <c r="S591" i="2"/>
  <c r="C592" i="2"/>
  <c r="B593" i="2"/>
  <c r="T590" i="2"/>
  <c r="U590" i="2" s="1"/>
  <c r="Q589" i="2"/>
  <c r="Q590" i="2" l="1"/>
  <c r="F590" i="2" s="1"/>
  <c r="P591" i="2"/>
  <c r="F589" i="2"/>
  <c r="J589" i="2" s="1"/>
  <c r="E589" i="2"/>
  <c r="I589" i="2" s="1"/>
  <c r="M591" i="2"/>
  <c r="Q591" i="2" s="1"/>
  <c r="G591" i="2"/>
  <c r="H591" i="2"/>
  <c r="H590" i="2"/>
  <c r="G590" i="2"/>
  <c r="C593" i="2"/>
  <c r="B594" i="2"/>
  <c r="D592" i="2"/>
  <c r="R592" i="2"/>
  <c r="N592" i="2"/>
  <c r="L592" i="2"/>
  <c r="O592" i="2"/>
  <c r="K592" i="2"/>
  <c r="S592" i="2"/>
  <c r="E590" i="2" l="1"/>
  <c r="I590" i="2" s="1"/>
  <c r="P592" i="2"/>
  <c r="M592" i="2"/>
  <c r="Q592" i="2" s="1"/>
  <c r="F591" i="2"/>
  <c r="J591" i="2" s="1"/>
  <c r="E591" i="2"/>
  <c r="I591" i="2" s="1"/>
  <c r="T592" i="2"/>
  <c r="U592" i="2" s="1"/>
  <c r="B595" i="2"/>
  <c r="C594" i="2"/>
  <c r="S593" i="2"/>
  <c r="D593" i="2"/>
  <c r="R593" i="2"/>
  <c r="O593" i="2"/>
  <c r="K593" i="2"/>
  <c r="N593" i="2"/>
  <c r="L593" i="2"/>
  <c r="J590" i="2"/>
  <c r="T593" i="2" l="1"/>
  <c r="U593" i="2" s="1"/>
  <c r="E592" i="2"/>
  <c r="F592" i="2"/>
  <c r="D594" i="2"/>
  <c r="R594" i="2"/>
  <c r="L594" i="2"/>
  <c r="K594" i="2"/>
  <c r="O594" i="2"/>
  <c r="N594" i="2"/>
  <c r="P594" i="2" s="1"/>
  <c r="S594" i="2"/>
  <c r="H592" i="2"/>
  <c r="G592" i="2"/>
  <c r="C595" i="2"/>
  <c r="B596" i="2"/>
  <c r="P593" i="2"/>
  <c r="M593" i="2"/>
  <c r="T594" i="2" l="1"/>
  <c r="U594" i="2" s="1"/>
  <c r="H594" i="2" s="1"/>
  <c r="Q593" i="2"/>
  <c r="F593" i="2" s="1"/>
  <c r="M594" i="2"/>
  <c r="Q594" i="2" s="1"/>
  <c r="K595" i="2"/>
  <c r="N595" i="2"/>
  <c r="D595" i="2"/>
  <c r="O595" i="2"/>
  <c r="L595" i="2"/>
  <c r="S595" i="2"/>
  <c r="R595" i="2"/>
  <c r="J592" i="2"/>
  <c r="B597" i="2"/>
  <c r="C596" i="2"/>
  <c r="I592" i="2"/>
  <c r="H593" i="2"/>
  <c r="G593" i="2"/>
  <c r="G594" i="2" l="1"/>
  <c r="E593" i="2"/>
  <c r="K596" i="2"/>
  <c r="N596" i="2"/>
  <c r="S596" i="2"/>
  <c r="R596" i="2"/>
  <c r="T596" i="2" s="1"/>
  <c r="U596" i="2" s="1"/>
  <c r="D596" i="2"/>
  <c r="L596" i="2"/>
  <c r="O596" i="2"/>
  <c r="B598" i="2"/>
  <c r="C597" i="2"/>
  <c r="J593" i="2"/>
  <c r="P595" i="2"/>
  <c r="I593" i="2"/>
  <c r="M595" i="2"/>
  <c r="T595" i="2"/>
  <c r="U595" i="2" s="1"/>
  <c r="F594" i="2"/>
  <c r="J594" i="2" s="1"/>
  <c r="E594" i="2"/>
  <c r="I594" i="2" s="1"/>
  <c r="M596" i="2" l="1"/>
  <c r="L597" i="2"/>
  <c r="R597" i="2"/>
  <c r="O597" i="2"/>
  <c r="K597" i="2"/>
  <c r="N597" i="2"/>
  <c r="D597" i="2"/>
  <c r="S597" i="2"/>
  <c r="C598" i="2"/>
  <c r="B599" i="2"/>
  <c r="Q595" i="2"/>
  <c r="H595" i="2"/>
  <c r="G595" i="2"/>
  <c r="G596" i="2"/>
  <c r="H596" i="2"/>
  <c r="P596" i="2"/>
  <c r="Q596" i="2" s="1"/>
  <c r="T597" i="2" l="1"/>
  <c r="U597" i="2" s="1"/>
  <c r="G597" i="2" s="1"/>
  <c r="E596" i="2"/>
  <c r="I596" i="2" s="1"/>
  <c r="F596" i="2"/>
  <c r="J596" i="2" s="1"/>
  <c r="S598" i="2"/>
  <c r="O598" i="2"/>
  <c r="N598" i="2"/>
  <c r="R598" i="2"/>
  <c r="L598" i="2"/>
  <c r="D598" i="2"/>
  <c r="K598" i="2"/>
  <c r="E595" i="2"/>
  <c r="I595" i="2" s="1"/>
  <c r="F595" i="2"/>
  <c r="J595" i="2" s="1"/>
  <c r="B600" i="2"/>
  <c r="C599" i="2"/>
  <c r="P597" i="2"/>
  <c r="M597" i="2"/>
  <c r="T598" i="2" l="1"/>
  <c r="U598" i="2" s="1"/>
  <c r="H598" i="2" s="1"/>
  <c r="H597" i="2"/>
  <c r="M598" i="2"/>
  <c r="Q597" i="2"/>
  <c r="D599" i="2"/>
  <c r="R599" i="2"/>
  <c r="L599" i="2"/>
  <c r="S599" i="2"/>
  <c r="O599" i="2"/>
  <c r="N599" i="2"/>
  <c r="K599" i="2"/>
  <c r="P598" i="2"/>
  <c r="Q598" i="2" s="1"/>
  <c r="C600" i="2"/>
  <c r="B601" i="2"/>
  <c r="G598" i="2" l="1"/>
  <c r="M599" i="2"/>
  <c r="Q599" i="2" s="1"/>
  <c r="P599" i="2"/>
  <c r="F598" i="2"/>
  <c r="J598" i="2" s="1"/>
  <c r="E598" i="2"/>
  <c r="I598" i="2" s="1"/>
  <c r="C601" i="2"/>
  <c r="B602" i="2"/>
  <c r="T599" i="2"/>
  <c r="U599" i="2" s="1"/>
  <c r="R600" i="2"/>
  <c r="L600" i="2"/>
  <c r="O600" i="2"/>
  <c r="N600" i="2"/>
  <c r="K600" i="2"/>
  <c r="M600" i="2" s="1"/>
  <c r="S600" i="2"/>
  <c r="D600" i="2"/>
  <c r="E597" i="2"/>
  <c r="I597" i="2" s="1"/>
  <c r="F597" i="2"/>
  <c r="J597" i="2" s="1"/>
  <c r="T600" i="2" l="1"/>
  <c r="U600" i="2" s="1"/>
  <c r="G600" i="2" s="1"/>
  <c r="H599" i="2"/>
  <c r="G599" i="2"/>
  <c r="B603" i="2"/>
  <c r="C602" i="2"/>
  <c r="F599" i="2"/>
  <c r="J599" i="2" s="1"/>
  <c r="E599" i="2"/>
  <c r="L601" i="2"/>
  <c r="O601" i="2"/>
  <c r="K601" i="2"/>
  <c r="M601" i="2" s="1"/>
  <c r="N601" i="2"/>
  <c r="S601" i="2"/>
  <c r="D601" i="2"/>
  <c r="R601" i="2"/>
  <c r="P600" i="2"/>
  <c r="Q600" i="2" s="1"/>
  <c r="I599" i="2" l="1"/>
  <c r="H600" i="2"/>
  <c r="T601" i="2"/>
  <c r="U601" i="2" s="1"/>
  <c r="F600" i="2"/>
  <c r="J600" i="2" s="1"/>
  <c r="E600" i="2"/>
  <c r="I600" i="2" s="1"/>
  <c r="P601" i="2"/>
  <c r="Q601" i="2" s="1"/>
  <c r="S602" i="2"/>
  <c r="D602" i="2"/>
  <c r="L602" i="2"/>
  <c r="O602" i="2"/>
  <c r="R602" i="2"/>
  <c r="K602" i="2"/>
  <c r="N602" i="2"/>
  <c r="C603" i="2"/>
  <c r="B604" i="2"/>
  <c r="T602" i="2" l="1"/>
  <c r="U602" i="2" s="1"/>
  <c r="H602" i="2" s="1"/>
  <c r="M602" i="2"/>
  <c r="B605" i="2"/>
  <c r="C604" i="2"/>
  <c r="D603" i="2"/>
  <c r="L603" i="2"/>
  <c r="N603" i="2"/>
  <c r="O603" i="2"/>
  <c r="S603" i="2"/>
  <c r="R603" i="2"/>
  <c r="K603" i="2"/>
  <c r="E601" i="2"/>
  <c r="F601" i="2"/>
  <c r="P602" i="2"/>
  <c r="Q602" i="2" s="1"/>
  <c r="G601" i="2"/>
  <c r="H601" i="2"/>
  <c r="T603" i="2" l="1"/>
  <c r="U603" i="2" s="1"/>
  <c r="H603" i="2" s="1"/>
  <c r="G602" i="2"/>
  <c r="E602" i="2"/>
  <c r="I602" i="2" s="1"/>
  <c r="F602" i="2"/>
  <c r="J602" i="2" s="1"/>
  <c r="P603" i="2"/>
  <c r="J601" i="2"/>
  <c r="I601" i="2"/>
  <c r="D604" i="2"/>
  <c r="L604" i="2"/>
  <c r="K604" i="2"/>
  <c r="O604" i="2"/>
  <c r="S604" i="2"/>
  <c r="R604" i="2"/>
  <c r="N604" i="2"/>
  <c r="M603" i="2"/>
  <c r="C605" i="2"/>
  <c r="B606" i="2"/>
  <c r="G603" i="2" l="1"/>
  <c r="P604" i="2"/>
  <c r="M604" i="2"/>
  <c r="Q603" i="2"/>
  <c r="E603" i="2" s="1"/>
  <c r="I603" i="2" s="1"/>
  <c r="Q604" i="2"/>
  <c r="C606" i="2"/>
  <c r="B607" i="2"/>
  <c r="S605" i="2"/>
  <c r="R605" i="2"/>
  <c r="O605" i="2"/>
  <c r="N605" i="2"/>
  <c r="L605" i="2"/>
  <c r="K605" i="2"/>
  <c r="D605" i="2"/>
  <c r="T604" i="2"/>
  <c r="U604" i="2" s="1"/>
  <c r="F603" i="2" l="1"/>
  <c r="J603" i="2" s="1"/>
  <c r="P605" i="2"/>
  <c r="G604" i="2"/>
  <c r="H604" i="2"/>
  <c r="T605" i="2"/>
  <c r="U605" i="2" s="1"/>
  <c r="B608" i="2"/>
  <c r="C607" i="2"/>
  <c r="K606" i="2"/>
  <c r="S606" i="2"/>
  <c r="N606" i="2"/>
  <c r="D606" i="2"/>
  <c r="R606" i="2"/>
  <c r="L606" i="2"/>
  <c r="O606" i="2"/>
  <c r="M605" i="2"/>
  <c r="F604" i="2"/>
  <c r="J604" i="2" s="1"/>
  <c r="E604" i="2"/>
  <c r="Q605" i="2" l="1"/>
  <c r="E605" i="2" s="1"/>
  <c r="I604" i="2"/>
  <c r="M606" i="2"/>
  <c r="K607" i="2"/>
  <c r="S607" i="2"/>
  <c r="N607" i="2"/>
  <c r="D607" i="2"/>
  <c r="R607" i="2"/>
  <c r="O607" i="2"/>
  <c r="L607" i="2"/>
  <c r="C608" i="2"/>
  <c r="B609" i="2"/>
  <c r="G605" i="2"/>
  <c r="H605" i="2"/>
  <c r="T606" i="2"/>
  <c r="U606" i="2" s="1"/>
  <c r="P606" i="2"/>
  <c r="F605" i="2" l="1"/>
  <c r="J605" i="2" s="1"/>
  <c r="Q606" i="2"/>
  <c r="F606" i="2" s="1"/>
  <c r="H606" i="2"/>
  <c r="G606" i="2"/>
  <c r="P607" i="2"/>
  <c r="B610" i="2"/>
  <c r="C609" i="2"/>
  <c r="M607" i="2"/>
  <c r="S608" i="2"/>
  <c r="R608" i="2"/>
  <c r="T608" i="2" s="1"/>
  <c r="U608" i="2" s="1"/>
  <c r="O608" i="2"/>
  <c r="K608" i="2"/>
  <c r="D608" i="2"/>
  <c r="N608" i="2"/>
  <c r="L608" i="2"/>
  <c r="I605" i="2"/>
  <c r="T607" i="2"/>
  <c r="U607" i="2" s="1"/>
  <c r="P608" i="2" l="1"/>
  <c r="M608" i="2"/>
  <c r="J606" i="2"/>
  <c r="Q607" i="2"/>
  <c r="E607" i="2" s="1"/>
  <c r="E606" i="2"/>
  <c r="I606" i="2" s="1"/>
  <c r="G608" i="2"/>
  <c r="H608" i="2"/>
  <c r="S609" i="2"/>
  <c r="D609" i="2"/>
  <c r="L609" i="2"/>
  <c r="O609" i="2"/>
  <c r="R609" i="2"/>
  <c r="N609" i="2"/>
  <c r="K609" i="2"/>
  <c r="C610" i="2"/>
  <c r="B611" i="2"/>
  <c r="G607" i="2"/>
  <c r="H607" i="2"/>
  <c r="Q608" i="2" l="1"/>
  <c r="F608" i="2" s="1"/>
  <c r="J608" i="2" s="1"/>
  <c r="M609" i="2"/>
  <c r="P609" i="2"/>
  <c r="Q609" i="2" s="1"/>
  <c r="T609" i="2"/>
  <c r="U609" i="2" s="1"/>
  <c r="G609" i="2" s="1"/>
  <c r="E608" i="2"/>
  <c r="I608" i="2" s="1"/>
  <c r="F607" i="2"/>
  <c r="J607" i="2" s="1"/>
  <c r="B612" i="2"/>
  <c r="C611" i="2"/>
  <c r="S610" i="2"/>
  <c r="D610" i="2"/>
  <c r="L610" i="2"/>
  <c r="N610" i="2"/>
  <c r="R610" i="2"/>
  <c r="O610" i="2"/>
  <c r="K610" i="2"/>
  <c r="I607" i="2"/>
  <c r="M610" i="2" l="1"/>
  <c r="H609" i="2"/>
  <c r="T610" i="2"/>
  <c r="U610" i="2" s="1"/>
  <c r="H610" i="2" s="1"/>
  <c r="P610" i="2"/>
  <c r="Q610" i="2" s="1"/>
  <c r="D611" i="2"/>
  <c r="L611" i="2"/>
  <c r="O611" i="2"/>
  <c r="R611" i="2"/>
  <c r="N611" i="2"/>
  <c r="K611" i="2"/>
  <c r="M611" i="2" s="1"/>
  <c r="S611" i="2"/>
  <c r="F609" i="2"/>
  <c r="E609" i="2"/>
  <c r="I609" i="2" s="1"/>
  <c r="B613" i="2"/>
  <c r="C612" i="2"/>
  <c r="J609" i="2" l="1"/>
  <c r="G610" i="2"/>
  <c r="T611" i="2"/>
  <c r="U611" i="2" s="1"/>
  <c r="G611" i="2" s="1"/>
  <c r="P611" i="2"/>
  <c r="Q611" i="2" s="1"/>
  <c r="R612" i="2"/>
  <c r="K612" i="2"/>
  <c r="O612" i="2"/>
  <c r="L612" i="2"/>
  <c r="N612" i="2"/>
  <c r="S612" i="2"/>
  <c r="D612" i="2"/>
  <c r="C613" i="2"/>
  <c r="B614" i="2"/>
  <c r="E610" i="2"/>
  <c r="F610" i="2"/>
  <c r="J610" i="2" s="1"/>
  <c r="I610" i="2" l="1"/>
  <c r="H611" i="2"/>
  <c r="M612" i="2"/>
  <c r="P612" i="2"/>
  <c r="F611" i="2"/>
  <c r="E611" i="2"/>
  <c r="I611" i="2" s="1"/>
  <c r="T612" i="2"/>
  <c r="U612" i="2" s="1"/>
  <c r="B615" i="2"/>
  <c r="C614" i="2"/>
  <c r="N613" i="2"/>
  <c r="K613" i="2"/>
  <c r="D613" i="2"/>
  <c r="R613" i="2"/>
  <c r="S613" i="2"/>
  <c r="L613" i="2"/>
  <c r="O613" i="2"/>
  <c r="Q612" i="2" l="1"/>
  <c r="E612" i="2" s="1"/>
  <c r="J611" i="2"/>
  <c r="T613" i="2"/>
  <c r="U613" i="2" s="1"/>
  <c r="H613" i="2" s="1"/>
  <c r="P613" i="2"/>
  <c r="R614" i="2"/>
  <c r="T614" i="2" s="1"/>
  <c r="U614" i="2" s="1"/>
  <c r="O614" i="2"/>
  <c r="N614" i="2"/>
  <c r="D614" i="2"/>
  <c r="K614" i="2"/>
  <c r="S614" i="2"/>
  <c r="L614" i="2"/>
  <c r="M613" i="2"/>
  <c r="Q613" i="2" s="1"/>
  <c r="B616" i="2"/>
  <c r="C615" i="2"/>
  <c r="H612" i="2"/>
  <c r="G612" i="2"/>
  <c r="F612" i="2" l="1"/>
  <c r="M614" i="2"/>
  <c r="G613" i="2"/>
  <c r="I612" i="2"/>
  <c r="E613" i="2"/>
  <c r="F613" i="2"/>
  <c r="J613" i="2" s="1"/>
  <c r="J612" i="2"/>
  <c r="B617" i="2"/>
  <c r="C616" i="2"/>
  <c r="P614" i="2"/>
  <c r="Q614" i="2" s="1"/>
  <c r="N615" i="2"/>
  <c r="S615" i="2"/>
  <c r="K615" i="2"/>
  <c r="R615" i="2"/>
  <c r="L615" i="2"/>
  <c r="D615" i="2"/>
  <c r="O615" i="2"/>
  <c r="G614" i="2"/>
  <c r="H614" i="2"/>
  <c r="I613" i="2" l="1"/>
  <c r="P615" i="2"/>
  <c r="O616" i="2"/>
  <c r="S616" i="2"/>
  <c r="K616" i="2"/>
  <c r="N616" i="2"/>
  <c r="L616" i="2"/>
  <c r="D616" i="2"/>
  <c r="R616" i="2"/>
  <c r="B618" i="2"/>
  <c r="C617" i="2"/>
  <c r="T615" i="2"/>
  <c r="U615" i="2" s="1"/>
  <c r="E614" i="2"/>
  <c r="I614" i="2" s="1"/>
  <c r="F614" i="2"/>
  <c r="J614" i="2" s="1"/>
  <c r="M615" i="2"/>
  <c r="T616" i="2" l="1"/>
  <c r="U616" i="2" s="1"/>
  <c r="G616" i="2" s="1"/>
  <c r="Q615" i="2"/>
  <c r="E615" i="2" s="1"/>
  <c r="M616" i="2"/>
  <c r="S617" i="2"/>
  <c r="D617" i="2"/>
  <c r="K617" i="2"/>
  <c r="R617" i="2"/>
  <c r="O617" i="2"/>
  <c r="L617" i="2"/>
  <c r="N617" i="2"/>
  <c r="B619" i="2"/>
  <c r="C618" i="2"/>
  <c r="P616" i="2"/>
  <c r="G615" i="2"/>
  <c r="H615" i="2"/>
  <c r="F615" i="2" l="1"/>
  <c r="J615" i="2" s="1"/>
  <c r="H616" i="2"/>
  <c r="Q616" i="2"/>
  <c r="E616" i="2" s="1"/>
  <c r="I616" i="2" s="1"/>
  <c r="T617" i="2"/>
  <c r="U617" i="2" s="1"/>
  <c r="G617" i="2" s="1"/>
  <c r="P617" i="2"/>
  <c r="M617" i="2"/>
  <c r="I615" i="2"/>
  <c r="R618" i="2"/>
  <c r="N618" i="2"/>
  <c r="L618" i="2"/>
  <c r="O618" i="2"/>
  <c r="S618" i="2"/>
  <c r="D618" i="2"/>
  <c r="K618" i="2"/>
  <c r="B620" i="2"/>
  <c r="C619" i="2"/>
  <c r="F616" i="2" l="1"/>
  <c r="J616" i="2" s="1"/>
  <c r="Q617" i="2"/>
  <c r="E617" i="2" s="1"/>
  <c r="I617" i="2" s="1"/>
  <c r="M618" i="2"/>
  <c r="H617" i="2"/>
  <c r="P618" i="2"/>
  <c r="D619" i="2"/>
  <c r="R619" i="2"/>
  <c r="L619" i="2"/>
  <c r="O619" i="2"/>
  <c r="N619" i="2"/>
  <c r="S619" i="2"/>
  <c r="K619" i="2"/>
  <c r="T618" i="2"/>
  <c r="U618" i="2" s="1"/>
  <c r="C620" i="2"/>
  <c r="B621" i="2"/>
  <c r="F617" i="2" l="1"/>
  <c r="J617" i="2" s="1"/>
  <c r="Q618" i="2"/>
  <c r="E618" i="2" s="1"/>
  <c r="M619" i="2"/>
  <c r="G618" i="2"/>
  <c r="H618" i="2"/>
  <c r="P619" i="2"/>
  <c r="Q619" i="2" s="1"/>
  <c r="C621" i="2"/>
  <c r="B622" i="2"/>
  <c r="T619" i="2"/>
  <c r="U619" i="2" s="1"/>
  <c r="O620" i="2"/>
  <c r="N620" i="2"/>
  <c r="K620" i="2"/>
  <c r="S620" i="2"/>
  <c r="D620" i="2"/>
  <c r="R620" i="2"/>
  <c r="L620" i="2"/>
  <c r="F618" i="2" l="1"/>
  <c r="J618" i="2" s="1"/>
  <c r="T620" i="2"/>
  <c r="U620" i="2" s="1"/>
  <c r="H620" i="2" s="1"/>
  <c r="E619" i="2"/>
  <c r="F619" i="2"/>
  <c r="L621" i="2"/>
  <c r="R621" i="2"/>
  <c r="O621" i="2"/>
  <c r="K621" i="2"/>
  <c r="N621" i="2"/>
  <c r="D621" i="2"/>
  <c r="S621" i="2"/>
  <c r="B623" i="2"/>
  <c r="C622" i="2"/>
  <c r="I618" i="2"/>
  <c r="H619" i="2"/>
  <c r="G619" i="2"/>
  <c r="P620" i="2"/>
  <c r="M620" i="2"/>
  <c r="M621" i="2" l="1"/>
  <c r="T621" i="2"/>
  <c r="U621" i="2" s="1"/>
  <c r="G621" i="2" s="1"/>
  <c r="G620" i="2"/>
  <c r="P621" i="2"/>
  <c r="Q621" i="2" s="1"/>
  <c r="I619" i="2"/>
  <c r="R622" i="2"/>
  <c r="L622" i="2"/>
  <c r="O622" i="2"/>
  <c r="N622" i="2"/>
  <c r="K622" i="2"/>
  <c r="D622" i="2"/>
  <c r="S622" i="2"/>
  <c r="C623" i="2"/>
  <c r="B624" i="2"/>
  <c r="Q620" i="2"/>
  <c r="J619" i="2"/>
  <c r="T622" i="2" l="1"/>
  <c r="U622" i="2" s="1"/>
  <c r="H622" i="2" s="1"/>
  <c r="H621" i="2"/>
  <c r="P622" i="2"/>
  <c r="F621" i="2"/>
  <c r="J621" i="2" s="1"/>
  <c r="E621" i="2"/>
  <c r="I621" i="2" s="1"/>
  <c r="M622" i="2"/>
  <c r="E620" i="2"/>
  <c r="I620" i="2" s="1"/>
  <c r="F620" i="2"/>
  <c r="J620" i="2" s="1"/>
  <c r="C624" i="2"/>
  <c r="B625" i="2"/>
  <c r="S623" i="2"/>
  <c r="D623" i="2"/>
  <c r="R623" i="2"/>
  <c r="O623" i="2"/>
  <c r="K623" i="2"/>
  <c r="L623" i="2"/>
  <c r="N623" i="2"/>
  <c r="G622" i="2" l="1"/>
  <c r="M623" i="2"/>
  <c r="Q622" i="2"/>
  <c r="F622" i="2" s="1"/>
  <c r="J622" i="2" s="1"/>
  <c r="T623" i="2"/>
  <c r="U623" i="2" s="1"/>
  <c r="H623" i="2" s="1"/>
  <c r="P623" i="2"/>
  <c r="Q623" i="2" s="1"/>
  <c r="F623" i="2" s="1"/>
  <c r="D624" i="2"/>
  <c r="S624" i="2"/>
  <c r="L624" i="2"/>
  <c r="R624" i="2"/>
  <c r="O624" i="2"/>
  <c r="K624" i="2"/>
  <c r="M624" i="2" s="1"/>
  <c r="N624" i="2"/>
  <c r="C625" i="2"/>
  <c r="B626" i="2"/>
  <c r="E622" i="2" l="1"/>
  <c r="I622" i="2" s="1"/>
  <c r="G623" i="2"/>
  <c r="E623" i="2"/>
  <c r="I623" i="2" s="1"/>
  <c r="D625" i="2"/>
  <c r="L625" i="2"/>
  <c r="N625" i="2"/>
  <c r="K625" i="2"/>
  <c r="R625" i="2"/>
  <c r="T625" i="2" s="1"/>
  <c r="U625" i="2" s="1"/>
  <c r="O625" i="2"/>
  <c r="S625" i="2"/>
  <c r="C626" i="2"/>
  <c r="B627" i="2"/>
  <c r="P624" i="2"/>
  <c r="Q624" i="2" s="1"/>
  <c r="T624" i="2"/>
  <c r="U624" i="2" s="1"/>
  <c r="J623" i="2"/>
  <c r="E624" i="2" l="1"/>
  <c r="F624" i="2"/>
  <c r="O626" i="2"/>
  <c r="K626" i="2"/>
  <c r="N626" i="2"/>
  <c r="S626" i="2"/>
  <c r="L626" i="2"/>
  <c r="R626" i="2"/>
  <c r="D626" i="2"/>
  <c r="H625" i="2"/>
  <c r="G625" i="2"/>
  <c r="M625" i="2"/>
  <c r="P625" i="2"/>
  <c r="G624" i="2"/>
  <c r="H624" i="2"/>
  <c r="B628" i="2"/>
  <c r="C627" i="2"/>
  <c r="M626" i="2" l="1"/>
  <c r="I624" i="2"/>
  <c r="Q625" i="2"/>
  <c r="F625" i="2" s="1"/>
  <c r="J625" i="2" s="1"/>
  <c r="S627" i="2"/>
  <c r="D627" i="2"/>
  <c r="L627" i="2"/>
  <c r="R627" i="2"/>
  <c r="O627" i="2"/>
  <c r="K627" i="2"/>
  <c r="N627" i="2"/>
  <c r="C628" i="2"/>
  <c r="B629" i="2"/>
  <c r="T626" i="2"/>
  <c r="U626" i="2" s="1"/>
  <c r="P626" i="2"/>
  <c r="Q626" i="2" s="1"/>
  <c r="J624" i="2"/>
  <c r="M627" i="2" l="1"/>
  <c r="E625" i="2"/>
  <c r="I625" i="2" s="1"/>
  <c r="B630" i="2"/>
  <c r="C629" i="2"/>
  <c r="R628" i="2"/>
  <c r="L628" i="2"/>
  <c r="N628" i="2"/>
  <c r="K628" i="2"/>
  <c r="O628" i="2"/>
  <c r="S628" i="2"/>
  <c r="D628" i="2"/>
  <c r="P627" i="2"/>
  <c r="Q627" i="2" s="1"/>
  <c r="T627" i="2"/>
  <c r="U627" i="2" s="1"/>
  <c r="E626" i="2"/>
  <c r="F626" i="2"/>
  <c r="H626" i="2"/>
  <c r="G626" i="2"/>
  <c r="M628" i="2" l="1"/>
  <c r="J626" i="2"/>
  <c r="I626" i="2"/>
  <c r="P628" i="2"/>
  <c r="Q628" i="2" s="1"/>
  <c r="H627" i="2"/>
  <c r="G627" i="2"/>
  <c r="T628" i="2"/>
  <c r="U628" i="2" s="1"/>
  <c r="F627" i="2"/>
  <c r="E627" i="2"/>
  <c r="O629" i="2"/>
  <c r="K629" i="2"/>
  <c r="N629" i="2"/>
  <c r="S629" i="2"/>
  <c r="R629" i="2"/>
  <c r="L629" i="2"/>
  <c r="D629" i="2"/>
  <c r="C630" i="2"/>
  <c r="B631" i="2"/>
  <c r="I627" i="2" l="1"/>
  <c r="L630" i="2"/>
  <c r="O630" i="2"/>
  <c r="K630" i="2"/>
  <c r="M630" i="2" s="1"/>
  <c r="S630" i="2"/>
  <c r="D630" i="2"/>
  <c r="R630" i="2"/>
  <c r="N630" i="2"/>
  <c r="J627" i="2"/>
  <c r="G628" i="2"/>
  <c r="H628" i="2"/>
  <c r="T629" i="2"/>
  <c r="U629" i="2" s="1"/>
  <c r="P629" i="2"/>
  <c r="C631" i="2"/>
  <c r="B632" i="2"/>
  <c r="M629" i="2"/>
  <c r="E628" i="2"/>
  <c r="F628" i="2"/>
  <c r="I628" i="2" l="1"/>
  <c r="Q629" i="2"/>
  <c r="P630" i="2"/>
  <c r="Q630" i="2" s="1"/>
  <c r="B633" i="2"/>
  <c r="C632" i="2"/>
  <c r="T630" i="2"/>
  <c r="U630" i="2" s="1"/>
  <c r="K631" i="2"/>
  <c r="O631" i="2"/>
  <c r="N631" i="2"/>
  <c r="S631" i="2"/>
  <c r="D631" i="2"/>
  <c r="R631" i="2"/>
  <c r="L631" i="2"/>
  <c r="H629" i="2"/>
  <c r="G629" i="2"/>
  <c r="J628" i="2"/>
  <c r="M631" i="2" l="1"/>
  <c r="P631" i="2"/>
  <c r="E630" i="2"/>
  <c r="F630" i="2"/>
  <c r="H630" i="2"/>
  <c r="G630" i="2"/>
  <c r="R632" i="2"/>
  <c r="O632" i="2"/>
  <c r="L632" i="2"/>
  <c r="K632" i="2"/>
  <c r="N632" i="2"/>
  <c r="S632" i="2"/>
  <c r="D632" i="2"/>
  <c r="T631" i="2"/>
  <c r="U631" i="2" s="1"/>
  <c r="C633" i="2"/>
  <c r="B634" i="2"/>
  <c r="F629" i="2"/>
  <c r="J629" i="2" s="1"/>
  <c r="E629" i="2"/>
  <c r="I629" i="2" s="1"/>
  <c r="Q631" i="2" l="1"/>
  <c r="E631" i="2" s="1"/>
  <c r="M632" i="2"/>
  <c r="J630" i="2"/>
  <c r="L633" i="2"/>
  <c r="O633" i="2"/>
  <c r="R633" i="2"/>
  <c r="N633" i="2"/>
  <c r="K633" i="2"/>
  <c r="S633" i="2"/>
  <c r="D633" i="2"/>
  <c r="T632" i="2"/>
  <c r="U632" i="2" s="1"/>
  <c r="H631" i="2"/>
  <c r="G631" i="2"/>
  <c r="I631" i="2" s="1"/>
  <c r="B635" i="2"/>
  <c r="C634" i="2"/>
  <c r="P632" i="2"/>
  <c r="Q632" i="2" s="1"/>
  <c r="I630" i="2"/>
  <c r="F631" i="2" l="1"/>
  <c r="J631" i="2" s="1"/>
  <c r="M633" i="2"/>
  <c r="H632" i="2"/>
  <c r="G632" i="2"/>
  <c r="E632" i="2"/>
  <c r="F632" i="2"/>
  <c r="J632" i="2" s="1"/>
  <c r="P633" i="2"/>
  <c r="Q633" i="2" s="1"/>
  <c r="S634" i="2"/>
  <c r="L634" i="2"/>
  <c r="D634" i="2"/>
  <c r="O634" i="2"/>
  <c r="K634" i="2"/>
  <c r="R634" i="2"/>
  <c r="N634" i="2"/>
  <c r="C635" i="2"/>
  <c r="B636" i="2"/>
  <c r="T633" i="2"/>
  <c r="U633" i="2" s="1"/>
  <c r="T634" i="2" l="1"/>
  <c r="U634" i="2" s="1"/>
  <c r="G634" i="2" s="1"/>
  <c r="F633" i="2"/>
  <c r="E633" i="2"/>
  <c r="H633" i="2"/>
  <c r="G633" i="2"/>
  <c r="B637" i="2"/>
  <c r="C636" i="2"/>
  <c r="P634" i="2"/>
  <c r="S635" i="2"/>
  <c r="R635" i="2"/>
  <c r="O635" i="2"/>
  <c r="K635" i="2"/>
  <c r="D635" i="2"/>
  <c r="L635" i="2"/>
  <c r="N635" i="2"/>
  <c r="M634" i="2"/>
  <c r="Q634" i="2" s="1"/>
  <c r="I632" i="2"/>
  <c r="M635" i="2" l="1"/>
  <c r="I633" i="2"/>
  <c r="H634" i="2"/>
  <c r="J633" i="2"/>
  <c r="F634" i="2"/>
  <c r="E634" i="2"/>
  <c r="I634" i="2" s="1"/>
  <c r="P635" i="2"/>
  <c r="Q635" i="2" s="1"/>
  <c r="S636" i="2"/>
  <c r="D636" i="2"/>
  <c r="R636" i="2"/>
  <c r="L636" i="2"/>
  <c r="N636" i="2"/>
  <c r="O636" i="2"/>
  <c r="K636" i="2"/>
  <c r="B638" i="2"/>
  <c r="C637" i="2"/>
  <c r="T635" i="2"/>
  <c r="U635" i="2" s="1"/>
  <c r="M636" i="2" l="1"/>
  <c r="J634" i="2"/>
  <c r="P636" i="2"/>
  <c r="Q636" i="2" s="1"/>
  <c r="T636" i="2"/>
  <c r="U636" i="2" s="1"/>
  <c r="G636" i="2" s="1"/>
  <c r="E635" i="2"/>
  <c r="F635" i="2"/>
  <c r="G635" i="2"/>
  <c r="H635" i="2"/>
  <c r="R637" i="2"/>
  <c r="L637" i="2"/>
  <c r="O637" i="2"/>
  <c r="K637" i="2"/>
  <c r="M637" i="2" s="1"/>
  <c r="N637" i="2"/>
  <c r="D637" i="2"/>
  <c r="S637" i="2"/>
  <c r="C638" i="2"/>
  <c r="B639" i="2"/>
  <c r="T637" i="2" l="1"/>
  <c r="U637" i="2" s="1"/>
  <c r="G637" i="2" s="1"/>
  <c r="H636" i="2"/>
  <c r="J635" i="2"/>
  <c r="E636" i="2"/>
  <c r="I636" i="2" s="1"/>
  <c r="F636" i="2"/>
  <c r="J636" i="2" s="1"/>
  <c r="C639" i="2"/>
  <c r="B640" i="2"/>
  <c r="S638" i="2"/>
  <c r="D638" i="2"/>
  <c r="R638" i="2"/>
  <c r="T638" i="2" s="1"/>
  <c r="U638" i="2" s="1"/>
  <c r="L638" i="2"/>
  <c r="K638" i="2"/>
  <c r="O638" i="2"/>
  <c r="N638" i="2"/>
  <c r="P637" i="2"/>
  <c r="Q637" i="2" s="1"/>
  <c r="I635" i="2"/>
  <c r="H637" i="2" l="1"/>
  <c r="E637" i="2"/>
  <c r="I637" i="2" s="1"/>
  <c r="F637" i="2"/>
  <c r="J637" i="2" s="1"/>
  <c r="G638" i="2"/>
  <c r="H638" i="2"/>
  <c r="C640" i="2"/>
  <c r="B641" i="2"/>
  <c r="P638" i="2"/>
  <c r="K639" i="2"/>
  <c r="S639" i="2"/>
  <c r="D639" i="2"/>
  <c r="R639" i="2"/>
  <c r="T639" i="2" s="1"/>
  <c r="U639" i="2" s="1"/>
  <c r="L639" i="2"/>
  <c r="O639" i="2"/>
  <c r="N639" i="2"/>
  <c r="M638" i="2"/>
  <c r="Q638" i="2" s="1"/>
  <c r="M639" i="2" l="1"/>
  <c r="P639" i="2"/>
  <c r="Q639" i="2" s="1"/>
  <c r="E638" i="2"/>
  <c r="I638" i="2" s="1"/>
  <c r="F638" i="2"/>
  <c r="J638" i="2" s="1"/>
  <c r="C641" i="2"/>
  <c r="B642" i="2"/>
  <c r="N640" i="2"/>
  <c r="S640" i="2"/>
  <c r="D640" i="2"/>
  <c r="L640" i="2"/>
  <c r="O640" i="2"/>
  <c r="K640" i="2"/>
  <c r="M640" i="2" s="1"/>
  <c r="R640" i="2"/>
  <c r="G639" i="2"/>
  <c r="H639" i="2"/>
  <c r="E639" i="2" l="1"/>
  <c r="I639" i="2" s="1"/>
  <c r="F639" i="2"/>
  <c r="J639" i="2" s="1"/>
  <c r="P640" i="2"/>
  <c r="Q640" i="2" s="1"/>
  <c r="C642" i="2"/>
  <c r="B643" i="2"/>
  <c r="T640" i="2"/>
  <c r="U640" i="2" s="1"/>
  <c r="S641" i="2"/>
  <c r="L641" i="2"/>
  <c r="R641" i="2"/>
  <c r="K641" i="2"/>
  <c r="O641" i="2"/>
  <c r="N641" i="2"/>
  <c r="D641" i="2"/>
  <c r="F640" i="2" l="1"/>
  <c r="E640" i="2"/>
  <c r="G640" i="2"/>
  <c r="H640" i="2"/>
  <c r="P641" i="2"/>
  <c r="L642" i="2"/>
  <c r="O642" i="2"/>
  <c r="N642" i="2"/>
  <c r="R642" i="2"/>
  <c r="K642" i="2"/>
  <c r="S642" i="2"/>
  <c r="D642" i="2"/>
  <c r="B644" i="2"/>
  <c r="C643" i="2"/>
  <c r="M641" i="2"/>
  <c r="Q641" i="2" s="1"/>
  <c r="T641" i="2"/>
  <c r="U641" i="2" s="1"/>
  <c r="P642" i="2" l="1"/>
  <c r="T642" i="2"/>
  <c r="U642" i="2" s="1"/>
  <c r="G642" i="2" s="1"/>
  <c r="M642" i="2"/>
  <c r="Q642" i="2" s="1"/>
  <c r="F642" i="2" s="1"/>
  <c r="I640" i="2"/>
  <c r="E641" i="2"/>
  <c r="F641" i="2"/>
  <c r="H641" i="2"/>
  <c r="G641" i="2"/>
  <c r="L643" i="2"/>
  <c r="O643" i="2"/>
  <c r="K643" i="2"/>
  <c r="M643" i="2" s="1"/>
  <c r="N643" i="2"/>
  <c r="S643" i="2"/>
  <c r="D643" i="2"/>
  <c r="R643" i="2"/>
  <c r="C644" i="2"/>
  <c r="B645" i="2"/>
  <c r="J640" i="2"/>
  <c r="T643" i="2" l="1"/>
  <c r="U643" i="2" s="1"/>
  <c r="H643" i="2" s="1"/>
  <c r="J641" i="2"/>
  <c r="H642" i="2"/>
  <c r="J642" i="2" s="1"/>
  <c r="E642" i="2"/>
  <c r="I642" i="2" s="1"/>
  <c r="P643" i="2"/>
  <c r="Q643" i="2" s="1"/>
  <c r="B646" i="2"/>
  <c r="C645" i="2"/>
  <c r="O644" i="2"/>
  <c r="K644" i="2"/>
  <c r="N644" i="2"/>
  <c r="S644" i="2"/>
  <c r="D644" i="2"/>
  <c r="R644" i="2"/>
  <c r="L644" i="2"/>
  <c r="I641" i="2"/>
  <c r="G643" i="2" l="1"/>
  <c r="P644" i="2"/>
  <c r="M644" i="2"/>
  <c r="T644" i="2"/>
  <c r="U644" i="2" s="1"/>
  <c r="L645" i="2"/>
  <c r="D645" i="2"/>
  <c r="O645" i="2"/>
  <c r="K645" i="2"/>
  <c r="N645" i="2"/>
  <c r="S645" i="2"/>
  <c r="R645" i="2"/>
  <c r="T645" i="2" s="1"/>
  <c r="U645" i="2" s="1"/>
  <c r="B647" i="2"/>
  <c r="C646" i="2"/>
  <c r="E643" i="2"/>
  <c r="I643" i="2" s="1"/>
  <c r="F643" i="2"/>
  <c r="J643" i="2" s="1"/>
  <c r="Q644" i="2" l="1"/>
  <c r="F644" i="2" s="1"/>
  <c r="P645" i="2"/>
  <c r="M645" i="2"/>
  <c r="O646" i="2"/>
  <c r="N646" i="2"/>
  <c r="S646" i="2"/>
  <c r="D646" i="2"/>
  <c r="K646" i="2"/>
  <c r="R646" i="2"/>
  <c r="L646" i="2"/>
  <c r="C647" i="2"/>
  <c r="B648" i="2"/>
  <c r="G644" i="2"/>
  <c r="H644" i="2"/>
  <c r="J644" i="2" s="1"/>
  <c r="G645" i="2"/>
  <c r="H645" i="2"/>
  <c r="E644" i="2" l="1"/>
  <c r="P646" i="2"/>
  <c r="T646" i="2"/>
  <c r="U646" i="2" s="1"/>
  <c r="H646" i="2" s="1"/>
  <c r="I644" i="2"/>
  <c r="Q645" i="2"/>
  <c r="F645" i="2" s="1"/>
  <c r="J645" i="2" s="1"/>
  <c r="M646" i="2"/>
  <c r="Q646" i="2" s="1"/>
  <c r="C648" i="2"/>
  <c r="B649" i="2"/>
  <c r="N647" i="2"/>
  <c r="S647" i="2"/>
  <c r="D647" i="2"/>
  <c r="L647" i="2"/>
  <c r="R647" i="2"/>
  <c r="T647" i="2" s="1"/>
  <c r="U647" i="2" s="1"/>
  <c r="O647" i="2"/>
  <c r="K647" i="2"/>
  <c r="G646" i="2" l="1"/>
  <c r="P647" i="2"/>
  <c r="E645" i="2"/>
  <c r="I645" i="2" s="1"/>
  <c r="G647" i="2"/>
  <c r="H647" i="2"/>
  <c r="M647" i="2"/>
  <c r="Q647" i="2" s="1"/>
  <c r="N648" i="2"/>
  <c r="K648" i="2"/>
  <c r="S648" i="2"/>
  <c r="D648" i="2"/>
  <c r="R648" i="2"/>
  <c r="L648" i="2"/>
  <c r="O648" i="2"/>
  <c r="B650" i="2"/>
  <c r="C649" i="2"/>
  <c r="F646" i="2"/>
  <c r="J646" i="2" s="1"/>
  <c r="E646" i="2"/>
  <c r="I646" i="2" s="1"/>
  <c r="P648" i="2" l="1"/>
  <c r="T648" i="2"/>
  <c r="U648" i="2" s="1"/>
  <c r="M648" i="2"/>
  <c r="Q648" i="2" s="1"/>
  <c r="L649" i="2"/>
  <c r="N649" i="2"/>
  <c r="K649" i="2"/>
  <c r="S649" i="2"/>
  <c r="D649" i="2"/>
  <c r="R649" i="2"/>
  <c r="O649" i="2"/>
  <c r="C650" i="2"/>
  <c r="B651" i="2"/>
  <c r="F647" i="2"/>
  <c r="J647" i="2" s="1"/>
  <c r="E647" i="2"/>
  <c r="I647" i="2" s="1"/>
  <c r="M649" i="2" l="1"/>
  <c r="T649" i="2"/>
  <c r="U649" i="2" s="1"/>
  <c r="P649" i="2"/>
  <c r="Q649" i="2" s="1"/>
  <c r="C651" i="2"/>
  <c r="B652" i="2"/>
  <c r="D650" i="2"/>
  <c r="R650" i="2"/>
  <c r="L650" i="2"/>
  <c r="K650" i="2"/>
  <c r="M650" i="2" s="1"/>
  <c r="N650" i="2"/>
  <c r="S650" i="2"/>
  <c r="O650" i="2"/>
  <c r="E648" i="2"/>
  <c r="F648" i="2"/>
  <c r="G648" i="2"/>
  <c r="H648" i="2"/>
  <c r="T650" i="2" l="1"/>
  <c r="U650" i="2" s="1"/>
  <c r="G650" i="2" s="1"/>
  <c r="F649" i="2"/>
  <c r="E649" i="2"/>
  <c r="J648" i="2"/>
  <c r="I648" i="2"/>
  <c r="C652" i="2"/>
  <c r="B653" i="2"/>
  <c r="S651" i="2"/>
  <c r="L651" i="2"/>
  <c r="R651" i="2"/>
  <c r="T651" i="2" s="1"/>
  <c r="U651" i="2" s="1"/>
  <c r="N651" i="2"/>
  <c r="K651" i="2"/>
  <c r="D651" i="2"/>
  <c r="O651" i="2"/>
  <c r="P650" i="2"/>
  <c r="Q650" i="2" s="1"/>
  <c r="H649" i="2"/>
  <c r="G649" i="2"/>
  <c r="H650" i="2" l="1"/>
  <c r="M651" i="2"/>
  <c r="J649" i="2"/>
  <c r="F650" i="2"/>
  <c r="J650" i="2" s="1"/>
  <c r="E650" i="2"/>
  <c r="I650" i="2" s="1"/>
  <c r="B654" i="2"/>
  <c r="C653" i="2"/>
  <c r="O652" i="2"/>
  <c r="K652" i="2"/>
  <c r="N652" i="2"/>
  <c r="S652" i="2"/>
  <c r="L652" i="2"/>
  <c r="D652" i="2"/>
  <c r="R652" i="2"/>
  <c r="P651" i="2"/>
  <c r="Q651" i="2" s="1"/>
  <c r="H651" i="2"/>
  <c r="G651" i="2"/>
  <c r="I649" i="2"/>
  <c r="E651" i="2" l="1"/>
  <c r="I651" i="2" s="1"/>
  <c r="F651" i="2"/>
  <c r="J651" i="2" s="1"/>
  <c r="P652" i="2"/>
  <c r="M652" i="2"/>
  <c r="T652" i="2"/>
  <c r="U652" i="2" s="1"/>
  <c r="C654" i="2"/>
  <c r="B655" i="2"/>
  <c r="N653" i="2"/>
  <c r="D653" i="2"/>
  <c r="O653" i="2"/>
  <c r="K653" i="2"/>
  <c r="S653" i="2"/>
  <c r="L653" i="2"/>
  <c r="R653" i="2"/>
  <c r="T653" i="2" l="1"/>
  <c r="U653" i="2" s="1"/>
  <c r="G653" i="2" s="1"/>
  <c r="Q652" i="2"/>
  <c r="E652" i="2" s="1"/>
  <c r="P653" i="2"/>
  <c r="C655" i="2"/>
  <c r="B656" i="2"/>
  <c r="D654" i="2"/>
  <c r="L654" i="2"/>
  <c r="R654" i="2"/>
  <c r="N654" i="2"/>
  <c r="O654" i="2"/>
  <c r="K654" i="2"/>
  <c r="M654" i="2" s="1"/>
  <c r="S654" i="2"/>
  <c r="G652" i="2"/>
  <c r="H652" i="2"/>
  <c r="M653" i="2"/>
  <c r="I652" i="2" l="1"/>
  <c r="F652" i="2"/>
  <c r="J652" i="2" s="1"/>
  <c r="H653" i="2"/>
  <c r="Q653" i="2"/>
  <c r="P654" i="2"/>
  <c r="Q654" i="2" s="1"/>
  <c r="T654" i="2"/>
  <c r="U654" i="2" s="1"/>
  <c r="C656" i="2"/>
  <c r="B657" i="2"/>
  <c r="N655" i="2"/>
  <c r="K655" i="2"/>
  <c r="D655" i="2"/>
  <c r="L655" i="2"/>
  <c r="O655" i="2"/>
  <c r="S655" i="2"/>
  <c r="R655" i="2"/>
  <c r="M655" i="2" l="1"/>
  <c r="P655" i="2"/>
  <c r="E654" i="2"/>
  <c r="F654" i="2"/>
  <c r="C657" i="2"/>
  <c r="B658" i="2"/>
  <c r="T655" i="2"/>
  <c r="U655" i="2" s="1"/>
  <c r="N656" i="2"/>
  <c r="K656" i="2"/>
  <c r="L656" i="2"/>
  <c r="D656" i="2"/>
  <c r="O656" i="2"/>
  <c r="S656" i="2"/>
  <c r="R656" i="2"/>
  <c r="G654" i="2"/>
  <c r="H654" i="2"/>
  <c r="E653" i="2"/>
  <c r="I653" i="2" s="1"/>
  <c r="F653" i="2"/>
  <c r="J653" i="2" s="1"/>
  <c r="Q655" i="2" l="1"/>
  <c r="E655" i="2" s="1"/>
  <c r="T656" i="2"/>
  <c r="U656" i="2" s="1"/>
  <c r="G656" i="2" s="1"/>
  <c r="M656" i="2"/>
  <c r="P656" i="2"/>
  <c r="H655" i="2"/>
  <c r="G655" i="2"/>
  <c r="C658" i="2"/>
  <c r="B659" i="2"/>
  <c r="N657" i="2"/>
  <c r="K657" i="2"/>
  <c r="S657" i="2"/>
  <c r="R657" i="2"/>
  <c r="T657" i="2" s="1"/>
  <c r="U657" i="2" s="1"/>
  <c r="L657" i="2"/>
  <c r="O657" i="2"/>
  <c r="D657" i="2"/>
  <c r="J654" i="2"/>
  <c r="I654" i="2"/>
  <c r="F655" i="2"/>
  <c r="Q656" i="2" l="1"/>
  <c r="F656" i="2" s="1"/>
  <c r="J656" i="2" s="1"/>
  <c r="J655" i="2"/>
  <c r="H656" i="2"/>
  <c r="M657" i="2"/>
  <c r="I655" i="2"/>
  <c r="P657" i="2"/>
  <c r="B660" i="2"/>
  <c r="C659" i="2"/>
  <c r="L658" i="2"/>
  <c r="R658" i="2"/>
  <c r="O658" i="2"/>
  <c r="N658" i="2"/>
  <c r="S658" i="2"/>
  <c r="K658" i="2"/>
  <c r="M658" i="2" s="1"/>
  <c r="D658" i="2"/>
  <c r="H657" i="2"/>
  <c r="G657" i="2"/>
  <c r="E656" i="2" l="1"/>
  <c r="I656" i="2" s="1"/>
  <c r="Q657" i="2"/>
  <c r="E657" i="2" s="1"/>
  <c r="I657" i="2" s="1"/>
  <c r="T658" i="2"/>
  <c r="U658" i="2" s="1"/>
  <c r="H658" i="2" s="1"/>
  <c r="P658" i="2"/>
  <c r="Q658" i="2" s="1"/>
  <c r="O659" i="2"/>
  <c r="S659" i="2"/>
  <c r="R659" i="2"/>
  <c r="L659" i="2"/>
  <c r="N659" i="2"/>
  <c r="D659" i="2"/>
  <c r="K659" i="2"/>
  <c r="C660" i="2"/>
  <c r="B661" i="2"/>
  <c r="F657" i="2" l="1"/>
  <c r="J657" i="2" s="1"/>
  <c r="G658" i="2"/>
  <c r="T659" i="2"/>
  <c r="U659" i="2" s="1"/>
  <c r="E658" i="2"/>
  <c r="I658" i="2" s="1"/>
  <c r="F658" i="2"/>
  <c r="J658" i="2" s="1"/>
  <c r="C661" i="2"/>
  <c r="B662" i="2"/>
  <c r="S660" i="2"/>
  <c r="R660" i="2"/>
  <c r="L660" i="2"/>
  <c r="D660" i="2"/>
  <c r="N660" i="2"/>
  <c r="O660" i="2"/>
  <c r="K660" i="2"/>
  <c r="M660" i="2" s="1"/>
  <c r="M659" i="2"/>
  <c r="P659" i="2"/>
  <c r="T660" i="2" l="1"/>
  <c r="U660" i="2" s="1"/>
  <c r="Q659" i="2"/>
  <c r="B663" i="2"/>
  <c r="C662" i="2"/>
  <c r="S661" i="2"/>
  <c r="R661" i="2"/>
  <c r="O661" i="2"/>
  <c r="K661" i="2"/>
  <c r="N661" i="2"/>
  <c r="D661" i="2"/>
  <c r="L661" i="2"/>
  <c r="P660" i="2"/>
  <c r="Q660" i="2" s="1"/>
  <c r="H659" i="2"/>
  <c r="G659" i="2"/>
  <c r="M661" i="2" l="1"/>
  <c r="E660" i="2"/>
  <c r="F660" i="2"/>
  <c r="T661" i="2"/>
  <c r="U661" i="2" s="1"/>
  <c r="S662" i="2"/>
  <c r="R662" i="2"/>
  <c r="K662" i="2"/>
  <c r="N662" i="2"/>
  <c r="D662" i="2"/>
  <c r="L662" i="2"/>
  <c r="O662" i="2"/>
  <c r="B664" i="2"/>
  <c r="C663" i="2"/>
  <c r="P661" i="2"/>
  <c r="E659" i="2"/>
  <c r="I659" i="2" s="1"/>
  <c r="F659" i="2"/>
  <c r="J659" i="2" s="1"/>
  <c r="G660" i="2"/>
  <c r="H660" i="2"/>
  <c r="Q661" i="2" l="1"/>
  <c r="E661" i="2" s="1"/>
  <c r="I661" i="2" s="1"/>
  <c r="T662" i="2"/>
  <c r="U662" i="2" s="1"/>
  <c r="H662" i="2" s="1"/>
  <c r="J660" i="2"/>
  <c r="I660" i="2"/>
  <c r="F661" i="2"/>
  <c r="P662" i="2"/>
  <c r="M662" i="2"/>
  <c r="Q662" i="2" s="1"/>
  <c r="B665" i="2"/>
  <c r="C664" i="2"/>
  <c r="O663" i="2"/>
  <c r="L663" i="2"/>
  <c r="S663" i="2"/>
  <c r="R663" i="2"/>
  <c r="N663" i="2"/>
  <c r="K663" i="2"/>
  <c r="D663" i="2"/>
  <c r="H661" i="2"/>
  <c r="G661" i="2"/>
  <c r="T663" i="2" l="1"/>
  <c r="U663" i="2" s="1"/>
  <c r="G663" i="2" s="1"/>
  <c r="M663" i="2"/>
  <c r="G662" i="2"/>
  <c r="O664" i="2"/>
  <c r="N664" i="2"/>
  <c r="K664" i="2"/>
  <c r="S664" i="2"/>
  <c r="D664" i="2"/>
  <c r="R664" i="2"/>
  <c r="L664" i="2"/>
  <c r="C665" i="2"/>
  <c r="B666" i="2"/>
  <c r="P663" i="2"/>
  <c r="Q663" i="2" s="1"/>
  <c r="E662" i="2"/>
  <c r="F662" i="2"/>
  <c r="J662" i="2" s="1"/>
  <c r="J661" i="2"/>
  <c r="H663" i="2" l="1"/>
  <c r="I662" i="2"/>
  <c r="M664" i="2"/>
  <c r="P664" i="2"/>
  <c r="F663" i="2"/>
  <c r="J663" i="2" s="1"/>
  <c r="E663" i="2"/>
  <c r="I663" i="2" s="1"/>
  <c r="L665" i="2"/>
  <c r="R665" i="2"/>
  <c r="O665" i="2"/>
  <c r="N665" i="2"/>
  <c r="K665" i="2"/>
  <c r="S665" i="2"/>
  <c r="D665" i="2"/>
  <c r="T664" i="2"/>
  <c r="U664" i="2" s="1"/>
  <c r="Q664" i="2"/>
  <c r="C666" i="2"/>
  <c r="B667" i="2"/>
  <c r="T665" i="2" l="1"/>
  <c r="U665" i="2" s="1"/>
  <c r="H665" i="2" s="1"/>
  <c r="P665" i="2"/>
  <c r="Q665" i="2" s="1"/>
  <c r="M665" i="2"/>
  <c r="N666" i="2"/>
  <c r="K666" i="2"/>
  <c r="R666" i="2"/>
  <c r="O666" i="2"/>
  <c r="S666" i="2"/>
  <c r="D666" i="2"/>
  <c r="L666" i="2"/>
  <c r="B668" i="2"/>
  <c r="C667" i="2"/>
  <c r="E664" i="2"/>
  <c r="F664" i="2"/>
  <c r="G664" i="2"/>
  <c r="H664" i="2"/>
  <c r="G665" i="2" l="1"/>
  <c r="I664" i="2"/>
  <c r="M666" i="2"/>
  <c r="T666" i="2"/>
  <c r="U666" i="2" s="1"/>
  <c r="H666" i="2" s="1"/>
  <c r="E665" i="2"/>
  <c r="I665" i="2" s="1"/>
  <c r="F665" i="2"/>
  <c r="J665" i="2" s="1"/>
  <c r="J664" i="2"/>
  <c r="D667" i="2"/>
  <c r="L667" i="2"/>
  <c r="O667" i="2"/>
  <c r="K667" i="2"/>
  <c r="M667" i="2" s="1"/>
  <c r="S667" i="2"/>
  <c r="R667" i="2"/>
  <c r="T667" i="2" s="1"/>
  <c r="U667" i="2" s="1"/>
  <c r="N667" i="2"/>
  <c r="B669" i="2"/>
  <c r="C668" i="2"/>
  <c r="P666" i="2"/>
  <c r="Q666" i="2" s="1"/>
  <c r="G666" i="2" l="1"/>
  <c r="C669" i="2"/>
  <c r="B670" i="2"/>
  <c r="O668" i="2"/>
  <c r="R668" i="2"/>
  <c r="L668" i="2"/>
  <c r="K668" i="2"/>
  <c r="N668" i="2"/>
  <c r="S668" i="2"/>
  <c r="D668" i="2"/>
  <c r="E666" i="2"/>
  <c r="F666" i="2"/>
  <c r="J666" i="2" s="1"/>
  <c r="P667" i="2"/>
  <c r="Q667" i="2" s="1"/>
  <c r="G667" i="2"/>
  <c r="H667" i="2"/>
  <c r="I666" i="2" l="1"/>
  <c r="M668" i="2"/>
  <c r="T668" i="2"/>
  <c r="U668" i="2" s="1"/>
  <c r="G668" i="2" s="1"/>
  <c r="E667" i="2"/>
  <c r="I667" i="2" s="1"/>
  <c r="F667" i="2"/>
  <c r="J667" i="2" s="1"/>
  <c r="P668" i="2"/>
  <c r="Q668" i="2" s="1"/>
  <c r="B671" i="2"/>
  <c r="C670" i="2"/>
  <c r="O669" i="2"/>
  <c r="K669" i="2"/>
  <c r="S669" i="2"/>
  <c r="R669" i="2"/>
  <c r="T669" i="2" s="1"/>
  <c r="U669" i="2" s="1"/>
  <c r="L669" i="2"/>
  <c r="N669" i="2"/>
  <c r="D669" i="2"/>
  <c r="H668" i="2" l="1"/>
  <c r="P669" i="2"/>
  <c r="M669" i="2"/>
  <c r="O670" i="2"/>
  <c r="N670" i="2"/>
  <c r="K670" i="2"/>
  <c r="S670" i="2"/>
  <c r="D670" i="2"/>
  <c r="L670" i="2"/>
  <c r="R670" i="2"/>
  <c r="C671" i="2"/>
  <c r="B672" i="2"/>
  <c r="E668" i="2"/>
  <c r="I668" i="2" s="1"/>
  <c r="F668" i="2"/>
  <c r="J668" i="2" s="1"/>
  <c r="H669" i="2"/>
  <c r="G669" i="2"/>
  <c r="Q669" i="2" l="1"/>
  <c r="F669" i="2" s="1"/>
  <c r="J669" i="2" s="1"/>
  <c r="P670" i="2"/>
  <c r="D671" i="2"/>
  <c r="L671" i="2"/>
  <c r="K671" i="2"/>
  <c r="N671" i="2"/>
  <c r="S671" i="2"/>
  <c r="R671" i="2"/>
  <c r="O671" i="2"/>
  <c r="M670" i="2"/>
  <c r="Q670" i="2" s="1"/>
  <c r="B673" i="2"/>
  <c r="C672" i="2"/>
  <c r="T670" i="2"/>
  <c r="U670" i="2" s="1"/>
  <c r="E669" i="2" l="1"/>
  <c r="I669" i="2" s="1"/>
  <c r="T671" i="2"/>
  <c r="U671" i="2" s="1"/>
  <c r="G671" i="2" s="1"/>
  <c r="E670" i="2"/>
  <c r="F670" i="2"/>
  <c r="G670" i="2"/>
  <c r="H670" i="2"/>
  <c r="M671" i="2"/>
  <c r="P671" i="2"/>
  <c r="L672" i="2"/>
  <c r="O672" i="2"/>
  <c r="K672" i="2"/>
  <c r="M672" i="2" s="1"/>
  <c r="N672" i="2"/>
  <c r="D672" i="2"/>
  <c r="R672" i="2"/>
  <c r="S672" i="2"/>
  <c r="C673" i="2"/>
  <c r="B674" i="2"/>
  <c r="P672" i="2" l="1"/>
  <c r="Q672" i="2" s="1"/>
  <c r="H671" i="2"/>
  <c r="T672" i="2"/>
  <c r="U672" i="2" s="1"/>
  <c r="G672" i="2" s="1"/>
  <c r="J670" i="2"/>
  <c r="Q671" i="2"/>
  <c r="O673" i="2"/>
  <c r="R673" i="2"/>
  <c r="T673" i="2" s="1"/>
  <c r="U673" i="2" s="1"/>
  <c r="K673" i="2"/>
  <c r="N673" i="2"/>
  <c r="S673" i="2"/>
  <c r="D673" i="2"/>
  <c r="L673" i="2"/>
  <c r="B675" i="2"/>
  <c r="C674" i="2"/>
  <c r="I670" i="2"/>
  <c r="M673" i="2" l="1"/>
  <c r="H672" i="2"/>
  <c r="P673" i="2"/>
  <c r="G673" i="2"/>
  <c r="H673" i="2"/>
  <c r="R674" i="2"/>
  <c r="L674" i="2"/>
  <c r="K674" i="2"/>
  <c r="O674" i="2"/>
  <c r="N674" i="2"/>
  <c r="S674" i="2"/>
  <c r="D674" i="2"/>
  <c r="F672" i="2"/>
  <c r="J672" i="2" s="1"/>
  <c r="E672" i="2"/>
  <c r="I672" i="2" s="1"/>
  <c r="B676" i="2"/>
  <c r="C675" i="2"/>
  <c r="E671" i="2"/>
  <c r="I671" i="2" s="1"/>
  <c r="F671" i="2"/>
  <c r="J671" i="2" s="1"/>
  <c r="Q673" i="2" l="1"/>
  <c r="M674" i="2"/>
  <c r="P674" i="2"/>
  <c r="N675" i="2"/>
  <c r="K675" i="2"/>
  <c r="S675" i="2"/>
  <c r="R675" i="2"/>
  <c r="O675" i="2"/>
  <c r="D675" i="2"/>
  <c r="L675" i="2"/>
  <c r="T674" i="2"/>
  <c r="U674" i="2" s="1"/>
  <c r="B677" i="2"/>
  <c r="C676" i="2"/>
  <c r="F673" i="2"/>
  <c r="J673" i="2" s="1"/>
  <c r="E673" i="2"/>
  <c r="I673" i="2" s="1"/>
  <c r="Q674" i="2" l="1"/>
  <c r="F674" i="2" s="1"/>
  <c r="M675" i="2"/>
  <c r="T675" i="2"/>
  <c r="U675" i="2" s="1"/>
  <c r="H675" i="2" s="1"/>
  <c r="H674" i="2"/>
  <c r="G674" i="2"/>
  <c r="N676" i="2"/>
  <c r="D676" i="2"/>
  <c r="L676" i="2"/>
  <c r="K676" i="2"/>
  <c r="M676" i="2" s="1"/>
  <c r="S676" i="2"/>
  <c r="R676" i="2"/>
  <c r="T676" i="2" s="1"/>
  <c r="U676" i="2" s="1"/>
  <c r="O676" i="2"/>
  <c r="C677" i="2"/>
  <c r="B678" i="2"/>
  <c r="P675" i="2"/>
  <c r="Q675" i="2" s="1"/>
  <c r="E674" i="2" l="1"/>
  <c r="G675" i="2"/>
  <c r="J674" i="2"/>
  <c r="I674" i="2"/>
  <c r="B679" i="2"/>
  <c r="C678" i="2"/>
  <c r="P676" i="2"/>
  <c r="Q676" i="2" s="1"/>
  <c r="N677" i="2"/>
  <c r="K677" i="2"/>
  <c r="S677" i="2"/>
  <c r="L677" i="2"/>
  <c r="O677" i="2"/>
  <c r="D677" i="2"/>
  <c r="R677" i="2"/>
  <c r="E675" i="2"/>
  <c r="I675" i="2" s="1"/>
  <c r="F675" i="2"/>
  <c r="J675" i="2" s="1"/>
  <c r="G676" i="2"/>
  <c r="H676" i="2"/>
  <c r="M677" i="2" l="1"/>
  <c r="P677" i="2"/>
  <c r="T677" i="2"/>
  <c r="U677" i="2" s="1"/>
  <c r="G677" i="2" s="1"/>
  <c r="F676" i="2"/>
  <c r="J676" i="2" s="1"/>
  <c r="E676" i="2"/>
  <c r="I676" i="2" s="1"/>
  <c r="D678" i="2"/>
  <c r="S678" i="2"/>
  <c r="K678" i="2"/>
  <c r="R678" i="2"/>
  <c r="T678" i="2" s="1"/>
  <c r="U678" i="2" s="1"/>
  <c r="O678" i="2"/>
  <c r="L678" i="2"/>
  <c r="N678" i="2"/>
  <c r="C679" i="2"/>
  <c r="B680" i="2"/>
  <c r="Q677" i="2" l="1"/>
  <c r="E677" i="2" s="1"/>
  <c r="H677" i="2"/>
  <c r="M678" i="2"/>
  <c r="B681" i="2"/>
  <c r="C680" i="2"/>
  <c r="H678" i="2"/>
  <c r="G678" i="2"/>
  <c r="O679" i="2"/>
  <c r="N679" i="2"/>
  <c r="K679" i="2"/>
  <c r="S679" i="2"/>
  <c r="D679" i="2"/>
  <c r="R679" i="2"/>
  <c r="L679" i="2"/>
  <c r="P678" i="2"/>
  <c r="I677" i="2"/>
  <c r="Q678" i="2" l="1"/>
  <c r="E678" i="2" s="1"/>
  <c r="I678" i="2" s="1"/>
  <c r="T679" i="2"/>
  <c r="U679" i="2" s="1"/>
  <c r="G679" i="2" s="1"/>
  <c r="F677" i="2"/>
  <c r="J677" i="2" s="1"/>
  <c r="M679" i="2"/>
  <c r="F678" i="2"/>
  <c r="J678" i="2" s="1"/>
  <c r="P679" i="2"/>
  <c r="S680" i="2"/>
  <c r="R680" i="2"/>
  <c r="T680" i="2" s="1"/>
  <c r="U680" i="2" s="1"/>
  <c r="L680" i="2"/>
  <c r="O680" i="2"/>
  <c r="K680" i="2"/>
  <c r="D680" i="2"/>
  <c r="N680" i="2"/>
  <c r="C681" i="2"/>
  <c r="B682" i="2"/>
  <c r="H679" i="2" l="1"/>
  <c r="Q679" i="2"/>
  <c r="F679" i="2" s="1"/>
  <c r="J679" i="2" s="1"/>
  <c r="M680" i="2"/>
  <c r="G680" i="2"/>
  <c r="H680" i="2"/>
  <c r="C682" i="2"/>
  <c r="B683" i="2"/>
  <c r="D681" i="2"/>
  <c r="R681" i="2"/>
  <c r="L681" i="2"/>
  <c r="O681" i="2"/>
  <c r="N681" i="2"/>
  <c r="S681" i="2"/>
  <c r="K681" i="2"/>
  <c r="P680" i="2"/>
  <c r="E679" i="2" l="1"/>
  <c r="I679" i="2" s="1"/>
  <c r="Q680" i="2"/>
  <c r="F680" i="2" s="1"/>
  <c r="J680" i="2" s="1"/>
  <c r="T681" i="2"/>
  <c r="U681" i="2" s="1"/>
  <c r="C683" i="2"/>
  <c r="B684" i="2"/>
  <c r="M681" i="2"/>
  <c r="L682" i="2"/>
  <c r="O682" i="2"/>
  <c r="K682" i="2"/>
  <c r="N682" i="2"/>
  <c r="D682" i="2"/>
  <c r="R682" i="2"/>
  <c r="S682" i="2"/>
  <c r="P681" i="2"/>
  <c r="E680" i="2" l="1"/>
  <c r="I680" i="2" s="1"/>
  <c r="T682" i="2"/>
  <c r="U682" i="2" s="1"/>
  <c r="H682" i="2" s="1"/>
  <c r="M682" i="2"/>
  <c r="P682" i="2"/>
  <c r="Q682" i="2" s="1"/>
  <c r="Q681" i="2"/>
  <c r="B685" i="2"/>
  <c r="C684" i="2"/>
  <c r="R683" i="2"/>
  <c r="O683" i="2"/>
  <c r="N683" i="2"/>
  <c r="K683" i="2"/>
  <c r="S683" i="2"/>
  <c r="L683" i="2"/>
  <c r="D683" i="2"/>
  <c r="G681" i="2"/>
  <c r="H681" i="2"/>
  <c r="M683" i="2" l="1"/>
  <c r="G682" i="2"/>
  <c r="P683" i="2"/>
  <c r="E682" i="2"/>
  <c r="I682" i="2" s="1"/>
  <c r="F682" i="2"/>
  <c r="J682" i="2" s="1"/>
  <c r="T683" i="2"/>
  <c r="U683" i="2" s="1"/>
  <c r="D684" i="2"/>
  <c r="R684" i="2"/>
  <c r="K684" i="2"/>
  <c r="N684" i="2"/>
  <c r="S684" i="2"/>
  <c r="O684" i="2"/>
  <c r="L684" i="2"/>
  <c r="C685" i="2"/>
  <c r="B686" i="2"/>
  <c r="F681" i="2"/>
  <c r="J681" i="2" s="1"/>
  <c r="E681" i="2"/>
  <c r="I681" i="2" s="1"/>
  <c r="Q683" i="2" l="1"/>
  <c r="P684" i="2"/>
  <c r="M684" i="2"/>
  <c r="F683" i="2"/>
  <c r="E683" i="2"/>
  <c r="T684" i="2"/>
  <c r="U684" i="2" s="1"/>
  <c r="B687" i="2"/>
  <c r="C686" i="2"/>
  <c r="S685" i="2"/>
  <c r="R685" i="2"/>
  <c r="T685" i="2" s="1"/>
  <c r="U685" i="2" s="1"/>
  <c r="O685" i="2"/>
  <c r="K685" i="2"/>
  <c r="D685" i="2"/>
  <c r="N685" i="2"/>
  <c r="L685" i="2"/>
  <c r="G683" i="2"/>
  <c r="H683" i="2"/>
  <c r="H685" i="2" l="1"/>
  <c r="G685" i="2"/>
  <c r="D686" i="2"/>
  <c r="L686" i="2"/>
  <c r="N686" i="2"/>
  <c r="K686" i="2"/>
  <c r="S686" i="2"/>
  <c r="R686" i="2"/>
  <c r="O686" i="2"/>
  <c r="G684" i="2"/>
  <c r="H684" i="2"/>
  <c r="P685" i="2"/>
  <c r="I683" i="2"/>
  <c r="Q684" i="2"/>
  <c r="C687" i="2"/>
  <c r="B688" i="2"/>
  <c r="M685" i="2"/>
  <c r="Q685" i="2" s="1"/>
  <c r="J683" i="2"/>
  <c r="M686" i="2" l="1"/>
  <c r="T686" i="2"/>
  <c r="U686" i="2" s="1"/>
  <c r="H686" i="2" s="1"/>
  <c r="R687" i="2"/>
  <c r="L687" i="2"/>
  <c r="O687" i="2"/>
  <c r="K687" i="2"/>
  <c r="S687" i="2"/>
  <c r="N687" i="2"/>
  <c r="D687" i="2"/>
  <c r="E685" i="2"/>
  <c r="I685" i="2" s="1"/>
  <c r="F685" i="2"/>
  <c r="J685" i="2" s="1"/>
  <c r="P686" i="2"/>
  <c r="Q686" i="2" s="1"/>
  <c r="F684" i="2"/>
  <c r="J684" i="2" s="1"/>
  <c r="E684" i="2"/>
  <c r="I684" i="2" s="1"/>
  <c r="C688" i="2"/>
  <c r="B689" i="2"/>
  <c r="P687" i="2" l="1"/>
  <c r="G686" i="2"/>
  <c r="M687" i="2"/>
  <c r="T687" i="2"/>
  <c r="U687" i="2" s="1"/>
  <c r="H687" i="2" s="1"/>
  <c r="O688" i="2"/>
  <c r="K688" i="2"/>
  <c r="M688" i="2" s="1"/>
  <c r="N688" i="2"/>
  <c r="L688" i="2"/>
  <c r="D688" i="2"/>
  <c r="S688" i="2"/>
  <c r="R688" i="2"/>
  <c r="F686" i="2"/>
  <c r="J686" i="2" s="1"/>
  <c r="E686" i="2"/>
  <c r="I686" i="2" s="1"/>
  <c r="C689" i="2"/>
  <c r="B690" i="2"/>
  <c r="Q687" i="2" l="1"/>
  <c r="F687" i="2" s="1"/>
  <c r="J687" i="2" s="1"/>
  <c r="G687" i="2"/>
  <c r="C690" i="2"/>
  <c r="B691" i="2"/>
  <c r="T688" i="2"/>
  <c r="U688" i="2" s="1"/>
  <c r="O689" i="2"/>
  <c r="D689" i="2"/>
  <c r="R689" i="2"/>
  <c r="K689" i="2"/>
  <c r="N689" i="2"/>
  <c r="L689" i="2"/>
  <c r="S689" i="2"/>
  <c r="P688" i="2"/>
  <c r="Q688" i="2" s="1"/>
  <c r="E687" i="2" l="1"/>
  <c r="I687" i="2" s="1"/>
  <c r="M689" i="2"/>
  <c r="T689" i="2"/>
  <c r="U689" i="2" s="1"/>
  <c r="G689" i="2" s="1"/>
  <c r="H688" i="2"/>
  <c r="G688" i="2"/>
  <c r="F688" i="2"/>
  <c r="E688" i="2"/>
  <c r="B692" i="2"/>
  <c r="C691" i="2"/>
  <c r="L690" i="2"/>
  <c r="D690" i="2"/>
  <c r="O690" i="2"/>
  <c r="K690" i="2"/>
  <c r="R690" i="2"/>
  <c r="T690" i="2" s="1"/>
  <c r="U690" i="2" s="1"/>
  <c r="N690" i="2"/>
  <c r="S690" i="2"/>
  <c r="P689" i="2"/>
  <c r="Q689" i="2" l="1"/>
  <c r="E689" i="2" s="1"/>
  <c r="I689" i="2" s="1"/>
  <c r="H689" i="2"/>
  <c r="J688" i="2"/>
  <c r="I688" i="2"/>
  <c r="C692" i="2"/>
  <c r="B693" i="2"/>
  <c r="P690" i="2"/>
  <c r="M690" i="2"/>
  <c r="H690" i="2"/>
  <c r="G690" i="2"/>
  <c r="K691" i="2"/>
  <c r="S691" i="2"/>
  <c r="L691" i="2"/>
  <c r="R691" i="2"/>
  <c r="O691" i="2"/>
  <c r="N691" i="2"/>
  <c r="D691" i="2"/>
  <c r="F689" i="2" l="1"/>
  <c r="J689" i="2" s="1"/>
  <c r="Q690" i="2"/>
  <c r="E690" i="2" s="1"/>
  <c r="I690" i="2" s="1"/>
  <c r="P691" i="2"/>
  <c r="M691" i="2"/>
  <c r="Q691" i="2" s="1"/>
  <c r="T691" i="2"/>
  <c r="U691" i="2" s="1"/>
  <c r="B694" i="2"/>
  <c r="C693" i="2"/>
  <c r="L692" i="2"/>
  <c r="N692" i="2"/>
  <c r="K692" i="2"/>
  <c r="S692" i="2"/>
  <c r="R692" i="2"/>
  <c r="T692" i="2" s="1"/>
  <c r="U692" i="2" s="1"/>
  <c r="D692" i="2"/>
  <c r="O692" i="2"/>
  <c r="F690" i="2" l="1"/>
  <c r="J690" i="2" s="1"/>
  <c r="M692" i="2"/>
  <c r="G692" i="2"/>
  <c r="H692" i="2"/>
  <c r="E691" i="2"/>
  <c r="F691" i="2"/>
  <c r="P692" i="2"/>
  <c r="O693" i="2"/>
  <c r="N693" i="2"/>
  <c r="K693" i="2"/>
  <c r="L693" i="2"/>
  <c r="S693" i="2"/>
  <c r="D693" i="2"/>
  <c r="R693" i="2"/>
  <c r="C694" i="2"/>
  <c r="B695" i="2"/>
  <c r="H691" i="2"/>
  <c r="G691" i="2"/>
  <c r="Q692" i="2" l="1"/>
  <c r="F692" i="2" s="1"/>
  <c r="J692" i="2" s="1"/>
  <c r="T693" i="2"/>
  <c r="U693" i="2" s="1"/>
  <c r="H693" i="2" s="1"/>
  <c r="P693" i="2"/>
  <c r="C695" i="2"/>
  <c r="B696" i="2"/>
  <c r="J691" i="2"/>
  <c r="I691" i="2"/>
  <c r="S694" i="2"/>
  <c r="R694" i="2"/>
  <c r="D694" i="2"/>
  <c r="L694" i="2"/>
  <c r="O694" i="2"/>
  <c r="N694" i="2"/>
  <c r="K694" i="2"/>
  <c r="M693" i="2"/>
  <c r="Q693" i="2" s="1"/>
  <c r="E692" i="2" l="1"/>
  <c r="I692" i="2" s="1"/>
  <c r="T694" i="2"/>
  <c r="U694" i="2" s="1"/>
  <c r="H694" i="2" s="1"/>
  <c r="P694" i="2"/>
  <c r="G693" i="2"/>
  <c r="E693" i="2"/>
  <c r="I693" i="2" s="1"/>
  <c r="F693" i="2"/>
  <c r="J693" i="2" s="1"/>
  <c r="M694" i="2"/>
  <c r="Q694" i="2" s="1"/>
  <c r="C696" i="2"/>
  <c r="B697" i="2"/>
  <c r="O695" i="2"/>
  <c r="K695" i="2"/>
  <c r="N695" i="2"/>
  <c r="S695" i="2"/>
  <c r="D695" i="2"/>
  <c r="R695" i="2"/>
  <c r="L695" i="2"/>
  <c r="G694" i="2" l="1"/>
  <c r="T695" i="2"/>
  <c r="U695" i="2" s="1"/>
  <c r="C697" i="2"/>
  <c r="B698" i="2"/>
  <c r="E694" i="2"/>
  <c r="I694" i="2" s="1"/>
  <c r="F694" i="2"/>
  <c r="J694" i="2" s="1"/>
  <c r="O696" i="2"/>
  <c r="K696" i="2"/>
  <c r="S696" i="2"/>
  <c r="D696" i="2"/>
  <c r="L696" i="2"/>
  <c r="N696" i="2"/>
  <c r="R696" i="2"/>
  <c r="P695" i="2"/>
  <c r="M695" i="2"/>
  <c r="T696" i="2" l="1"/>
  <c r="U696" i="2" s="1"/>
  <c r="G696" i="2" s="1"/>
  <c r="Q695" i="2"/>
  <c r="F695" i="2" s="1"/>
  <c r="M696" i="2"/>
  <c r="P696" i="2"/>
  <c r="C698" i="2"/>
  <c r="B699" i="2"/>
  <c r="S697" i="2"/>
  <c r="R697" i="2"/>
  <c r="O697" i="2"/>
  <c r="K697" i="2"/>
  <c r="D697" i="2"/>
  <c r="L697" i="2"/>
  <c r="N697" i="2"/>
  <c r="G695" i="2"/>
  <c r="H695" i="2"/>
  <c r="T697" i="2" l="1"/>
  <c r="U697" i="2" s="1"/>
  <c r="H697" i="2" s="1"/>
  <c r="H696" i="2"/>
  <c r="M697" i="2"/>
  <c r="E695" i="2"/>
  <c r="I695" i="2" s="1"/>
  <c r="B700" i="2"/>
  <c r="C699" i="2"/>
  <c r="P697" i="2"/>
  <c r="Q697" i="2" s="1"/>
  <c r="S698" i="2"/>
  <c r="L698" i="2"/>
  <c r="D698" i="2"/>
  <c r="O698" i="2"/>
  <c r="N698" i="2"/>
  <c r="R698" i="2"/>
  <c r="K698" i="2"/>
  <c r="Q696" i="2"/>
  <c r="J695" i="2"/>
  <c r="G697" i="2" l="1"/>
  <c r="T698" i="2"/>
  <c r="U698" i="2" s="1"/>
  <c r="H698" i="2" s="1"/>
  <c r="E697" i="2"/>
  <c r="I697" i="2" s="1"/>
  <c r="F697" i="2"/>
  <c r="J697" i="2" s="1"/>
  <c r="F696" i="2"/>
  <c r="J696" i="2" s="1"/>
  <c r="E696" i="2"/>
  <c r="I696" i="2" s="1"/>
  <c r="M698" i="2"/>
  <c r="L699" i="2"/>
  <c r="O699" i="2"/>
  <c r="N699" i="2"/>
  <c r="P699" i="2" s="1"/>
  <c r="K699" i="2"/>
  <c r="S699" i="2"/>
  <c r="D699" i="2"/>
  <c r="R699" i="2"/>
  <c r="T699" i="2" s="1"/>
  <c r="U699" i="2" s="1"/>
  <c r="B701" i="2"/>
  <c r="C700" i="2"/>
  <c r="P698" i="2"/>
  <c r="G698" i="2" l="1"/>
  <c r="L700" i="2"/>
  <c r="D700" i="2"/>
  <c r="K700" i="2"/>
  <c r="M700" i="2" s="1"/>
  <c r="S700" i="2"/>
  <c r="R700" i="2"/>
  <c r="O700" i="2"/>
  <c r="N700" i="2"/>
  <c r="B702" i="2"/>
  <c r="C701" i="2"/>
  <c r="Q698" i="2"/>
  <c r="G699" i="2"/>
  <c r="H699" i="2"/>
  <c r="M699" i="2"/>
  <c r="Q699" i="2" s="1"/>
  <c r="B703" i="2" l="1"/>
  <c r="C702" i="2"/>
  <c r="P700" i="2"/>
  <c r="Q700" i="2" s="1"/>
  <c r="F699" i="2"/>
  <c r="J699" i="2" s="1"/>
  <c r="E699" i="2"/>
  <c r="I699" i="2" s="1"/>
  <c r="T700" i="2"/>
  <c r="U700" i="2" s="1"/>
  <c r="E698" i="2"/>
  <c r="I698" i="2" s="1"/>
  <c r="F698" i="2"/>
  <c r="J698" i="2" s="1"/>
  <c r="L701" i="2"/>
  <c r="O701" i="2"/>
  <c r="D701" i="2"/>
  <c r="R701" i="2"/>
  <c r="N701" i="2"/>
  <c r="P701" i="2" s="1"/>
  <c r="K701" i="2"/>
  <c r="S701" i="2"/>
  <c r="E700" i="2" l="1"/>
  <c r="F700" i="2"/>
  <c r="M701" i="2"/>
  <c r="Q701" i="2" s="1"/>
  <c r="H700" i="2"/>
  <c r="G700" i="2"/>
  <c r="T701" i="2"/>
  <c r="U701" i="2" s="1"/>
  <c r="L702" i="2"/>
  <c r="N702" i="2"/>
  <c r="S702" i="2"/>
  <c r="K702" i="2"/>
  <c r="D702" i="2"/>
  <c r="R702" i="2"/>
  <c r="T702" i="2" s="1"/>
  <c r="U702" i="2" s="1"/>
  <c r="O702" i="2"/>
  <c r="C703" i="2"/>
  <c r="B704" i="2"/>
  <c r="P702" i="2" l="1"/>
  <c r="M702" i="2"/>
  <c r="Q702" i="2" s="1"/>
  <c r="E702" i="2" s="1"/>
  <c r="J700" i="2"/>
  <c r="R703" i="2"/>
  <c r="D703" i="2"/>
  <c r="L703" i="2"/>
  <c r="O703" i="2"/>
  <c r="N703" i="2"/>
  <c r="K703" i="2"/>
  <c r="S703" i="2"/>
  <c r="C704" i="2"/>
  <c r="B705" i="2"/>
  <c r="G701" i="2"/>
  <c r="H701" i="2"/>
  <c r="G702" i="2"/>
  <c r="H702" i="2"/>
  <c r="E701" i="2"/>
  <c r="F701" i="2"/>
  <c r="I700" i="2"/>
  <c r="T703" i="2" l="1"/>
  <c r="U703" i="2" s="1"/>
  <c r="H703" i="2" s="1"/>
  <c r="J701" i="2"/>
  <c r="M703" i="2"/>
  <c r="F702" i="2"/>
  <c r="J702" i="2" s="1"/>
  <c r="I702" i="2"/>
  <c r="C705" i="2"/>
  <c r="B706" i="2"/>
  <c r="O704" i="2"/>
  <c r="K704" i="2"/>
  <c r="S704" i="2"/>
  <c r="N704" i="2"/>
  <c r="D704" i="2"/>
  <c r="R704" i="2"/>
  <c r="L704" i="2"/>
  <c r="I701" i="2"/>
  <c r="P703" i="2"/>
  <c r="G703" i="2" l="1"/>
  <c r="Q703" i="2"/>
  <c r="F703" i="2" s="1"/>
  <c r="J703" i="2" s="1"/>
  <c r="P704" i="2"/>
  <c r="M704" i="2"/>
  <c r="B707" i="2"/>
  <c r="C706" i="2"/>
  <c r="S705" i="2"/>
  <c r="D705" i="2"/>
  <c r="O705" i="2"/>
  <c r="N705" i="2"/>
  <c r="L705" i="2"/>
  <c r="R705" i="2"/>
  <c r="K705" i="2"/>
  <c r="T704" i="2"/>
  <c r="U704" i="2" s="1"/>
  <c r="E703" i="2" l="1"/>
  <c r="I703" i="2" s="1"/>
  <c r="T705" i="2"/>
  <c r="U705" i="2" s="1"/>
  <c r="G705" i="2" s="1"/>
  <c r="G704" i="2"/>
  <c r="H704" i="2"/>
  <c r="O706" i="2"/>
  <c r="K706" i="2"/>
  <c r="S706" i="2"/>
  <c r="R706" i="2"/>
  <c r="L706" i="2"/>
  <c r="N706" i="2"/>
  <c r="D706" i="2"/>
  <c r="M705" i="2"/>
  <c r="C707" i="2"/>
  <c r="B708" i="2"/>
  <c r="P705" i="2"/>
  <c r="Q704" i="2"/>
  <c r="P706" i="2" l="1"/>
  <c r="H705" i="2"/>
  <c r="T706" i="2"/>
  <c r="U706" i="2" s="1"/>
  <c r="G706" i="2" s="1"/>
  <c r="M706" i="2"/>
  <c r="Q706" i="2" s="1"/>
  <c r="F704" i="2"/>
  <c r="J704" i="2" s="1"/>
  <c r="E704" i="2"/>
  <c r="I704" i="2" s="1"/>
  <c r="B709" i="2"/>
  <c r="C708" i="2"/>
  <c r="S707" i="2"/>
  <c r="D707" i="2"/>
  <c r="R707" i="2"/>
  <c r="L707" i="2"/>
  <c r="O707" i="2"/>
  <c r="N707" i="2"/>
  <c r="K707" i="2"/>
  <c r="Q705" i="2"/>
  <c r="P707" i="2" l="1"/>
  <c r="M707" i="2"/>
  <c r="Q707" i="2" s="1"/>
  <c r="T707" i="2"/>
  <c r="U707" i="2" s="1"/>
  <c r="G707" i="2" s="1"/>
  <c r="H706" i="2"/>
  <c r="E705" i="2"/>
  <c r="I705" i="2" s="1"/>
  <c r="F705" i="2"/>
  <c r="J705" i="2" s="1"/>
  <c r="F706" i="2"/>
  <c r="J706" i="2" s="1"/>
  <c r="E706" i="2"/>
  <c r="I706" i="2" s="1"/>
  <c r="L708" i="2"/>
  <c r="K708" i="2"/>
  <c r="D708" i="2"/>
  <c r="R708" i="2"/>
  <c r="O708" i="2"/>
  <c r="N708" i="2"/>
  <c r="S708" i="2"/>
  <c r="C709" i="2"/>
  <c r="B710" i="2"/>
  <c r="P708" i="2" l="1"/>
  <c r="T708" i="2"/>
  <c r="U708" i="2" s="1"/>
  <c r="H708" i="2" s="1"/>
  <c r="H707" i="2"/>
  <c r="M708" i="2"/>
  <c r="Q708" i="2" s="1"/>
  <c r="B711" i="2"/>
  <c r="C710" i="2"/>
  <c r="N709" i="2"/>
  <c r="K709" i="2"/>
  <c r="S709" i="2"/>
  <c r="O709" i="2"/>
  <c r="L709" i="2"/>
  <c r="D709" i="2"/>
  <c r="R709" i="2"/>
  <c r="E707" i="2"/>
  <c r="I707" i="2" s="1"/>
  <c r="F707" i="2"/>
  <c r="J707" i="2" l="1"/>
  <c r="P709" i="2"/>
  <c r="G708" i="2"/>
  <c r="M709" i="2"/>
  <c r="E708" i="2"/>
  <c r="I708" i="2" s="1"/>
  <c r="F708" i="2"/>
  <c r="J708" i="2" s="1"/>
  <c r="T709" i="2"/>
  <c r="U709" i="2" s="1"/>
  <c r="R710" i="2"/>
  <c r="S710" i="2"/>
  <c r="L710" i="2"/>
  <c r="O710" i="2"/>
  <c r="N710" i="2"/>
  <c r="K710" i="2"/>
  <c r="M710" i="2" s="1"/>
  <c r="D710" i="2"/>
  <c r="B712" i="2"/>
  <c r="C711" i="2"/>
  <c r="P710" i="2" l="1"/>
  <c r="Q710" i="2" s="1"/>
  <c r="Q709" i="2"/>
  <c r="E709" i="2" s="1"/>
  <c r="R711" i="2"/>
  <c r="T711" i="2" s="1"/>
  <c r="U711" i="2" s="1"/>
  <c r="L711" i="2"/>
  <c r="O711" i="2"/>
  <c r="N711" i="2"/>
  <c r="D711" i="2"/>
  <c r="K711" i="2"/>
  <c r="S711" i="2"/>
  <c r="T710" i="2"/>
  <c r="U710" i="2" s="1"/>
  <c r="H709" i="2"/>
  <c r="G709" i="2"/>
  <c r="C712" i="2"/>
  <c r="B713" i="2"/>
  <c r="F709" i="2" l="1"/>
  <c r="I709" i="2"/>
  <c r="M711" i="2"/>
  <c r="P711" i="2"/>
  <c r="Q711" i="2" s="1"/>
  <c r="F711" i="2" s="1"/>
  <c r="G710" i="2"/>
  <c r="H710" i="2"/>
  <c r="J709" i="2"/>
  <c r="E710" i="2"/>
  <c r="F710" i="2"/>
  <c r="C713" i="2"/>
  <c r="B714" i="2"/>
  <c r="O712" i="2"/>
  <c r="N712" i="2"/>
  <c r="S712" i="2"/>
  <c r="D712" i="2"/>
  <c r="L712" i="2"/>
  <c r="R712" i="2"/>
  <c r="K712" i="2"/>
  <c r="H711" i="2"/>
  <c r="G711" i="2"/>
  <c r="I710" i="2" l="1"/>
  <c r="M712" i="2"/>
  <c r="J711" i="2"/>
  <c r="E711" i="2"/>
  <c r="I711" i="2" s="1"/>
  <c r="T712" i="2"/>
  <c r="U712" i="2" s="1"/>
  <c r="J710" i="2"/>
  <c r="R713" i="2"/>
  <c r="T713" i="2" s="1"/>
  <c r="U713" i="2" s="1"/>
  <c r="N713" i="2"/>
  <c r="K713" i="2"/>
  <c r="L713" i="2"/>
  <c r="S713" i="2"/>
  <c r="O713" i="2"/>
  <c r="D713" i="2"/>
  <c r="P712" i="2"/>
  <c r="Q712" i="2" s="1"/>
  <c r="B715" i="2"/>
  <c r="C714" i="2"/>
  <c r="M713" i="2" l="1"/>
  <c r="E712" i="2"/>
  <c r="F712" i="2"/>
  <c r="R714" i="2"/>
  <c r="T714" i="2" s="1"/>
  <c r="U714" i="2" s="1"/>
  <c r="L714" i="2"/>
  <c r="S714" i="2"/>
  <c r="D714" i="2"/>
  <c r="K714" i="2"/>
  <c r="O714" i="2"/>
  <c r="N714" i="2"/>
  <c r="C715" i="2"/>
  <c r="B716" i="2"/>
  <c r="P713" i="2"/>
  <c r="Q713" i="2" s="1"/>
  <c r="H713" i="2"/>
  <c r="G713" i="2"/>
  <c r="H712" i="2"/>
  <c r="G712" i="2"/>
  <c r="J712" i="2" l="1"/>
  <c r="M714" i="2"/>
  <c r="H714" i="2"/>
  <c r="G714" i="2"/>
  <c r="E713" i="2"/>
  <c r="I713" i="2" s="1"/>
  <c r="F713" i="2"/>
  <c r="J713" i="2" s="1"/>
  <c r="B717" i="2"/>
  <c r="C716" i="2"/>
  <c r="O715" i="2"/>
  <c r="K715" i="2"/>
  <c r="R715" i="2"/>
  <c r="N715" i="2"/>
  <c r="S715" i="2"/>
  <c r="L715" i="2"/>
  <c r="D715" i="2"/>
  <c r="P714" i="2"/>
  <c r="I712" i="2"/>
  <c r="T715" i="2" l="1"/>
  <c r="U715" i="2" s="1"/>
  <c r="G715" i="2" s="1"/>
  <c r="M715" i="2"/>
  <c r="D716" i="2"/>
  <c r="L716" i="2"/>
  <c r="O716" i="2"/>
  <c r="K716" i="2"/>
  <c r="N716" i="2"/>
  <c r="S716" i="2"/>
  <c r="R716" i="2"/>
  <c r="B718" i="2"/>
  <c r="C717" i="2"/>
  <c r="P715" i="2"/>
  <c r="Q714" i="2"/>
  <c r="Q715" i="2" l="1"/>
  <c r="F715" i="2" s="1"/>
  <c r="J715" i="2" s="1"/>
  <c r="H715" i="2"/>
  <c r="T716" i="2"/>
  <c r="U716" i="2" s="1"/>
  <c r="P716" i="2"/>
  <c r="F714" i="2"/>
  <c r="J714" i="2" s="1"/>
  <c r="E714" i="2"/>
  <c r="I714" i="2" s="1"/>
  <c r="M716" i="2"/>
  <c r="R717" i="2"/>
  <c r="L717" i="2"/>
  <c r="O717" i="2"/>
  <c r="N717" i="2"/>
  <c r="K717" i="2"/>
  <c r="M717" i="2" s="1"/>
  <c r="S717" i="2"/>
  <c r="D717" i="2"/>
  <c r="B719" i="2"/>
  <c r="C718" i="2"/>
  <c r="P717" i="2" l="1"/>
  <c r="Q717" i="2" s="1"/>
  <c r="E715" i="2"/>
  <c r="I715" i="2" s="1"/>
  <c r="T717" i="2"/>
  <c r="U717" i="2" s="1"/>
  <c r="G717" i="2" s="1"/>
  <c r="C719" i="2"/>
  <c r="B720" i="2"/>
  <c r="Q716" i="2"/>
  <c r="L718" i="2"/>
  <c r="O718" i="2"/>
  <c r="N718" i="2"/>
  <c r="S718" i="2"/>
  <c r="R718" i="2"/>
  <c r="T718" i="2" s="1"/>
  <c r="U718" i="2" s="1"/>
  <c r="K718" i="2"/>
  <c r="D718" i="2"/>
  <c r="G716" i="2"/>
  <c r="H716" i="2"/>
  <c r="F717" i="2" l="1"/>
  <c r="E717" i="2"/>
  <c r="P718" i="2"/>
  <c r="H717" i="2"/>
  <c r="J717" i="2" s="1"/>
  <c r="I717" i="2"/>
  <c r="F716" i="2"/>
  <c r="J716" i="2" s="1"/>
  <c r="E716" i="2"/>
  <c r="I716" i="2" s="1"/>
  <c r="B721" i="2"/>
  <c r="C720" i="2"/>
  <c r="M718" i="2"/>
  <c r="Q718" i="2" s="1"/>
  <c r="L719" i="2"/>
  <c r="K719" i="2"/>
  <c r="M719" i="2" s="1"/>
  <c r="O719" i="2"/>
  <c r="N719" i="2"/>
  <c r="D719" i="2"/>
  <c r="R719" i="2"/>
  <c r="T719" i="2" s="1"/>
  <c r="U719" i="2" s="1"/>
  <c r="S719" i="2"/>
  <c r="G718" i="2"/>
  <c r="H718" i="2"/>
  <c r="P719" i="2" l="1"/>
  <c r="Q719" i="2" s="1"/>
  <c r="E718" i="2"/>
  <c r="I718" i="2" s="1"/>
  <c r="F718" i="2"/>
  <c r="J718" i="2" s="1"/>
  <c r="R720" i="2"/>
  <c r="L720" i="2"/>
  <c r="O720" i="2"/>
  <c r="K720" i="2"/>
  <c r="N720" i="2"/>
  <c r="S720" i="2"/>
  <c r="D720" i="2"/>
  <c r="G719" i="2"/>
  <c r="H719" i="2"/>
  <c r="C721" i="2"/>
  <c r="B722" i="2"/>
  <c r="M720" i="2" l="1"/>
  <c r="E719" i="2"/>
  <c r="I719" i="2" s="1"/>
  <c r="F719" i="2"/>
  <c r="J719" i="2" s="1"/>
  <c r="T720" i="2"/>
  <c r="U720" i="2" s="1"/>
  <c r="C722" i="2"/>
  <c r="B723" i="2"/>
  <c r="R721" i="2"/>
  <c r="K721" i="2"/>
  <c r="D721" i="2"/>
  <c r="L721" i="2"/>
  <c r="O721" i="2"/>
  <c r="N721" i="2"/>
  <c r="S721" i="2"/>
  <c r="P720" i="2"/>
  <c r="M721" i="2" l="1"/>
  <c r="Q720" i="2"/>
  <c r="E720" i="2" s="1"/>
  <c r="I720" i="2" s="1"/>
  <c r="T721" i="2"/>
  <c r="U721" i="2" s="1"/>
  <c r="G721" i="2" s="1"/>
  <c r="P721" i="2"/>
  <c r="Q721" i="2" s="1"/>
  <c r="F720" i="2"/>
  <c r="C723" i="2"/>
  <c r="B724" i="2"/>
  <c r="D722" i="2"/>
  <c r="R722" i="2"/>
  <c r="O722" i="2"/>
  <c r="N722" i="2"/>
  <c r="K722" i="2"/>
  <c r="S722" i="2"/>
  <c r="L722" i="2"/>
  <c r="H720" i="2"/>
  <c r="G720" i="2"/>
  <c r="H721" i="2" l="1"/>
  <c r="M722" i="2"/>
  <c r="T722" i="2"/>
  <c r="U722" i="2" s="1"/>
  <c r="H722" i="2" s="1"/>
  <c r="C724" i="2"/>
  <c r="B725" i="2"/>
  <c r="O723" i="2"/>
  <c r="N723" i="2"/>
  <c r="S723" i="2"/>
  <c r="L723" i="2"/>
  <c r="R723" i="2"/>
  <c r="K723" i="2"/>
  <c r="D723" i="2"/>
  <c r="P722" i="2"/>
  <c r="Q722" i="2" s="1"/>
  <c r="E721" i="2"/>
  <c r="I721" i="2" s="1"/>
  <c r="F721" i="2"/>
  <c r="J721" i="2" s="1"/>
  <c r="J720" i="2"/>
  <c r="G722" i="2" l="1"/>
  <c r="T723" i="2"/>
  <c r="U723" i="2" s="1"/>
  <c r="G723" i="2" s="1"/>
  <c r="E722" i="2"/>
  <c r="I722" i="2" s="1"/>
  <c r="F722" i="2"/>
  <c r="J722" i="2" s="1"/>
  <c r="P723" i="2"/>
  <c r="C725" i="2"/>
  <c r="B726" i="2"/>
  <c r="L724" i="2"/>
  <c r="O724" i="2"/>
  <c r="K724" i="2"/>
  <c r="S724" i="2"/>
  <c r="R724" i="2"/>
  <c r="T724" i="2" s="1"/>
  <c r="U724" i="2" s="1"/>
  <c r="N724" i="2"/>
  <c r="D724" i="2"/>
  <c r="M723" i="2"/>
  <c r="Q723" i="2" l="1"/>
  <c r="F723" i="2" s="1"/>
  <c r="J723" i="2" s="1"/>
  <c r="H723" i="2"/>
  <c r="C726" i="2"/>
  <c r="B727" i="2"/>
  <c r="L725" i="2"/>
  <c r="O725" i="2"/>
  <c r="N725" i="2"/>
  <c r="S725" i="2"/>
  <c r="R725" i="2"/>
  <c r="T725" i="2" s="1"/>
  <c r="U725" i="2" s="1"/>
  <c r="K725" i="2"/>
  <c r="D725" i="2"/>
  <c r="P724" i="2"/>
  <c r="H724" i="2"/>
  <c r="G724" i="2"/>
  <c r="M724" i="2"/>
  <c r="M725" i="2" l="1"/>
  <c r="E723" i="2"/>
  <c r="I723" i="2" s="1"/>
  <c r="Q724" i="2"/>
  <c r="E724" i="2" s="1"/>
  <c r="I724" i="2" s="1"/>
  <c r="P725" i="2"/>
  <c r="Q725" i="2" s="1"/>
  <c r="B728" i="2"/>
  <c r="C727" i="2"/>
  <c r="L726" i="2"/>
  <c r="R726" i="2"/>
  <c r="O726" i="2"/>
  <c r="K726" i="2"/>
  <c r="D726" i="2"/>
  <c r="S726" i="2"/>
  <c r="N726" i="2"/>
  <c r="G725" i="2"/>
  <c r="H725" i="2"/>
  <c r="M726" i="2" l="1"/>
  <c r="F724" i="2"/>
  <c r="J724" i="2" s="1"/>
  <c r="T726" i="2"/>
  <c r="U726" i="2" s="1"/>
  <c r="F725" i="2"/>
  <c r="J725" i="2" s="1"/>
  <c r="E725" i="2"/>
  <c r="I725" i="2" s="1"/>
  <c r="R727" i="2"/>
  <c r="T727" i="2" s="1"/>
  <c r="U727" i="2" s="1"/>
  <c r="L727" i="2"/>
  <c r="S727" i="2"/>
  <c r="D727" i="2"/>
  <c r="O727" i="2"/>
  <c r="K727" i="2"/>
  <c r="N727" i="2"/>
  <c r="P726" i="2"/>
  <c r="Q726" i="2" s="1"/>
  <c r="C728" i="2"/>
  <c r="B729" i="2"/>
  <c r="M727" i="2" l="1"/>
  <c r="E726" i="2"/>
  <c r="F726" i="2"/>
  <c r="C729" i="2"/>
  <c r="B730" i="2"/>
  <c r="G727" i="2"/>
  <c r="H727" i="2"/>
  <c r="L728" i="2"/>
  <c r="K728" i="2"/>
  <c r="R728" i="2"/>
  <c r="O728" i="2"/>
  <c r="N728" i="2"/>
  <c r="S728" i="2"/>
  <c r="D728" i="2"/>
  <c r="P727" i="2"/>
  <c r="Q727" i="2" s="1"/>
  <c r="G726" i="2"/>
  <c r="H726" i="2"/>
  <c r="P728" i="2" l="1"/>
  <c r="T728" i="2"/>
  <c r="U728" i="2" s="1"/>
  <c r="H728" i="2" s="1"/>
  <c r="I726" i="2"/>
  <c r="M728" i="2"/>
  <c r="Q728" i="2" s="1"/>
  <c r="F727" i="2"/>
  <c r="J727" i="2" s="1"/>
  <c r="E727" i="2"/>
  <c r="I727" i="2" s="1"/>
  <c r="K729" i="2"/>
  <c r="O729" i="2"/>
  <c r="N729" i="2"/>
  <c r="D729" i="2"/>
  <c r="S729" i="2"/>
  <c r="R729" i="2"/>
  <c r="T729" i="2" s="1"/>
  <c r="U729" i="2" s="1"/>
  <c r="L729" i="2"/>
  <c r="B731" i="2"/>
  <c r="C730" i="2"/>
  <c r="J726" i="2"/>
  <c r="G728" i="2" l="1"/>
  <c r="N730" i="2"/>
  <c r="L730" i="2"/>
  <c r="K730" i="2"/>
  <c r="S730" i="2"/>
  <c r="R730" i="2"/>
  <c r="O730" i="2"/>
  <c r="D730" i="2"/>
  <c r="G729" i="2"/>
  <c r="H729" i="2"/>
  <c r="P729" i="2"/>
  <c r="C731" i="2"/>
  <c r="B732" i="2"/>
  <c r="M729" i="2"/>
  <c r="E728" i="2"/>
  <c r="I728" i="2" s="1"/>
  <c r="F728" i="2"/>
  <c r="J728" i="2" s="1"/>
  <c r="M730" i="2" l="1"/>
  <c r="P730" i="2"/>
  <c r="Q729" i="2"/>
  <c r="F729" i="2" s="1"/>
  <c r="J729" i="2" s="1"/>
  <c r="T730" i="2"/>
  <c r="U730" i="2" s="1"/>
  <c r="Q730" i="2"/>
  <c r="C732" i="2"/>
  <c r="B733" i="2"/>
  <c r="L731" i="2"/>
  <c r="O731" i="2"/>
  <c r="K731" i="2"/>
  <c r="M731" i="2" s="1"/>
  <c r="S731" i="2"/>
  <c r="N731" i="2"/>
  <c r="P731" i="2" s="1"/>
  <c r="D731" i="2"/>
  <c r="R731" i="2"/>
  <c r="E729" i="2" l="1"/>
  <c r="I729" i="2" s="1"/>
  <c r="F730" i="2"/>
  <c r="E730" i="2"/>
  <c r="B734" i="2"/>
  <c r="C733" i="2"/>
  <c r="Q731" i="2"/>
  <c r="T731" i="2"/>
  <c r="U731" i="2" s="1"/>
  <c r="O732" i="2"/>
  <c r="N732" i="2"/>
  <c r="K732" i="2"/>
  <c r="S732" i="2"/>
  <c r="D732" i="2"/>
  <c r="R732" i="2"/>
  <c r="T732" i="2" s="1"/>
  <c r="U732" i="2" s="1"/>
  <c r="L732" i="2"/>
  <c r="G730" i="2"/>
  <c r="H730" i="2"/>
  <c r="M732" i="2" l="1"/>
  <c r="J730" i="2"/>
  <c r="P732" i="2"/>
  <c r="Q732" i="2"/>
  <c r="G731" i="2"/>
  <c r="H731" i="2"/>
  <c r="F731" i="2"/>
  <c r="E731" i="2"/>
  <c r="G732" i="2"/>
  <c r="H732" i="2"/>
  <c r="K733" i="2"/>
  <c r="N733" i="2"/>
  <c r="D733" i="2"/>
  <c r="S733" i="2"/>
  <c r="R733" i="2"/>
  <c r="O733" i="2"/>
  <c r="L733" i="2"/>
  <c r="B735" i="2"/>
  <c r="C734" i="2"/>
  <c r="I730" i="2"/>
  <c r="T733" i="2" l="1"/>
  <c r="U733" i="2" s="1"/>
  <c r="G733" i="2" s="1"/>
  <c r="J731" i="2"/>
  <c r="P733" i="2"/>
  <c r="M733" i="2"/>
  <c r="B736" i="2"/>
  <c r="C735" i="2"/>
  <c r="I731" i="2"/>
  <c r="D734" i="2"/>
  <c r="L734" i="2"/>
  <c r="O734" i="2"/>
  <c r="N734" i="2"/>
  <c r="R734" i="2"/>
  <c r="T734" i="2" s="1"/>
  <c r="U734" i="2" s="1"/>
  <c r="K734" i="2"/>
  <c r="S734" i="2"/>
  <c r="E732" i="2"/>
  <c r="I732" i="2" s="1"/>
  <c r="F732" i="2"/>
  <c r="J732" i="2" s="1"/>
  <c r="Q733" i="2" l="1"/>
  <c r="F733" i="2" s="1"/>
  <c r="H733" i="2"/>
  <c r="P734" i="2"/>
  <c r="K735" i="2"/>
  <c r="S735" i="2"/>
  <c r="L735" i="2"/>
  <c r="O735" i="2"/>
  <c r="D735" i="2"/>
  <c r="R735" i="2"/>
  <c r="N735" i="2"/>
  <c r="M734" i="2"/>
  <c r="C736" i="2"/>
  <c r="B737" i="2"/>
  <c r="H734" i="2"/>
  <c r="G734" i="2"/>
  <c r="E733" i="2" l="1"/>
  <c r="I733" i="2" s="1"/>
  <c r="J733" i="2"/>
  <c r="P735" i="2"/>
  <c r="T735" i="2"/>
  <c r="U735" i="2" s="1"/>
  <c r="H735" i="2" s="1"/>
  <c r="Q734" i="2"/>
  <c r="E734" i="2" s="1"/>
  <c r="I734" i="2" s="1"/>
  <c r="C737" i="2"/>
  <c r="B738" i="2"/>
  <c r="O736" i="2"/>
  <c r="N736" i="2"/>
  <c r="K736" i="2"/>
  <c r="S736" i="2"/>
  <c r="L736" i="2"/>
  <c r="D736" i="2"/>
  <c r="R736" i="2"/>
  <c r="M735" i="2"/>
  <c r="Q735" i="2" s="1"/>
  <c r="T736" i="2" l="1"/>
  <c r="U736" i="2" s="1"/>
  <c r="G736" i="2" s="1"/>
  <c r="G735" i="2"/>
  <c r="M736" i="2"/>
  <c r="F734" i="2"/>
  <c r="J734" i="2" s="1"/>
  <c r="P736" i="2"/>
  <c r="S737" i="2"/>
  <c r="D737" i="2"/>
  <c r="R737" i="2"/>
  <c r="T737" i="2" s="1"/>
  <c r="U737" i="2" s="1"/>
  <c r="O737" i="2"/>
  <c r="L737" i="2"/>
  <c r="N737" i="2"/>
  <c r="K737" i="2"/>
  <c r="C738" i="2"/>
  <c r="B739" i="2"/>
  <c r="F735" i="2"/>
  <c r="J735" i="2" s="1"/>
  <c r="E735" i="2"/>
  <c r="I735" i="2" s="1"/>
  <c r="Q736" i="2" l="1"/>
  <c r="F736" i="2" s="1"/>
  <c r="J736" i="2" s="1"/>
  <c r="H736" i="2"/>
  <c r="P737" i="2"/>
  <c r="H737" i="2"/>
  <c r="G737" i="2"/>
  <c r="B740" i="2"/>
  <c r="C739" i="2"/>
  <c r="K738" i="2"/>
  <c r="N738" i="2"/>
  <c r="O738" i="2"/>
  <c r="L738" i="2"/>
  <c r="D738" i="2"/>
  <c r="S738" i="2"/>
  <c r="R738" i="2"/>
  <c r="T738" i="2" s="1"/>
  <c r="U738" i="2" s="1"/>
  <c r="M737" i="2"/>
  <c r="E736" i="2" l="1"/>
  <c r="I736" i="2" s="1"/>
  <c r="Q737" i="2"/>
  <c r="F737" i="2" s="1"/>
  <c r="J737" i="2" s="1"/>
  <c r="M738" i="2"/>
  <c r="P738" i="2"/>
  <c r="R739" i="2"/>
  <c r="L739" i="2"/>
  <c r="O739" i="2"/>
  <c r="D739" i="2"/>
  <c r="N739" i="2"/>
  <c r="S739" i="2"/>
  <c r="K739" i="2"/>
  <c r="H738" i="2"/>
  <c r="G738" i="2"/>
  <c r="C740" i="2"/>
  <c r="B741" i="2"/>
  <c r="M739" i="2" l="1"/>
  <c r="E737" i="2"/>
  <c r="I737" i="2" s="1"/>
  <c r="Q738" i="2"/>
  <c r="F738" i="2" s="1"/>
  <c r="J738" i="2" s="1"/>
  <c r="P739" i="2"/>
  <c r="Q739" i="2" s="1"/>
  <c r="F739" i="2" s="1"/>
  <c r="T739" i="2"/>
  <c r="U739" i="2" s="1"/>
  <c r="C741" i="2"/>
  <c r="B742" i="2"/>
  <c r="N740" i="2"/>
  <c r="K740" i="2"/>
  <c r="D740" i="2"/>
  <c r="S740" i="2"/>
  <c r="R740" i="2"/>
  <c r="L740" i="2"/>
  <c r="O740" i="2"/>
  <c r="E738" i="2" l="1"/>
  <c r="I738" i="2" s="1"/>
  <c r="E739" i="2"/>
  <c r="M740" i="2"/>
  <c r="P740" i="2"/>
  <c r="B743" i="2"/>
  <c r="C742" i="2"/>
  <c r="R741" i="2"/>
  <c r="L741" i="2"/>
  <c r="O741" i="2"/>
  <c r="D741" i="2"/>
  <c r="K741" i="2"/>
  <c r="N741" i="2"/>
  <c r="S741" i="2"/>
  <c r="T740" i="2"/>
  <c r="U740" i="2" s="1"/>
  <c r="H739" i="2"/>
  <c r="J739" i="2" s="1"/>
  <c r="G739" i="2"/>
  <c r="T741" i="2" l="1"/>
  <c r="U741" i="2" s="1"/>
  <c r="G741" i="2" s="1"/>
  <c r="M741" i="2"/>
  <c r="I739" i="2"/>
  <c r="Q740" i="2"/>
  <c r="F740" i="2" s="1"/>
  <c r="H741" i="2"/>
  <c r="G740" i="2"/>
  <c r="H740" i="2"/>
  <c r="L742" i="2"/>
  <c r="N742" i="2"/>
  <c r="R742" i="2"/>
  <c r="O742" i="2"/>
  <c r="K742" i="2"/>
  <c r="M742" i="2" s="1"/>
  <c r="D742" i="2"/>
  <c r="S742" i="2"/>
  <c r="C743" i="2"/>
  <c r="B744" i="2"/>
  <c r="P741" i="2"/>
  <c r="Q741" i="2" s="1"/>
  <c r="P742" i="2" l="1"/>
  <c r="Q742" i="2" s="1"/>
  <c r="J740" i="2"/>
  <c r="T742" i="2"/>
  <c r="U742" i="2" s="1"/>
  <c r="H742" i="2" s="1"/>
  <c r="E740" i="2"/>
  <c r="I740" i="2" s="1"/>
  <c r="E741" i="2"/>
  <c r="I741" i="2" s="1"/>
  <c r="F741" i="2"/>
  <c r="J741" i="2" s="1"/>
  <c r="O743" i="2"/>
  <c r="K743" i="2"/>
  <c r="N743" i="2"/>
  <c r="S743" i="2"/>
  <c r="D743" i="2"/>
  <c r="R743" i="2"/>
  <c r="L743" i="2"/>
  <c r="B745" i="2"/>
  <c r="C744" i="2"/>
  <c r="F742" i="2" l="1"/>
  <c r="J742" i="2" s="1"/>
  <c r="E742" i="2"/>
  <c r="M743" i="2"/>
  <c r="G742" i="2"/>
  <c r="N744" i="2"/>
  <c r="K744" i="2"/>
  <c r="M744" i="2" s="1"/>
  <c r="S744" i="2"/>
  <c r="D744" i="2"/>
  <c r="O744" i="2"/>
  <c r="L744" i="2"/>
  <c r="R744" i="2"/>
  <c r="P743" i="2"/>
  <c r="Q743" i="2" s="1"/>
  <c r="B746" i="2"/>
  <c r="C745" i="2"/>
  <c r="T743" i="2"/>
  <c r="U743" i="2" s="1"/>
  <c r="T744" i="2" l="1"/>
  <c r="U744" i="2" s="1"/>
  <c r="G744" i="2" s="1"/>
  <c r="I742" i="2"/>
  <c r="E743" i="2"/>
  <c r="F743" i="2"/>
  <c r="H743" i="2"/>
  <c r="G743" i="2"/>
  <c r="S745" i="2"/>
  <c r="N745" i="2"/>
  <c r="D745" i="2"/>
  <c r="R745" i="2"/>
  <c r="O745" i="2"/>
  <c r="L745" i="2"/>
  <c r="K745" i="2"/>
  <c r="H744" i="2"/>
  <c r="C746" i="2"/>
  <c r="B747" i="2"/>
  <c r="P744" i="2"/>
  <c r="Q744" i="2" s="1"/>
  <c r="P745" i="2" l="1"/>
  <c r="J743" i="2"/>
  <c r="T745" i="2"/>
  <c r="U745" i="2" s="1"/>
  <c r="G745" i="2" s="1"/>
  <c r="E744" i="2"/>
  <c r="I744" i="2" s="1"/>
  <c r="F744" i="2"/>
  <c r="J744" i="2" s="1"/>
  <c r="S746" i="2"/>
  <c r="D746" i="2"/>
  <c r="L746" i="2"/>
  <c r="N746" i="2"/>
  <c r="K746" i="2"/>
  <c r="R746" i="2"/>
  <c r="T746" i="2" s="1"/>
  <c r="U746" i="2" s="1"/>
  <c r="O746" i="2"/>
  <c r="B748" i="2"/>
  <c r="C747" i="2"/>
  <c r="M745" i="2"/>
  <c r="Q745" i="2" s="1"/>
  <c r="I743" i="2"/>
  <c r="M746" i="2" l="1"/>
  <c r="H745" i="2"/>
  <c r="P746" i="2"/>
  <c r="Q746" i="2" s="1"/>
  <c r="E745" i="2"/>
  <c r="I745" i="2" s="1"/>
  <c r="F745" i="2"/>
  <c r="J745" i="2" s="1"/>
  <c r="O747" i="2"/>
  <c r="L747" i="2"/>
  <c r="R747" i="2"/>
  <c r="T747" i="2" s="1"/>
  <c r="U747" i="2" s="1"/>
  <c r="K747" i="2"/>
  <c r="S747" i="2"/>
  <c r="N747" i="2"/>
  <c r="D747" i="2"/>
  <c r="H746" i="2"/>
  <c r="G746" i="2"/>
  <c r="C748" i="2"/>
  <c r="B749" i="2"/>
  <c r="M747" i="2" l="1"/>
  <c r="H747" i="2"/>
  <c r="G747" i="2"/>
  <c r="N748" i="2"/>
  <c r="S748" i="2"/>
  <c r="D748" i="2"/>
  <c r="R748" i="2"/>
  <c r="T748" i="2" s="1"/>
  <c r="U748" i="2" s="1"/>
  <c r="L748" i="2"/>
  <c r="O748" i="2"/>
  <c r="K748" i="2"/>
  <c r="C749" i="2"/>
  <c r="B750" i="2"/>
  <c r="F746" i="2"/>
  <c r="J746" i="2" s="1"/>
  <c r="E746" i="2"/>
  <c r="I746" i="2" s="1"/>
  <c r="P747" i="2"/>
  <c r="Q747" i="2" s="1"/>
  <c r="M748" i="2" l="1"/>
  <c r="B751" i="2"/>
  <c r="C750" i="2"/>
  <c r="G748" i="2"/>
  <c r="H748" i="2"/>
  <c r="L749" i="2"/>
  <c r="O749" i="2"/>
  <c r="D749" i="2"/>
  <c r="N749" i="2"/>
  <c r="R749" i="2"/>
  <c r="K749" i="2"/>
  <c r="S749" i="2"/>
  <c r="P748" i="2"/>
  <c r="Q748" i="2" s="1"/>
  <c r="E747" i="2"/>
  <c r="I747" i="2" s="1"/>
  <c r="F747" i="2"/>
  <c r="J747" i="2" s="1"/>
  <c r="M749" i="2" l="1"/>
  <c r="P749" i="2"/>
  <c r="Q749" i="2" s="1"/>
  <c r="F748" i="2"/>
  <c r="J748" i="2" s="1"/>
  <c r="E748" i="2"/>
  <c r="I748" i="2" s="1"/>
  <c r="D750" i="2"/>
  <c r="L750" i="2"/>
  <c r="R750" i="2"/>
  <c r="O750" i="2"/>
  <c r="K750" i="2"/>
  <c r="S750" i="2"/>
  <c r="N750" i="2"/>
  <c r="T749" i="2"/>
  <c r="U749" i="2" s="1"/>
  <c r="B752" i="2"/>
  <c r="C751" i="2"/>
  <c r="T750" i="2" l="1"/>
  <c r="U750" i="2" s="1"/>
  <c r="G750" i="2" s="1"/>
  <c r="P750" i="2"/>
  <c r="M750" i="2"/>
  <c r="Q750" i="2" s="1"/>
  <c r="F750" i="2" s="1"/>
  <c r="B753" i="2"/>
  <c r="C752" i="2"/>
  <c r="H749" i="2"/>
  <c r="G749" i="2"/>
  <c r="F749" i="2"/>
  <c r="E749" i="2"/>
  <c r="K751" i="2"/>
  <c r="N751" i="2"/>
  <c r="O751" i="2"/>
  <c r="D751" i="2"/>
  <c r="S751" i="2"/>
  <c r="L751" i="2"/>
  <c r="R751" i="2"/>
  <c r="I749" i="2" l="1"/>
  <c r="P751" i="2"/>
  <c r="H750" i="2"/>
  <c r="J750" i="2" s="1"/>
  <c r="E750" i="2"/>
  <c r="I750" i="2" s="1"/>
  <c r="C753" i="2"/>
  <c r="B754" i="2"/>
  <c r="R752" i="2"/>
  <c r="O752" i="2"/>
  <c r="K752" i="2"/>
  <c r="N752" i="2"/>
  <c r="S752" i="2"/>
  <c r="D752" i="2"/>
  <c r="L752" i="2"/>
  <c r="M751" i="2"/>
  <c r="Q751" i="2" s="1"/>
  <c r="T751" i="2"/>
  <c r="U751" i="2" s="1"/>
  <c r="J749" i="2"/>
  <c r="M752" i="2" l="1"/>
  <c r="P752" i="2"/>
  <c r="Q752" i="2" s="1"/>
  <c r="G751" i="2"/>
  <c r="H751" i="2"/>
  <c r="T752" i="2"/>
  <c r="U752" i="2" s="1"/>
  <c r="B755" i="2"/>
  <c r="C754" i="2"/>
  <c r="E751" i="2"/>
  <c r="F751" i="2"/>
  <c r="L753" i="2"/>
  <c r="N753" i="2"/>
  <c r="K753" i="2"/>
  <c r="D753" i="2"/>
  <c r="O753" i="2"/>
  <c r="S753" i="2"/>
  <c r="R753" i="2"/>
  <c r="I751" i="2" l="1"/>
  <c r="M753" i="2"/>
  <c r="J751" i="2"/>
  <c r="T753" i="2"/>
  <c r="U753" i="2" s="1"/>
  <c r="G752" i="2"/>
  <c r="H752" i="2"/>
  <c r="B756" i="2"/>
  <c r="C755" i="2"/>
  <c r="F752" i="2"/>
  <c r="E752" i="2"/>
  <c r="P753" i="2"/>
  <c r="R754" i="2"/>
  <c r="K754" i="2"/>
  <c r="N754" i="2"/>
  <c r="D754" i="2"/>
  <c r="O754" i="2"/>
  <c r="S754" i="2"/>
  <c r="L754" i="2"/>
  <c r="Q753" i="2" l="1"/>
  <c r="E753" i="2" s="1"/>
  <c r="T754" i="2"/>
  <c r="U754" i="2" s="1"/>
  <c r="H754" i="2" s="1"/>
  <c r="J752" i="2"/>
  <c r="M754" i="2"/>
  <c r="F753" i="2"/>
  <c r="I752" i="2"/>
  <c r="S755" i="2"/>
  <c r="D755" i="2"/>
  <c r="R755" i="2"/>
  <c r="L755" i="2"/>
  <c r="O755" i="2"/>
  <c r="N755" i="2"/>
  <c r="K755" i="2"/>
  <c r="B757" i="2"/>
  <c r="C756" i="2"/>
  <c r="P754" i="2"/>
  <c r="H753" i="2"/>
  <c r="G753" i="2"/>
  <c r="G754" i="2" l="1"/>
  <c r="Q754" i="2"/>
  <c r="E754" i="2" s="1"/>
  <c r="I754" i="2" s="1"/>
  <c r="T755" i="2"/>
  <c r="U755" i="2" s="1"/>
  <c r="H755" i="2" s="1"/>
  <c r="M755" i="2"/>
  <c r="F754" i="2"/>
  <c r="J754" i="2" s="1"/>
  <c r="R756" i="2"/>
  <c r="D756" i="2"/>
  <c r="N756" i="2"/>
  <c r="K756" i="2"/>
  <c r="S756" i="2"/>
  <c r="L756" i="2"/>
  <c r="O756" i="2"/>
  <c r="C757" i="2"/>
  <c r="B758" i="2"/>
  <c r="I753" i="2"/>
  <c r="P755" i="2"/>
  <c r="J753" i="2"/>
  <c r="T756" i="2" l="1"/>
  <c r="U756" i="2" s="1"/>
  <c r="H756" i="2" s="1"/>
  <c r="Q755" i="2"/>
  <c r="F755" i="2" s="1"/>
  <c r="J755" i="2" s="1"/>
  <c r="G755" i="2"/>
  <c r="M756" i="2"/>
  <c r="E755" i="2"/>
  <c r="P756" i="2"/>
  <c r="L757" i="2"/>
  <c r="O757" i="2"/>
  <c r="S757" i="2"/>
  <c r="R757" i="2"/>
  <c r="T757" i="2" s="1"/>
  <c r="U757" i="2" s="1"/>
  <c r="K757" i="2"/>
  <c r="N757" i="2"/>
  <c r="P757" i="2" s="1"/>
  <c r="D757" i="2"/>
  <c r="C758" i="2"/>
  <c r="B759" i="2"/>
  <c r="Q756" i="2" l="1"/>
  <c r="E756" i="2" s="1"/>
  <c r="I756" i="2" s="1"/>
  <c r="G756" i="2"/>
  <c r="M757" i="2"/>
  <c r="Q757" i="2" s="1"/>
  <c r="I755" i="2"/>
  <c r="F756" i="2"/>
  <c r="J756" i="2" s="1"/>
  <c r="B760" i="2"/>
  <c r="C759" i="2"/>
  <c r="R758" i="2"/>
  <c r="O758" i="2"/>
  <c r="N758" i="2"/>
  <c r="S758" i="2"/>
  <c r="L758" i="2"/>
  <c r="K758" i="2"/>
  <c r="D758" i="2"/>
  <c r="G757" i="2"/>
  <c r="H757" i="2"/>
  <c r="M758" i="2" l="1"/>
  <c r="P758" i="2"/>
  <c r="E757" i="2"/>
  <c r="I757" i="2" s="1"/>
  <c r="F757" i="2"/>
  <c r="J757" i="2" s="1"/>
  <c r="S759" i="2"/>
  <c r="D759" i="2"/>
  <c r="N759" i="2"/>
  <c r="R759" i="2"/>
  <c r="L759" i="2"/>
  <c r="O759" i="2"/>
  <c r="K759" i="2"/>
  <c r="T758" i="2"/>
  <c r="U758" i="2" s="1"/>
  <c r="B761" i="2"/>
  <c r="C760" i="2"/>
  <c r="T759" i="2" l="1"/>
  <c r="U759" i="2" s="1"/>
  <c r="G759" i="2" s="1"/>
  <c r="Q758" i="2"/>
  <c r="F758" i="2" s="1"/>
  <c r="P759" i="2"/>
  <c r="S760" i="2"/>
  <c r="D760" i="2"/>
  <c r="L760" i="2"/>
  <c r="O760" i="2"/>
  <c r="N760" i="2"/>
  <c r="R760" i="2"/>
  <c r="T760" i="2" s="1"/>
  <c r="U760" i="2" s="1"/>
  <c r="K760" i="2"/>
  <c r="B762" i="2"/>
  <c r="C761" i="2"/>
  <c r="G758" i="2"/>
  <c r="H758" i="2"/>
  <c r="M759" i="2"/>
  <c r="H759" i="2" l="1"/>
  <c r="Q759" i="2"/>
  <c r="E759" i="2" s="1"/>
  <c r="I759" i="2" s="1"/>
  <c r="J758" i="2"/>
  <c r="E758" i="2"/>
  <c r="I758" i="2" s="1"/>
  <c r="F759" i="2"/>
  <c r="J759" i="2" s="1"/>
  <c r="P760" i="2"/>
  <c r="H760" i="2"/>
  <c r="G760" i="2"/>
  <c r="O761" i="2"/>
  <c r="L761" i="2"/>
  <c r="N761" i="2"/>
  <c r="K761" i="2"/>
  <c r="S761" i="2"/>
  <c r="R761" i="2"/>
  <c r="T761" i="2" s="1"/>
  <c r="U761" i="2" s="1"/>
  <c r="D761" i="2"/>
  <c r="C762" i="2"/>
  <c r="B763" i="2"/>
  <c r="M760" i="2"/>
  <c r="Q760" i="2" l="1"/>
  <c r="P761" i="2"/>
  <c r="R762" i="2"/>
  <c r="L762" i="2"/>
  <c r="K762" i="2"/>
  <c r="M762" i="2" s="1"/>
  <c r="O762" i="2"/>
  <c r="N762" i="2"/>
  <c r="S762" i="2"/>
  <c r="D762" i="2"/>
  <c r="B764" i="2"/>
  <c r="C763" i="2"/>
  <c r="G761" i="2"/>
  <c r="H761" i="2"/>
  <c r="E760" i="2"/>
  <c r="I760" i="2" s="1"/>
  <c r="F760" i="2"/>
  <c r="J760" i="2" s="1"/>
  <c r="M761" i="2"/>
  <c r="Q761" i="2" l="1"/>
  <c r="P762" i="2"/>
  <c r="Q762" i="2" s="1"/>
  <c r="R763" i="2"/>
  <c r="S763" i="2"/>
  <c r="D763" i="2"/>
  <c r="L763" i="2"/>
  <c r="O763" i="2"/>
  <c r="N763" i="2"/>
  <c r="K763" i="2"/>
  <c r="M763" i="2" s="1"/>
  <c r="C764" i="2"/>
  <c r="B765" i="2"/>
  <c r="F761" i="2"/>
  <c r="J761" i="2" s="1"/>
  <c r="E761" i="2"/>
  <c r="I761" i="2" s="1"/>
  <c r="T762" i="2"/>
  <c r="U762" i="2" s="1"/>
  <c r="P763" i="2" l="1"/>
  <c r="S764" i="2"/>
  <c r="O764" i="2"/>
  <c r="D764" i="2"/>
  <c r="R764" i="2"/>
  <c r="K764" i="2"/>
  <c r="N764" i="2"/>
  <c r="L764" i="2"/>
  <c r="Q763" i="2"/>
  <c r="H762" i="2"/>
  <c r="G762" i="2"/>
  <c r="F762" i="2"/>
  <c r="E762" i="2"/>
  <c r="B766" i="2"/>
  <c r="C765" i="2"/>
  <c r="T763" i="2"/>
  <c r="U763" i="2" s="1"/>
  <c r="T764" i="2" l="1"/>
  <c r="U764" i="2" s="1"/>
  <c r="G764" i="2" s="1"/>
  <c r="M764" i="2"/>
  <c r="G763" i="2"/>
  <c r="H763" i="2"/>
  <c r="I762" i="2"/>
  <c r="J762" i="2"/>
  <c r="E763" i="2"/>
  <c r="F763" i="2"/>
  <c r="D765" i="2"/>
  <c r="R765" i="2"/>
  <c r="L765" i="2"/>
  <c r="O765" i="2"/>
  <c r="N765" i="2"/>
  <c r="S765" i="2"/>
  <c r="K765" i="2"/>
  <c r="P764" i="2"/>
  <c r="C766" i="2"/>
  <c r="B767" i="2"/>
  <c r="I763" i="2" l="1"/>
  <c r="H764" i="2"/>
  <c r="Q764" i="2"/>
  <c r="E764" i="2" s="1"/>
  <c r="I764" i="2" s="1"/>
  <c r="M765" i="2"/>
  <c r="J763" i="2"/>
  <c r="T765" i="2"/>
  <c r="U765" i="2" s="1"/>
  <c r="G765" i="2" s="1"/>
  <c r="B768" i="2"/>
  <c r="C767" i="2"/>
  <c r="K766" i="2"/>
  <c r="S766" i="2"/>
  <c r="R766" i="2"/>
  <c r="L766" i="2"/>
  <c r="O766" i="2"/>
  <c r="N766" i="2"/>
  <c r="D766" i="2"/>
  <c r="P765" i="2"/>
  <c r="F764" i="2" l="1"/>
  <c r="J764" i="2" s="1"/>
  <c r="Q765" i="2"/>
  <c r="F765" i="2" s="1"/>
  <c r="J765" i="2" s="1"/>
  <c r="M766" i="2"/>
  <c r="H765" i="2"/>
  <c r="T766" i="2"/>
  <c r="U766" i="2" s="1"/>
  <c r="G766" i="2" s="1"/>
  <c r="S767" i="2"/>
  <c r="L767" i="2"/>
  <c r="D767" i="2"/>
  <c r="R767" i="2"/>
  <c r="N767" i="2"/>
  <c r="K767" i="2"/>
  <c r="O767" i="2"/>
  <c r="B769" i="2"/>
  <c r="C768" i="2"/>
  <c r="P766" i="2"/>
  <c r="E765" i="2" l="1"/>
  <c r="I765" i="2" s="1"/>
  <c r="Q766" i="2"/>
  <c r="F766" i="2" s="1"/>
  <c r="J766" i="2" s="1"/>
  <c r="H766" i="2"/>
  <c r="T767" i="2"/>
  <c r="U767" i="2" s="1"/>
  <c r="H767" i="2" s="1"/>
  <c r="P767" i="2"/>
  <c r="S768" i="2"/>
  <c r="L768" i="2"/>
  <c r="O768" i="2"/>
  <c r="N768" i="2"/>
  <c r="D768" i="2"/>
  <c r="R768" i="2"/>
  <c r="T768" i="2" s="1"/>
  <c r="U768" i="2" s="1"/>
  <c r="K768" i="2"/>
  <c r="B770" i="2"/>
  <c r="C769" i="2"/>
  <c r="M767" i="2"/>
  <c r="E766" i="2" l="1"/>
  <c r="I766" i="2" s="1"/>
  <c r="Q767" i="2"/>
  <c r="F767" i="2" s="1"/>
  <c r="J767" i="2" s="1"/>
  <c r="G767" i="2"/>
  <c r="P768" i="2"/>
  <c r="E767" i="2"/>
  <c r="N769" i="2"/>
  <c r="D769" i="2"/>
  <c r="R769" i="2"/>
  <c r="O769" i="2"/>
  <c r="K769" i="2"/>
  <c r="S769" i="2"/>
  <c r="L769" i="2"/>
  <c r="B771" i="2"/>
  <c r="C770" i="2"/>
  <c r="M768" i="2"/>
  <c r="G768" i="2"/>
  <c r="H768" i="2"/>
  <c r="M769" i="2" l="1"/>
  <c r="Q768" i="2"/>
  <c r="F768" i="2" s="1"/>
  <c r="J768" i="2" s="1"/>
  <c r="I767" i="2"/>
  <c r="T769" i="2"/>
  <c r="U769" i="2" s="1"/>
  <c r="P769" i="2"/>
  <c r="Q769" i="2" s="1"/>
  <c r="N770" i="2"/>
  <c r="P770" i="2" s="1"/>
  <c r="K770" i="2"/>
  <c r="S770" i="2"/>
  <c r="D770" i="2"/>
  <c r="R770" i="2"/>
  <c r="O770" i="2"/>
  <c r="L770" i="2"/>
  <c r="C771" i="2"/>
  <c r="B772" i="2"/>
  <c r="E768" i="2" l="1"/>
  <c r="I768" i="2" s="1"/>
  <c r="F769" i="2"/>
  <c r="E769" i="2"/>
  <c r="M770" i="2"/>
  <c r="Q770" i="2" s="1"/>
  <c r="H769" i="2"/>
  <c r="G769" i="2"/>
  <c r="B773" i="2"/>
  <c r="C772" i="2"/>
  <c r="O771" i="2"/>
  <c r="K771" i="2"/>
  <c r="D771" i="2"/>
  <c r="N771" i="2"/>
  <c r="S771" i="2"/>
  <c r="R771" i="2"/>
  <c r="T771" i="2" s="1"/>
  <c r="U771" i="2" s="1"/>
  <c r="L771" i="2"/>
  <c r="T770" i="2"/>
  <c r="U770" i="2" s="1"/>
  <c r="H770" i="2" l="1"/>
  <c r="G770" i="2"/>
  <c r="O772" i="2"/>
  <c r="K772" i="2"/>
  <c r="L772" i="2"/>
  <c r="N772" i="2"/>
  <c r="S772" i="2"/>
  <c r="D772" i="2"/>
  <c r="R772" i="2"/>
  <c r="H771" i="2"/>
  <c r="G771" i="2"/>
  <c r="E770" i="2"/>
  <c r="I770" i="2" s="1"/>
  <c r="F770" i="2"/>
  <c r="J770" i="2" s="1"/>
  <c r="P771" i="2"/>
  <c r="I769" i="2"/>
  <c r="C773" i="2"/>
  <c r="B774" i="2"/>
  <c r="M771" i="2"/>
  <c r="J769" i="2"/>
  <c r="P772" i="2" l="1"/>
  <c r="T772" i="2"/>
  <c r="U772" i="2" s="1"/>
  <c r="G772" i="2" s="1"/>
  <c r="B775" i="2"/>
  <c r="C774" i="2"/>
  <c r="R773" i="2"/>
  <c r="T773" i="2" s="1"/>
  <c r="U773" i="2" s="1"/>
  <c r="D773" i="2"/>
  <c r="L773" i="2"/>
  <c r="O773" i="2"/>
  <c r="N773" i="2"/>
  <c r="K773" i="2"/>
  <c r="S773" i="2"/>
  <c r="M772" i="2"/>
  <c r="Q772" i="2" s="1"/>
  <c r="Q771" i="2"/>
  <c r="H772" i="2" l="1"/>
  <c r="M773" i="2"/>
  <c r="P773" i="2"/>
  <c r="H773" i="2"/>
  <c r="G773" i="2"/>
  <c r="E772" i="2"/>
  <c r="I772" i="2" s="1"/>
  <c r="F772" i="2"/>
  <c r="J772" i="2" s="1"/>
  <c r="D774" i="2"/>
  <c r="O774" i="2"/>
  <c r="R774" i="2"/>
  <c r="L774" i="2"/>
  <c r="K774" i="2"/>
  <c r="S774" i="2"/>
  <c r="N774" i="2"/>
  <c r="P774" i="2" s="1"/>
  <c r="E771" i="2"/>
  <c r="I771" i="2" s="1"/>
  <c r="F771" i="2"/>
  <c r="J771" i="2" s="1"/>
  <c r="C775" i="2"/>
  <c r="B776" i="2"/>
  <c r="Q773" i="2" l="1"/>
  <c r="F773" i="2" s="1"/>
  <c r="J773" i="2" s="1"/>
  <c r="R775" i="2"/>
  <c r="O775" i="2"/>
  <c r="N775" i="2"/>
  <c r="K775" i="2"/>
  <c r="M775" i="2" s="1"/>
  <c r="S775" i="2"/>
  <c r="L775" i="2"/>
  <c r="D775" i="2"/>
  <c r="M774" i="2"/>
  <c r="Q774" i="2" s="1"/>
  <c r="C776" i="2"/>
  <c r="B777" i="2"/>
  <c r="T774" i="2"/>
  <c r="U774" i="2" s="1"/>
  <c r="E773" i="2" l="1"/>
  <c r="I773" i="2" s="1"/>
  <c r="T775" i="2"/>
  <c r="U775" i="2" s="1"/>
  <c r="G775" i="2" s="1"/>
  <c r="H774" i="2"/>
  <c r="G774" i="2"/>
  <c r="E774" i="2"/>
  <c r="F774" i="2"/>
  <c r="P775" i="2"/>
  <c r="Q775" i="2" s="1"/>
  <c r="C777" i="2"/>
  <c r="B778" i="2"/>
  <c r="R776" i="2"/>
  <c r="S776" i="2"/>
  <c r="L776" i="2"/>
  <c r="O776" i="2"/>
  <c r="K776" i="2"/>
  <c r="M776" i="2" s="1"/>
  <c r="N776" i="2"/>
  <c r="D776" i="2"/>
  <c r="J774" i="2" l="1"/>
  <c r="P776" i="2"/>
  <c r="Q776" i="2" s="1"/>
  <c r="H775" i="2"/>
  <c r="T776" i="2"/>
  <c r="U776" i="2" s="1"/>
  <c r="H776" i="2" s="1"/>
  <c r="E775" i="2"/>
  <c r="I775" i="2" s="1"/>
  <c r="F775" i="2"/>
  <c r="I774" i="2"/>
  <c r="C778" i="2"/>
  <c r="B779" i="2"/>
  <c r="N777" i="2"/>
  <c r="K777" i="2"/>
  <c r="M777" i="2" s="1"/>
  <c r="S777" i="2"/>
  <c r="D777" i="2"/>
  <c r="R777" i="2"/>
  <c r="O777" i="2"/>
  <c r="L777" i="2"/>
  <c r="J775" i="2" l="1"/>
  <c r="G776" i="2"/>
  <c r="B780" i="2"/>
  <c r="C779" i="2"/>
  <c r="L778" i="2"/>
  <c r="O778" i="2"/>
  <c r="K778" i="2"/>
  <c r="M778" i="2" s="1"/>
  <c r="N778" i="2"/>
  <c r="S778" i="2"/>
  <c r="D778" i="2"/>
  <c r="R778" i="2"/>
  <c r="T777" i="2"/>
  <c r="U777" i="2" s="1"/>
  <c r="E776" i="2"/>
  <c r="F776" i="2"/>
  <c r="J776" i="2" s="1"/>
  <c r="P777" i="2"/>
  <c r="Q777" i="2" s="1"/>
  <c r="I776" i="2" l="1"/>
  <c r="T778" i="2"/>
  <c r="U778" i="2" s="1"/>
  <c r="G778" i="2" s="1"/>
  <c r="E777" i="2"/>
  <c r="F777" i="2"/>
  <c r="P778" i="2"/>
  <c r="Q778" i="2" s="1"/>
  <c r="H777" i="2"/>
  <c r="G777" i="2"/>
  <c r="K779" i="2"/>
  <c r="N779" i="2"/>
  <c r="S779" i="2"/>
  <c r="D779" i="2"/>
  <c r="R779" i="2"/>
  <c r="L779" i="2"/>
  <c r="O779" i="2"/>
  <c r="B781" i="2"/>
  <c r="C780" i="2"/>
  <c r="H778" i="2" l="1"/>
  <c r="P779" i="2"/>
  <c r="J777" i="2"/>
  <c r="T779" i="2"/>
  <c r="U779" i="2" s="1"/>
  <c r="H779" i="2" s="1"/>
  <c r="E778" i="2"/>
  <c r="I778" i="2" s="1"/>
  <c r="F778" i="2"/>
  <c r="J778" i="2" s="1"/>
  <c r="M779" i="2"/>
  <c r="B782" i="2"/>
  <c r="C781" i="2"/>
  <c r="D780" i="2"/>
  <c r="L780" i="2"/>
  <c r="R780" i="2"/>
  <c r="O780" i="2"/>
  <c r="S780" i="2"/>
  <c r="N780" i="2"/>
  <c r="K780" i="2"/>
  <c r="I777" i="2"/>
  <c r="Q779" i="2" l="1"/>
  <c r="F779" i="2" s="1"/>
  <c r="J779" i="2" s="1"/>
  <c r="T780" i="2"/>
  <c r="U780" i="2" s="1"/>
  <c r="H780" i="2" s="1"/>
  <c r="G779" i="2"/>
  <c r="L781" i="2"/>
  <c r="R781" i="2"/>
  <c r="N781" i="2"/>
  <c r="K781" i="2"/>
  <c r="O781" i="2"/>
  <c r="S781" i="2"/>
  <c r="D781" i="2"/>
  <c r="M780" i="2"/>
  <c r="B783" i="2"/>
  <c r="C782" i="2"/>
  <c r="P780" i="2"/>
  <c r="E779" i="2" l="1"/>
  <c r="I779" i="2" s="1"/>
  <c r="G780" i="2"/>
  <c r="M781" i="2"/>
  <c r="P781" i="2"/>
  <c r="T781" i="2"/>
  <c r="U781" i="2" s="1"/>
  <c r="K782" i="2"/>
  <c r="N782" i="2"/>
  <c r="S782" i="2"/>
  <c r="D782" i="2"/>
  <c r="R782" i="2"/>
  <c r="O782" i="2"/>
  <c r="L782" i="2"/>
  <c r="C783" i="2"/>
  <c r="B784" i="2"/>
  <c r="Q780" i="2"/>
  <c r="Q781" i="2" l="1"/>
  <c r="E781" i="2" s="1"/>
  <c r="T782" i="2"/>
  <c r="U782" i="2" s="1"/>
  <c r="G782" i="2" s="1"/>
  <c r="P782" i="2"/>
  <c r="M782" i="2"/>
  <c r="E780" i="2"/>
  <c r="I780" i="2" s="1"/>
  <c r="F780" i="2"/>
  <c r="J780" i="2" s="1"/>
  <c r="B785" i="2"/>
  <c r="C784" i="2"/>
  <c r="D783" i="2"/>
  <c r="R783" i="2"/>
  <c r="L783" i="2"/>
  <c r="K783" i="2"/>
  <c r="O783" i="2"/>
  <c r="N783" i="2"/>
  <c r="S783" i="2"/>
  <c r="G781" i="2"/>
  <c r="H781" i="2"/>
  <c r="T783" i="2" l="1"/>
  <c r="U783" i="2" s="1"/>
  <c r="H783" i="2" s="1"/>
  <c r="P783" i="2"/>
  <c r="F781" i="2"/>
  <c r="J781" i="2" s="1"/>
  <c r="M783" i="2"/>
  <c r="Q783" i="2" s="1"/>
  <c r="E783" i="2" s="1"/>
  <c r="H782" i="2"/>
  <c r="Q782" i="2"/>
  <c r="E782" i="2" s="1"/>
  <c r="I782" i="2" s="1"/>
  <c r="L784" i="2"/>
  <c r="O784" i="2"/>
  <c r="N784" i="2"/>
  <c r="K784" i="2"/>
  <c r="D784" i="2"/>
  <c r="R784" i="2"/>
  <c r="S784" i="2"/>
  <c r="B786" i="2"/>
  <c r="C785" i="2"/>
  <c r="I781" i="2"/>
  <c r="G783" i="2" l="1"/>
  <c r="T784" i="2"/>
  <c r="U784" i="2" s="1"/>
  <c r="H784" i="2" s="1"/>
  <c r="M784" i="2"/>
  <c r="F782" i="2"/>
  <c r="J782" i="2" s="1"/>
  <c r="F783" i="2"/>
  <c r="J783" i="2" s="1"/>
  <c r="C786" i="2"/>
  <c r="B787" i="2"/>
  <c r="I783" i="2"/>
  <c r="D785" i="2"/>
  <c r="L785" i="2"/>
  <c r="S785" i="2"/>
  <c r="R785" i="2"/>
  <c r="O785" i="2"/>
  <c r="N785" i="2"/>
  <c r="K785" i="2"/>
  <c r="P784" i="2"/>
  <c r="Q784" i="2" l="1"/>
  <c r="E784" i="2" s="1"/>
  <c r="I784" i="2" s="1"/>
  <c r="G784" i="2"/>
  <c r="M785" i="2"/>
  <c r="P785" i="2"/>
  <c r="C787" i="2"/>
  <c r="B788" i="2"/>
  <c r="T785" i="2"/>
  <c r="U785" i="2" s="1"/>
  <c r="K786" i="2"/>
  <c r="S786" i="2"/>
  <c r="D786" i="2"/>
  <c r="L786" i="2"/>
  <c r="N786" i="2"/>
  <c r="R786" i="2"/>
  <c r="T786" i="2" s="1"/>
  <c r="U786" i="2" s="1"/>
  <c r="O786" i="2"/>
  <c r="M786" i="2" l="1"/>
  <c r="Q785" i="2"/>
  <c r="F785" i="2" s="1"/>
  <c r="F784" i="2"/>
  <c r="J784" i="2" s="1"/>
  <c r="E785" i="2"/>
  <c r="G785" i="2"/>
  <c r="H785" i="2"/>
  <c r="H786" i="2"/>
  <c r="G786" i="2"/>
  <c r="S787" i="2"/>
  <c r="R787" i="2"/>
  <c r="O787" i="2"/>
  <c r="N787" i="2"/>
  <c r="K787" i="2"/>
  <c r="D787" i="2"/>
  <c r="L787" i="2"/>
  <c r="P786" i="2"/>
  <c r="Q786" i="2" s="1"/>
  <c r="C788" i="2"/>
  <c r="B789" i="2"/>
  <c r="T787" i="2" l="1"/>
  <c r="U787" i="2" s="1"/>
  <c r="H787" i="2" s="1"/>
  <c r="M787" i="2"/>
  <c r="J785" i="2"/>
  <c r="I785" i="2"/>
  <c r="E786" i="2"/>
  <c r="I786" i="2" s="1"/>
  <c r="F786" i="2"/>
  <c r="J786" i="2" s="1"/>
  <c r="B790" i="2"/>
  <c r="C789" i="2"/>
  <c r="L788" i="2"/>
  <c r="N788" i="2"/>
  <c r="K788" i="2"/>
  <c r="D788" i="2"/>
  <c r="S788" i="2"/>
  <c r="R788" i="2"/>
  <c r="O788" i="2"/>
  <c r="P787" i="2"/>
  <c r="Q787" i="2" s="1"/>
  <c r="M788" i="2" l="1"/>
  <c r="T788" i="2"/>
  <c r="U788" i="2" s="1"/>
  <c r="H788" i="2" s="1"/>
  <c r="G787" i="2"/>
  <c r="P788" i="2"/>
  <c r="F787" i="2"/>
  <c r="J787" i="2" s="1"/>
  <c r="E787" i="2"/>
  <c r="K789" i="2"/>
  <c r="D789" i="2"/>
  <c r="R789" i="2"/>
  <c r="N789" i="2"/>
  <c r="L789" i="2"/>
  <c r="O789" i="2"/>
  <c r="S789" i="2"/>
  <c r="B791" i="2"/>
  <c r="C790" i="2"/>
  <c r="Q788" i="2" l="1"/>
  <c r="F788" i="2" s="1"/>
  <c r="J788" i="2" s="1"/>
  <c r="I787" i="2"/>
  <c r="T789" i="2"/>
  <c r="U789" i="2" s="1"/>
  <c r="H789" i="2" s="1"/>
  <c r="G788" i="2"/>
  <c r="E788" i="2"/>
  <c r="P789" i="2"/>
  <c r="R790" i="2"/>
  <c r="L790" i="2"/>
  <c r="O790" i="2"/>
  <c r="D790" i="2"/>
  <c r="N790" i="2"/>
  <c r="K790" i="2"/>
  <c r="S790" i="2"/>
  <c r="M789" i="2"/>
  <c r="Q789" i="2" s="1"/>
  <c r="C791" i="2"/>
  <c r="B792" i="2"/>
  <c r="T790" i="2" l="1"/>
  <c r="U790" i="2" s="1"/>
  <c r="H790" i="2" s="1"/>
  <c r="M790" i="2"/>
  <c r="I788" i="2"/>
  <c r="G789" i="2"/>
  <c r="B793" i="2"/>
  <c r="C792" i="2"/>
  <c r="F789" i="2"/>
  <c r="J789" i="2" s="1"/>
  <c r="E789" i="2"/>
  <c r="L791" i="2"/>
  <c r="R791" i="2"/>
  <c r="T791" i="2" s="1"/>
  <c r="U791" i="2" s="1"/>
  <c r="O791" i="2"/>
  <c r="K791" i="2"/>
  <c r="N791" i="2"/>
  <c r="D791" i="2"/>
  <c r="S791" i="2"/>
  <c r="P790" i="2"/>
  <c r="Q790" i="2" l="1"/>
  <c r="E790" i="2" s="1"/>
  <c r="M791" i="2"/>
  <c r="G790" i="2"/>
  <c r="I789" i="2"/>
  <c r="G791" i="2"/>
  <c r="H791" i="2"/>
  <c r="L792" i="2"/>
  <c r="R792" i="2"/>
  <c r="O792" i="2"/>
  <c r="K792" i="2"/>
  <c r="D792" i="2"/>
  <c r="N792" i="2"/>
  <c r="S792" i="2"/>
  <c r="P791" i="2"/>
  <c r="C793" i="2"/>
  <c r="B794" i="2"/>
  <c r="I790" i="2" l="1"/>
  <c r="Q791" i="2"/>
  <c r="E791" i="2" s="1"/>
  <c r="I791" i="2" s="1"/>
  <c r="F790" i="2"/>
  <c r="J790" i="2" s="1"/>
  <c r="C794" i="2"/>
  <c r="B795" i="2"/>
  <c r="T792" i="2"/>
  <c r="U792" i="2" s="1"/>
  <c r="K793" i="2"/>
  <c r="N793" i="2"/>
  <c r="R793" i="2"/>
  <c r="L793" i="2"/>
  <c r="O793" i="2"/>
  <c r="D793" i="2"/>
  <c r="S793" i="2"/>
  <c r="P792" i="2"/>
  <c r="M792" i="2"/>
  <c r="F791" i="2" l="1"/>
  <c r="J791" i="2" s="1"/>
  <c r="T793" i="2"/>
  <c r="U793" i="2" s="1"/>
  <c r="H793" i="2" s="1"/>
  <c r="M793" i="2"/>
  <c r="Q792" i="2"/>
  <c r="F792" i="2" s="1"/>
  <c r="P793" i="2"/>
  <c r="H792" i="2"/>
  <c r="G792" i="2"/>
  <c r="B796" i="2"/>
  <c r="C795" i="2"/>
  <c r="D794" i="2"/>
  <c r="L794" i="2"/>
  <c r="O794" i="2"/>
  <c r="N794" i="2"/>
  <c r="K794" i="2"/>
  <c r="S794" i="2"/>
  <c r="R794" i="2"/>
  <c r="Q793" i="2" l="1"/>
  <c r="G793" i="2"/>
  <c r="P794" i="2"/>
  <c r="J792" i="2"/>
  <c r="E792" i="2"/>
  <c r="I792" i="2" s="1"/>
  <c r="R795" i="2"/>
  <c r="L795" i="2"/>
  <c r="O795" i="2"/>
  <c r="K795" i="2"/>
  <c r="S795" i="2"/>
  <c r="D795" i="2"/>
  <c r="N795" i="2"/>
  <c r="M794" i="2"/>
  <c r="B797" i="2"/>
  <c r="C796" i="2"/>
  <c r="F793" i="2"/>
  <c r="J793" i="2" s="1"/>
  <c r="E793" i="2"/>
  <c r="T794" i="2"/>
  <c r="U794" i="2" s="1"/>
  <c r="T795" i="2" l="1"/>
  <c r="U795" i="2" s="1"/>
  <c r="H795" i="2" s="1"/>
  <c r="Q794" i="2"/>
  <c r="F794" i="2" s="1"/>
  <c r="I793" i="2"/>
  <c r="P795" i="2"/>
  <c r="L796" i="2"/>
  <c r="K796" i="2"/>
  <c r="S796" i="2"/>
  <c r="O796" i="2"/>
  <c r="N796" i="2"/>
  <c r="R796" i="2"/>
  <c r="D796" i="2"/>
  <c r="G794" i="2"/>
  <c r="H794" i="2"/>
  <c r="C797" i="2"/>
  <c r="B798" i="2"/>
  <c r="M795" i="2"/>
  <c r="Q795" i="2" s="1"/>
  <c r="G795" i="2" l="1"/>
  <c r="E794" i="2"/>
  <c r="I794" i="2" s="1"/>
  <c r="P796" i="2"/>
  <c r="N797" i="2"/>
  <c r="K797" i="2"/>
  <c r="O797" i="2"/>
  <c r="S797" i="2"/>
  <c r="D797" i="2"/>
  <c r="L797" i="2"/>
  <c r="R797" i="2"/>
  <c r="T797" i="2" s="1"/>
  <c r="U797" i="2" s="1"/>
  <c r="M796" i="2"/>
  <c r="E795" i="2"/>
  <c r="I795" i="2" s="1"/>
  <c r="F795" i="2"/>
  <c r="J795" i="2" s="1"/>
  <c r="C798" i="2"/>
  <c r="B799" i="2"/>
  <c r="T796" i="2"/>
  <c r="U796" i="2" s="1"/>
  <c r="J794" i="2"/>
  <c r="P797" i="2" l="1"/>
  <c r="Q796" i="2"/>
  <c r="E796" i="2" s="1"/>
  <c r="G797" i="2"/>
  <c r="H797" i="2"/>
  <c r="G796" i="2"/>
  <c r="H796" i="2"/>
  <c r="B800" i="2"/>
  <c r="C799" i="2"/>
  <c r="D798" i="2"/>
  <c r="L798" i="2"/>
  <c r="N798" i="2"/>
  <c r="O798" i="2"/>
  <c r="K798" i="2"/>
  <c r="S798" i="2"/>
  <c r="R798" i="2"/>
  <c r="M797" i="2"/>
  <c r="Q797" i="2" s="1"/>
  <c r="T798" i="2" l="1"/>
  <c r="U798" i="2" s="1"/>
  <c r="G798" i="2" s="1"/>
  <c r="I796" i="2"/>
  <c r="F796" i="2"/>
  <c r="J796" i="2" s="1"/>
  <c r="F797" i="2"/>
  <c r="J797" i="2" s="1"/>
  <c r="E797" i="2"/>
  <c r="I797" i="2" s="1"/>
  <c r="N799" i="2"/>
  <c r="K799" i="2"/>
  <c r="D799" i="2"/>
  <c r="R799" i="2"/>
  <c r="L799" i="2"/>
  <c r="S799" i="2"/>
  <c r="O799" i="2"/>
  <c r="C800" i="2"/>
  <c r="B801" i="2"/>
  <c r="M798" i="2"/>
  <c r="Q798" i="2" s="1"/>
  <c r="P798" i="2"/>
  <c r="T799" i="2" l="1"/>
  <c r="U799" i="2" s="1"/>
  <c r="G799" i="2" s="1"/>
  <c r="M799" i="2"/>
  <c r="H798" i="2"/>
  <c r="E798" i="2"/>
  <c r="I798" i="2" s="1"/>
  <c r="F798" i="2"/>
  <c r="B802" i="2"/>
  <c r="C801" i="2"/>
  <c r="P799" i="2"/>
  <c r="R800" i="2"/>
  <c r="K800" i="2"/>
  <c r="N800" i="2"/>
  <c r="S800" i="2"/>
  <c r="D800" i="2"/>
  <c r="L800" i="2"/>
  <c r="O800" i="2"/>
  <c r="H799" i="2" l="1"/>
  <c r="Q799" i="2"/>
  <c r="F799" i="2" s="1"/>
  <c r="J799" i="2" s="1"/>
  <c r="J798" i="2"/>
  <c r="M800" i="2"/>
  <c r="T800" i="2"/>
  <c r="U800" i="2" s="1"/>
  <c r="B803" i="2"/>
  <c r="C802" i="2"/>
  <c r="R801" i="2"/>
  <c r="O801" i="2"/>
  <c r="N801" i="2"/>
  <c r="S801" i="2"/>
  <c r="L801" i="2"/>
  <c r="D801" i="2"/>
  <c r="K801" i="2"/>
  <c r="P800" i="2"/>
  <c r="E799" i="2" l="1"/>
  <c r="I799" i="2" s="1"/>
  <c r="Q800" i="2"/>
  <c r="E800" i="2" s="1"/>
  <c r="T801" i="2"/>
  <c r="U801" i="2" s="1"/>
  <c r="S802" i="2"/>
  <c r="D802" i="2"/>
  <c r="R802" i="2"/>
  <c r="L802" i="2"/>
  <c r="O802" i="2"/>
  <c r="N802" i="2"/>
  <c r="K802" i="2"/>
  <c r="M801" i="2"/>
  <c r="B804" i="2"/>
  <c r="C803" i="2"/>
  <c r="G800" i="2"/>
  <c r="H800" i="2"/>
  <c r="P801" i="2"/>
  <c r="F800" i="2" l="1"/>
  <c r="T802" i="2"/>
  <c r="U802" i="2" s="1"/>
  <c r="H802" i="2" s="1"/>
  <c r="M802" i="2"/>
  <c r="J800" i="2"/>
  <c r="Q801" i="2"/>
  <c r="F801" i="2" s="1"/>
  <c r="R803" i="2"/>
  <c r="N803" i="2"/>
  <c r="L803" i="2"/>
  <c r="K803" i="2"/>
  <c r="O803" i="2"/>
  <c r="S803" i="2"/>
  <c r="D803" i="2"/>
  <c r="B805" i="2"/>
  <c r="C804" i="2"/>
  <c r="G801" i="2"/>
  <c r="H801" i="2"/>
  <c r="P802" i="2"/>
  <c r="I800" i="2"/>
  <c r="Q802" i="2" l="1"/>
  <c r="F802" i="2" s="1"/>
  <c r="J802" i="2" s="1"/>
  <c r="P803" i="2"/>
  <c r="G802" i="2"/>
  <c r="M803" i="2"/>
  <c r="E801" i="2"/>
  <c r="I801" i="2" s="1"/>
  <c r="T803" i="2"/>
  <c r="U803" i="2" s="1"/>
  <c r="G803" i="2" s="1"/>
  <c r="R804" i="2"/>
  <c r="L804" i="2"/>
  <c r="D804" i="2"/>
  <c r="O804" i="2"/>
  <c r="K804" i="2"/>
  <c r="N804" i="2"/>
  <c r="S804" i="2"/>
  <c r="C805" i="2"/>
  <c r="B806" i="2"/>
  <c r="J801" i="2"/>
  <c r="E802" i="2" l="1"/>
  <c r="I802" i="2" s="1"/>
  <c r="Q803" i="2"/>
  <c r="E803" i="2" s="1"/>
  <c r="I803" i="2" s="1"/>
  <c r="M804" i="2"/>
  <c r="H803" i="2"/>
  <c r="P804" i="2"/>
  <c r="T804" i="2"/>
  <c r="U804" i="2" s="1"/>
  <c r="B807" i="2"/>
  <c r="C806" i="2"/>
  <c r="O805" i="2"/>
  <c r="K805" i="2"/>
  <c r="S805" i="2"/>
  <c r="D805" i="2"/>
  <c r="L805" i="2"/>
  <c r="N805" i="2"/>
  <c r="R805" i="2"/>
  <c r="T805" i="2" l="1"/>
  <c r="U805" i="2" s="1"/>
  <c r="G805" i="2" s="1"/>
  <c r="F803" i="2"/>
  <c r="J803" i="2" s="1"/>
  <c r="Q804" i="2"/>
  <c r="E804" i="2" s="1"/>
  <c r="F804" i="2"/>
  <c r="M805" i="2"/>
  <c r="B808" i="2"/>
  <c r="C807" i="2"/>
  <c r="R806" i="2"/>
  <c r="O806" i="2"/>
  <c r="K806" i="2"/>
  <c r="N806" i="2"/>
  <c r="D806" i="2"/>
  <c r="S806" i="2"/>
  <c r="L806" i="2"/>
  <c r="P805" i="2"/>
  <c r="G804" i="2"/>
  <c r="H804" i="2"/>
  <c r="H805" i="2" l="1"/>
  <c r="P806" i="2"/>
  <c r="T806" i="2"/>
  <c r="U806" i="2" s="1"/>
  <c r="R807" i="2"/>
  <c r="T807" i="2" s="1"/>
  <c r="U807" i="2" s="1"/>
  <c r="L807" i="2"/>
  <c r="O807" i="2"/>
  <c r="K807" i="2"/>
  <c r="N807" i="2"/>
  <c r="S807" i="2"/>
  <c r="D807" i="2"/>
  <c r="C808" i="2"/>
  <c r="B809" i="2"/>
  <c r="Q805" i="2"/>
  <c r="M806" i="2"/>
  <c r="Q806" i="2" s="1"/>
  <c r="J804" i="2"/>
  <c r="I804" i="2"/>
  <c r="P807" i="2" l="1"/>
  <c r="M807" i="2"/>
  <c r="Q807" i="2" s="1"/>
  <c r="F806" i="2"/>
  <c r="E806" i="2"/>
  <c r="B810" i="2"/>
  <c r="C809" i="2"/>
  <c r="S808" i="2"/>
  <c r="D808" i="2"/>
  <c r="O808" i="2"/>
  <c r="R808" i="2"/>
  <c r="T808" i="2" s="1"/>
  <c r="U808" i="2" s="1"/>
  <c r="K808" i="2"/>
  <c r="L808" i="2"/>
  <c r="N808" i="2"/>
  <c r="E805" i="2"/>
  <c r="I805" i="2" s="1"/>
  <c r="F805" i="2"/>
  <c r="J805" i="2" s="1"/>
  <c r="G807" i="2"/>
  <c r="H807" i="2"/>
  <c r="G806" i="2"/>
  <c r="H806" i="2"/>
  <c r="H808" i="2" l="1"/>
  <c r="G808" i="2"/>
  <c r="E807" i="2"/>
  <c r="I807" i="2" s="1"/>
  <c r="F807" i="2"/>
  <c r="J807" i="2" s="1"/>
  <c r="O809" i="2"/>
  <c r="K809" i="2"/>
  <c r="N809" i="2"/>
  <c r="S809" i="2"/>
  <c r="R809" i="2"/>
  <c r="L809" i="2"/>
  <c r="D809" i="2"/>
  <c r="P808" i="2"/>
  <c r="B811" i="2"/>
  <c r="C810" i="2"/>
  <c r="I806" i="2"/>
  <c r="M808" i="2"/>
  <c r="J806" i="2"/>
  <c r="M809" i="2" l="1"/>
  <c r="Q808" i="2"/>
  <c r="F808" i="2" s="1"/>
  <c r="J808" i="2" s="1"/>
  <c r="P809" i="2"/>
  <c r="Q809" i="2" s="1"/>
  <c r="R810" i="2"/>
  <c r="L810" i="2"/>
  <c r="O810" i="2"/>
  <c r="N810" i="2"/>
  <c r="K810" i="2"/>
  <c r="S810" i="2"/>
  <c r="D810" i="2"/>
  <c r="C811" i="2"/>
  <c r="B812" i="2"/>
  <c r="T809" i="2"/>
  <c r="U809" i="2" s="1"/>
  <c r="M810" i="2" l="1"/>
  <c r="T810" i="2"/>
  <c r="U810" i="2" s="1"/>
  <c r="H810" i="2" s="1"/>
  <c r="P810" i="2"/>
  <c r="Q810" i="2" s="1"/>
  <c r="E808" i="2"/>
  <c r="I808" i="2" s="1"/>
  <c r="B813" i="2"/>
  <c r="C812" i="2"/>
  <c r="F809" i="2"/>
  <c r="E809" i="2"/>
  <c r="H809" i="2"/>
  <c r="G809" i="2"/>
  <c r="S811" i="2"/>
  <c r="K811" i="2"/>
  <c r="D811" i="2"/>
  <c r="R811" i="2"/>
  <c r="L811" i="2"/>
  <c r="O811" i="2"/>
  <c r="N811" i="2"/>
  <c r="G810" i="2" l="1"/>
  <c r="I809" i="2"/>
  <c r="P811" i="2"/>
  <c r="T811" i="2"/>
  <c r="U811" i="2" s="1"/>
  <c r="J809" i="2"/>
  <c r="M811" i="2"/>
  <c r="D812" i="2"/>
  <c r="R812" i="2"/>
  <c r="T812" i="2" s="1"/>
  <c r="U812" i="2" s="1"/>
  <c r="K812" i="2"/>
  <c r="S812" i="2"/>
  <c r="O812" i="2"/>
  <c r="L812" i="2"/>
  <c r="N812" i="2"/>
  <c r="C813" i="2"/>
  <c r="B814" i="2"/>
  <c r="F810" i="2"/>
  <c r="J810" i="2" s="1"/>
  <c r="E810" i="2"/>
  <c r="I810" i="2" s="1"/>
  <c r="G812" i="2" l="1"/>
  <c r="H812" i="2"/>
  <c r="M812" i="2"/>
  <c r="B815" i="2"/>
  <c r="C814" i="2"/>
  <c r="R813" i="2"/>
  <c r="T813" i="2" s="1"/>
  <c r="U813" i="2" s="1"/>
  <c r="L813" i="2"/>
  <c r="O813" i="2"/>
  <c r="N813" i="2"/>
  <c r="K813" i="2"/>
  <c r="S813" i="2"/>
  <c r="D813" i="2"/>
  <c r="Q811" i="2"/>
  <c r="P812" i="2"/>
  <c r="G811" i="2"/>
  <c r="H811" i="2"/>
  <c r="M813" i="2" l="1"/>
  <c r="F811" i="2"/>
  <c r="J811" i="2" s="1"/>
  <c r="E811" i="2"/>
  <c r="I811" i="2" s="1"/>
  <c r="D814" i="2"/>
  <c r="L814" i="2"/>
  <c r="O814" i="2"/>
  <c r="K814" i="2"/>
  <c r="N814" i="2"/>
  <c r="S814" i="2"/>
  <c r="R814" i="2"/>
  <c r="H813" i="2"/>
  <c r="G813" i="2"/>
  <c r="B816" i="2"/>
  <c r="C815" i="2"/>
  <c r="Q812" i="2"/>
  <c r="P813" i="2"/>
  <c r="Q813" i="2" s="1"/>
  <c r="T814" i="2" l="1"/>
  <c r="U814" i="2" s="1"/>
  <c r="G814" i="2" s="1"/>
  <c r="M814" i="2"/>
  <c r="P814" i="2"/>
  <c r="E812" i="2"/>
  <c r="I812" i="2" s="1"/>
  <c r="F812" i="2"/>
  <c r="J812" i="2" s="1"/>
  <c r="F813" i="2"/>
  <c r="J813" i="2" s="1"/>
  <c r="E813" i="2"/>
  <c r="I813" i="2" s="1"/>
  <c r="R815" i="2"/>
  <c r="L815" i="2"/>
  <c r="O815" i="2"/>
  <c r="N815" i="2"/>
  <c r="K815" i="2"/>
  <c r="M815" i="2" s="1"/>
  <c r="D815" i="2"/>
  <c r="S815" i="2"/>
  <c r="B817" i="2"/>
  <c r="C816" i="2"/>
  <c r="T815" i="2" l="1"/>
  <c r="U815" i="2" s="1"/>
  <c r="G815" i="2" s="1"/>
  <c r="H814" i="2"/>
  <c r="Q814" i="2"/>
  <c r="F814" i="2" s="1"/>
  <c r="J814" i="2" s="1"/>
  <c r="R816" i="2"/>
  <c r="O816" i="2"/>
  <c r="N816" i="2"/>
  <c r="L816" i="2"/>
  <c r="K816" i="2"/>
  <c r="D816" i="2"/>
  <c r="S816" i="2"/>
  <c r="B818" i="2"/>
  <c r="C817" i="2"/>
  <c r="P815" i="2"/>
  <c r="Q815" i="2" s="1"/>
  <c r="H815" i="2" l="1"/>
  <c r="E814" i="2"/>
  <c r="I814" i="2" s="1"/>
  <c r="T816" i="2"/>
  <c r="U816" i="2" s="1"/>
  <c r="H816" i="2" s="1"/>
  <c r="E815" i="2"/>
  <c r="I815" i="2" s="1"/>
  <c r="F815" i="2"/>
  <c r="J815" i="2" s="1"/>
  <c r="R817" i="2"/>
  <c r="T817" i="2" s="1"/>
  <c r="U817" i="2" s="1"/>
  <c r="O817" i="2"/>
  <c r="D817" i="2"/>
  <c r="L817" i="2"/>
  <c r="K817" i="2"/>
  <c r="N817" i="2"/>
  <c r="S817" i="2"/>
  <c r="M816" i="2"/>
  <c r="C818" i="2"/>
  <c r="B819" i="2"/>
  <c r="P816" i="2"/>
  <c r="P817" i="2" l="1"/>
  <c r="G816" i="2"/>
  <c r="Q816" i="2"/>
  <c r="F816" i="2" s="1"/>
  <c r="J816" i="2" s="1"/>
  <c r="M817" i="2"/>
  <c r="Q817" i="2" s="1"/>
  <c r="L818" i="2"/>
  <c r="K818" i="2"/>
  <c r="N818" i="2"/>
  <c r="S818" i="2"/>
  <c r="D818" i="2"/>
  <c r="R818" i="2"/>
  <c r="O818" i="2"/>
  <c r="B820" i="2"/>
  <c r="C819" i="2"/>
  <c r="H817" i="2"/>
  <c r="G817" i="2"/>
  <c r="E816" i="2" l="1"/>
  <c r="I816" i="2" s="1"/>
  <c r="T818" i="2"/>
  <c r="U818" i="2" s="1"/>
  <c r="G818" i="2" s="1"/>
  <c r="P818" i="2"/>
  <c r="M818" i="2"/>
  <c r="D819" i="2"/>
  <c r="R819" i="2"/>
  <c r="T819" i="2" s="1"/>
  <c r="U819" i="2" s="1"/>
  <c r="L819" i="2"/>
  <c r="K819" i="2"/>
  <c r="S819" i="2"/>
  <c r="O819" i="2"/>
  <c r="N819" i="2"/>
  <c r="C820" i="2"/>
  <c r="B821" i="2"/>
  <c r="F817" i="2"/>
  <c r="J817" i="2" s="1"/>
  <c r="E817" i="2"/>
  <c r="I817" i="2" s="1"/>
  <c r="H818" i="2" l="1"/>
  <c r="M819" i="2"/>
  <c r="Q818" i="2"/>
  <c r="E818" i="2" s="1"/>
  <c r="I818" i="2" s="1"/>
  <c r="H819" i="2"/>
  <c r="G819" i="2"/>
  <c r="C821" i="2"/>
  <c r="B822" i="2"/>
  <c r="D820" i="2"/>
  <c r="R820" i="2"/>
  <c r="O820" i="2"/>
  <c r="K820" i="2"/>
  <c r="N820" i="2"/>
  <c r="L820" i="2"/>
  <c r="S820" i="2"/>
  <c r="P819" i="2"/>
  <c r="Q819" i="2" s="1"/>
  <c r="M820" i="2" l="1"/>
  <c r="F818" i="2"/>
  <c r="J818" i="2" s="1"/>
  <c r="E819" i="2"/>
  <c r="I819" i="2" s="1"/>
  <c r="F819" i="2"/>
  <c r="J819" i="2" s="1"/>
  <c r="C822" i="2"/>
  <c r="B823" i="2"/>
  <c r="P820" i="2"/>
  <c r="Q820" i="2" s="1"/>
  <c r="D821" i="2"/>
  <c r="N821" i="2"/>
  <c r="K821" i="2"/>
  <c r="S821" i="2"/>
  <c r="R821" i="2"/>
  <c r="T821" i="2" s="1"/>
  <c r="U821" i="2" s="1"/>
  <c r="L821" i="2"/>
  <c r="O821" i="2"/>
  <c r="T820" i="2"/>
  <c r="U820" i="2" s="1"/>
  <c r="M821" i="2" l="1"/>
  <c r="P821" i="2"/>
  <c r="F820" i="2"/>
  <c r="E820" i="2"/>
  <c r="B824" i="2"/>
  <c r="C823" i="2"/>
  <c r="H820" i="2"/>
  <c r="G820" i="2"/>
  <c r="N822" i="2"/>
  <c r="K822" i="2"/>
  <c r="R822" i="2"/>
  <c r="S822" i="2"/>
  <c r="L822" i="2"/>
  <c r="O822" i="2"/>
  <c r="D822" i="2"/>
  <c r="G821" i="2"/>
  <c r="H821" i="2"/>
  <c r="Q821" i="2" l="1"/>
  <c r="M822" i="2"/>
  <c r="T822" i="2"/>
  <c r="U822" i="2" s="1"/>
  <c r="H822" i="2" s="1"/>
  <c r="E821" i="2"/>
  <c r="I821" i="2" s="1"/>
  <c r="F821" i="2"/>
  <c r="J821" i="2" s="1"/>
  <c r="K823" i="2"/>
  <c r="N823" i="2"/>
  <c r="S823" i="2"/>
  <c r="D823" i="2"/>
  <c r="L823" i="2"/>
  <c r="O823" i="2"/>
  <c r="R823" i="2"/>
  <c r="B825" i="2"/>
  <c r="C824" i="2"/>
  <c r="I820" i="2"/>
  <c r="J820" i="2"/>
  <c r="P822" i="2"/>
  <c r="Q822" i="2" s="1"/>
  <c r="M823" i="2" l="1"/>
  <c r="T823" i="2"/>
  <c r="U823" i="2" s="1"/>
  <c r="H823" i="2" s="1"/>
  <c r="G822" i="2"/>
  <c r="F822" i="2"/>
  <c r="J822" i="2" s="1"/>
  <c r="E822" i="2"/>
  <c r="N824" i="2"/>
  <c r="S824" i="2"/>
  <c r="R824" i="2"/>
  <c r="L824" i="2"/>
  <c r="D824" i="2"/>
  <c r="O824" i="2"/>
  <c r="K824" i="2"/>
  <c r="C825" i="2"/>
  <c r="B826" i="2"/>
  <c r="P823" i="2"/>
  <c r="Q823" i="2" s="1"/>
  <c r="T824" i="2" l="1"/>
  <c r="U824" i="2" s="1"/>
  <c r="G824" i="2" s="1"/>
  <c r="I822" i="2"/>
  <c r="G823" i="2"/>
  <c r="E823" i="2"/>
  <c r="I823" i="2" s="1"/>
  <c r="F823" i="2"/>
  <c r="J823" i="2" s="1"/>
  <c r="C826" i="2"/>
  <c r="B827" i="2"/>
  <c r="P824" i="2"/>
  <c r="N825" i="2"/>
  <c r="S825" i="2"/>
  <c r="D825" i="2"/>
  <c r="L825" i="2"/>
  <c r="O825" i="2"/>
  <c r="K825" i="2"/>
  <c r="R825" i="2"/>
  <c r="M824" i="2"/>
  <c r="Q824" i="2" s="1"/>
  <c r="T825" i="2" l="1"/>
  <c r="U825" i="2" s="1"/>
  <c r="G825" i="2" s="1"/>
  <c r="H824" i="2"/>
  <c r="M825" i="2"/>
  <c r="P825" i="2"/>
  <c r="Q825" i="2" s="1"/>
  <c r="E824" i="2"/>
  <c r="I824" i="2" s="1"/>
  <c r="F824" i="2"/>
  <c r="J824" i="2" s="1"/>
  <c r="C827" i="2"/>
  <c r="B828" i="2"/>
  <c r="S826" i="2"/>
  <c r="R826" i="2"/>
  <c r="O826" i="2"/>
  <c r="D826" i="2"/>
  <c r="L826" i="2"/>
  <c r="N826" i="2"/>
  <c r="K826" i="2"/>
  <c r="H825" i="2" l="1"/>
  <c r="M826" i="2"/>
  <c r="L827" i="2"/>
  <c r="O827" i="2"/>
  <c r="S827" i="2"/>
  <c r="D827" i="2"/>
  <c r="R827" i="2"/>
  <c r="T827" i="2" s="1"/>
  <c r="U827" i="2" s="1"/>
  <c r="K827" i="2"/>
  <c r="M827" i="2" s="1"/>
  <c r="N827" i="2"/>
  <c r="B829" i="2"/>
  <c r="C828" i="2"/>
  <c r="P826" i="2"/>
  <c r="Q826" i="2" s="1"/>
  <c r="F825" i="2"/>
  <c r="J825" i="2" s="1"/>
  <c r="E825" i="2"/>
  <c r="I825" i="2" s="1"/>
  <c r="T826" i="2"/>
  <c r="U826" i="2" s="1"/>
  <c r="P827" i="2" l="1"/>
  <c r="Q827" i="2" s="1"/>
  <c r="E826" i="2"/>
  <c r="F826" i="2"/>
  <c r="H827" i="2"/>
  <c r="G827" i="2"/>
  <c r="G826" i="2"/>
  <c r="H826" i="2"/>
  <c r="B830" i="2"/>
  <c r="C829" i="2"/>
  <c r="O828" i="2"/>
  <c r="L828" i="2"/>
  <c r="K828" i="2"/>
  <c r="M828" i="2" s="1"/>
  <c r="N828" i="2"/>
  <c r="S828" i="2"/>
  <c r="D828" i="2"/>
  <c r="R828" i="2"/>
  <c r="T828" i="2" l="1"/>
  <c r="U828" i="2" s="1"/>
  <c r="S829" i="2"/>
  <c r="D829" i="2"/>
  <c r="L829" i="2"/>
  <c r="O829" i="2"/>
  <c r="N829" i="2"/>
  <c r="K829" i="2"/>
  <c r="M829" i="2" s="1"/>
  <c r="R829" i="2"/>
  <c r="T829" i="2" s="1"/>
  <c r="U829" i="2" s="1"/>
  <c r="C830" i="2"/>
  <c r="B831" i="2"/>
  <c r="J826" i="2"/>
  <c r="P828" i="2"/>
  <c r="Q828" i="2" s="1"/>
  <c r="F827" i="2"/>
  <c r="J827" i="2" s="1"/>
  <c r="E827" i="2"/>
  <c r="I827" i="2" s="1"/>
  <c r="I826" i="2"/>
  <c r="P829" i="2" l="1"/>
  <c r="Q829" i="2" s="1"/>
  <c r="F828" i="2"/>
  <c r="E828" i="2"/>
  <c r="H829" i="2"/>
  <c r="G829" i="2"/>
  <c r="B832" i="2"/>
  <c r="C831" i="2"/>
  <c r="O830" i="2"/>
  <c r="N830" i="2"/>
  <c r="S830" i="2"/>
  <c r="K830" i="2"/>
  <c r="R830" i="2"/>
  <c r="T830" i="2" s="1"/>
  <c r="U830" i="2" s="1"/>
  <c r="L830" i="2"/>
  <c r="D830" i="2"/>
  <c r="H828" i="2"/>
  <c r="G828" i="2"/>
  <c r="M830" i="2" l="1"/>
  <c r="I828" i="2"/>
  <c r="K831" i="2"/>
  <c r="N831" i="2"/>
  <c r="R831" i="2"/>
  <c r="O831" i="2"/>
  <c r="S831" i="2"/>
  <c r="D831" i="2"/>
  <c r="L831" i="2"/>
  <c r="C832" i="2"/>
  <c r="B833" i="2"/>
  <c r="F829" i="2"/>
  <c r="J829" i="2" s="1"/>
  <c r="E829" i="2"/>
  <c r="I829" i="2" s="1"/>
  <c r="G830" i="2"/>
  <c r="H830" i="2"/>
  <c r="P830" i="2"/>
  <c r="J828" i="2"/>
  <c r="Q830" i="2" l="1"/>
  <c r="T831" i="2"/>
  <c r="U831" i="2" s="1"/>
  <c r="G831" i="2" s="1"/>
  <c r="P831" i="2"/>
  <c r="F830" i="2"/>
  <c r="J830" i="2" s="1"/>
  <c r="E830" i="2"/>
  <c r="I830" i="2" s="1"/>
  <c r="L832" i="2"/>
  <c r="O832" i="2"/>
  <c r="N832" i="2"/>
  <c r="K832" i="2"/>
  <c r="S832" i="2"/>
  <c r="D832" i="2"/>
  <c r="R832" i="2"/>
  <c r="C833" i="2"/>
  <c r="B834" i="2"/>
  <c r="M831" i="2"/>
  <c r="Q831" i="2" l="1"/>
  <c r="F831" i="2" s="1"/>
  <c r="J831" i="2" s="1"/>
  <c r="H831" i="2"/>
  <c r="M832" i="2"/>
  <c r="T832" i="2"/>
  <c r="U832" i="2" s="1"/>
  <c r="G832" i="2" s="1"/>
  <c r="C834" i="2"/>
  <c r="B835" i="2"/>
  <c r="P832" i="2"/>
  <c r="R833" i="2"/>
  <c r="L833" i="2"/>
  <c r="K833" i="2"/>
  <c r="O833" i="2"/>
  <c r="D833" i="2"/>
  <c r="N833" i="2"/>
  <c r="S833" i="2"/>
  <c r="E831" i="2" l="1"/>
  <c r="I831" i="2" s="1"/>
  <c r="Q832" i="2"/>
  <c r="F832" i="2" s="1"/>
  <c r="J832" i="2" s="1"/>
  <c r="H832" i="2"/>
  <c r="T833" i="2"/>
  <c r="U833" i="2" s="1"/>
  <c r="P833" i="2"/>
  <c r="B836" i="2"/>
  <c r="C835" i="2"/>
  <c r="S834" i="2"/>
  <c r="L834" i="2"/>
  <c r="O834" i="2"/>
  <c r="D834" i="2"/>
  <c r="R834" i="2"/>
  <c r="K834" i="2"/>
  <c r="M834" i="2" s="1"/>
  <c r="N834" i="2"/>
  <c r="M833" i="2"/>
  <c r="E832" i="2" l="1"/>
  <c r="I832" i="2" s="1"/>
  <c r="P834" i="2"/>
  <c r="Q834" i="2" s="1"/>
  <c r="F834" i="2" s="1"/>
  <c r="T834" i="2"/>
  <c r="U834" i="2" s="1"/>
  <c r="G834" i="2" s="1"/>
  <c r="Q833" i="2"/>
  <c r="F833" i="2" s="1"/>
  <c r="G833" i="2"/>
  <c r="H833" i="2"/>
  <c r="L835" i="2"/>
  <c r="O835" i="2"/>
  <c r="N835" i="2"/>
  <c r="K835" i="2"/>
  <c r="D835" i="2"/>
  <c r="R835" i="2"/>
  <c r="T835" i="2" s="1"/>
  <c r="U835" i="2" s="1"/>
  <c r="S835" i="2"/>
  <c r="B837" i="2"/>
  <c r="C836" i="2"/>
  <c r="M835" i="2" l="1"/>
  <c r="E834" i="2"/>
  <c r="I834" i="2" s="1"/>
  <c r="H834" i="2"/>
  <c r="J834" i="2" s="1"/>
  <c r="J833" i="2"/>
  <c r="E833" i="2"/>
  <c r="I833" i="2" s="1"/>
  <c r="C837" i="2"/>
  <c r="B838" i="2"/>
  <c r="H835" i="2"/>
  <c r="G835" i="2"/>
  <c r="P835" i="2"/>
  <c r="Q835" i="2" s="1"/>
  <c r="L836" i="2"/>
  <c r="O836" i="2"/>
  <c r="N836" i="2"/>
  <c r="S836" i="2"/>
  <c r="D836" i="2"/>
  <c r="R836" i="2"/>
  <c r="T836" i="2" s="1"/>
  <c r="U836" i="2" s="1"/>
  <c r="K836" i="2"/>
  <c r="M836" i="2" l="1"/>
  <c r="P836" i="2"/>
  <c r="Q836" i="2" s="1"/>
  <c r="F836" i="2" s="1"/>
  <c r="F835" i="2"/>
  <c r="J835" i="2" s="1"/>
  <c r="E835" i="2"/>
  <c r="I835" i="2" s="1"/>
  <c r="G836" i="2"/>
  <c r="H836" i="2"/>
  <c r="B839" i="2"/>
  <c r="C838" i="2"/>
  <c r="S837" i="2"/>
  <c r="D837" i="2"/>
  <c r="O837" i="2"/>
  <c r="R837" i="2"/>
  <c r="T837" i="2" s="1"/>
  <c r="U837" i="2" s="1"/>
  <c r="N837" i="2"/>
  <c r="L837" i="2"/>
  <c r="K837" i="2"/>
  <c r="P837" i="2" l="1"/>
  <c r="E836" i="2"/>
  <c r="I836" i="2" s="1"/>
  <c r="N838" i="2"/>
  <c r="D838" i="2"/>
  <c r="K838" i="2"/>
  <c r="R838" i="2"/>
  <c r="L838" i="2"/>
  <c r="O838" i="2"/>
  <c r="S838" i="2"/>
  <c r="M837" i="2"/>
  <c r="Q837" i="2" s="1"/>
  <c r="C839" i="2"/>
  <c r="B840" i="2"/>
  <c r="G837" i="2"/>
  <c r="H837" i="2"/>
  <c r="J836" i="2"/>
  <c r="T838" i="2" l="1"/>
  <c r="U838" i="2" s="1"/>
  <c r="H838" i="2" s="1"/>
  <c r="E837" i="2"/>
  <c r="I837" i="2" s="1"/>
  <c r="F837" i="2"/>
  <c r="J837" i="2" s="1"/>
  <c r="M838" i="2"/>
  <c r="C840" i="2"/>
  <c r="B841" i="2"/>
  <c r="L839" i="2"/>
  <c r="O839" i="2"/>
  <c r="N839" i="2"/>
  <c r="R839" i="2"/>
  <c r="K839" i="2"/>
  <c r="S839" i="2"/>
  <c r="D839" i="2"/>
  <c r="P838" i="2"/>
  <c r="G838" i="2" l="1"/>
  <c r="P839" i="2"/>
  <c r="Q838" i="2"/>
  <c r="E838" i="2" s="1"/>
  <c r="I838" i="2" s="1"/>
  <c r="R840" i="2"/>
  <c r="O840" i="2"/>
  <c r="K840" i="2"/>
  <c r="S840" i="2"/>
  <c r="D840" i="2"/>
  <c r="L840" i="2"/>
  <c r="N840" i="2"/>
  <c r="C841" i="2"/>
  <c r="B842" i="2"/>
  <c r="M839" i="2"/>
  <c r="T839" i="2"/>
  <c r="U839" i="2" s="1"/>
  <c r="Q839" i="2" l="1"/>
  <c r="P840" i="2"/>
  <c r="F838" i="2"/>
  <c r="J838" i="2" s="1"/>
  <c r="R841" i="2"/>
  <c r="L841" i="2"/>
  <c r="O841" i="2"/>
  <c r="N841" i="2"/>
  <c r="S841" i="2"/>
  <c r="D841" i="2"/>
  <c r="K841" i="2"/>
  <c r="H839" i="2"/>
  <c r="G839" i="2"/>
  <c r="M840" i="2"/>
  <c r="Q840" i="2" s="1"/>
  <c r="F839" i="2"/>
  <c r="E839" i="2"/>
  <c r="I839" i="2" s="1"/>
  <c r="B843" i="2"/>
  <c r="C842" i="2"/>
  <c r="T840" i="2"/>
  <c r="U840" i="2" s="1"/>
  <c r="M841" i="2" l="1"/>
  <c r="H840" i="2"/>
  <c r="G840" i="2"/>
  <c r="O842" i="2"/>
  <c r="R842" i="2"/>
  <c r="T842" i="2" s="1"/>
  <c r="U842" i="2" s="1"/>
  <c r="L842" i="2"/>
  <c r="K842" i="2"/>
  <c r="N842" i="2"/>
  <c r="S842" i="2"/>
  <c r="D842" i="2"/>
  <c r="B844" i="2"/>
  <c r="C843" i="2"/>
  <c r="P841" i="2"/>
  <c r="Q841" i="2" s="1"/>
  <c r="J839" i="2"/>
  <c r="F840" i="2"/>
  <c r="E840" i="2"/>
  <c r="I840" i="2" s="1"/>
  <c r="T841" i="2"/>
  <c r="U841" i="2" s="1"/>
  <c r="J840" i="2" l="1"/>
  <c r="P842" i="2"/>
  <c r="F841" i="2"/>
  <c r="E841" i="2"/>
  <c r="M842" i="2"/>
  <c r="G842" i="2"/>
  <c r="H842" i="2"/>
  <c r="L843" i="2"/>
  <c r="R843" i="2"/>
  <c r="K843" i="2"/>
  <c r="O843" i="2"/>
  <c r="N843" i="2"/>
  <c r="S843" i="2"/>
  <c r="D843" i="2"/>
  <c r="B845" i="2"/>
  <c r="C844" i="2"/>
  <c r="G841" i="2"/>
  <c r="H841" i="2"/>
  <c r="Q842" i="2" l="1"/>
  <c r="E842" i="2" s="1"/>
  <c r="I842" i="2" s="1"/>
  <c r="M843" i="2"/>
  <c r="P843" i="2"/>
  <c r="T843" i="2"/>
  <c r="U843" i="2" s="1"/>
  <c r="C845" i="2"/>
  <c r="B846" i="2"/>
  <c r="I841" i="2"/>
  <c r="O844" i="2"/>
  <c r="N844" i="2"/>
  <c r="K844" i="2"/>
  <c r="S844" i="2"/>
  <c r="D844" i="2"/>
  <c r="L844" i="2"/>
  <c r="R844" i="2"/>
  <c r="J841" i="2"/>
  <c r="F842" i="2" l="1"/>
  <c r="J842" i="2" s="1"/>
  <c r="Q843" i="2"/>
  <c r="E843" i="2" s="1"/>
  <c r="T844" i="2"/>
  <c r="U844" i="2" s="1"/>
  <c r="H844" i="2" s="1"/>
  <c r="M844" i="2"/>
  <c r="P844" i="2"/>
  <c r="B847" i="2"/>
  <c r="C846" i="2"/>
  <c r="D845" i="2"/>
  <c r="R845" i="2"/>
  <c r="T845" i="2" s="1"/>
  <c r="U845" i="2" s="1"/>
  <c r="L845" i="2"/>
  <c r="O845" i="2"/>
  <c r="N845" i="2"/>
  <c r="K845" i="2"/>
  <c r="S845" i="2"/>
  <c r="G843" i="2"/>
  <c r="H843" i="2"/>
  <c r="I843" i="2" l="1"/>
  <c r="F843" i="2"/>
  <c r="J843" i="2" s="1"/>
  <c r="Q844" i="2"/>
  <c r="E844" i="2" s="1"/>
  <c r="G844" i="2"/>
  <c r="M845" i="2"/>
  <c r="H845" i="2"/>
  <c r="G845" i="2"/>
  <c r="S846" i="2"/>
  <c r="D846" i="2"/>
  <c r="L846" i="2"/>
  <c r="N846" i="2"/>
  <c r="R846" i="2"/>
  <c r="O846" i="2"/>
  <c r="K846" i="2"/>
  <c r="P845" i="2"/>
  <c r="Q845" i="2" s="1"/>
  <c r="C847" i="2"/>
  <c r="B848" i="2"/>
  <c r="I844" i="2" l="1"/>
  <c r="F844" i="2"/>
  <c r="J844" i="2" s="1"/>
  <c r="T846" i="2"/>
  <c r="U846" i="2" s="1"/>
  <c r="H846" i="2" s="1"/>
  <c r="M846" i="2"/>
  <c r="F845" i="2"/>
  <c r="J845" i="2" s="1"/>
  <c r="E845" i="2"/>
  <c r="I845" i="2" s="1"/>
  <c r="P846" i="2"/>
  <c r="Q846" i="2" s="1"/>
  <c r="C848" i="2"/>
  <c r="B849" i="2"/>
  <c r="R847" i="2"/>
  <c r="L847" i="2"/>
  <c r="O847" i="2"/>
  <c r="K847" i="2"/>
  <c r="N847" i="2"/>
  <c r="D847" i="2"/>
  <c r="S847" i="2"/>
  <c r="G846" i="2" l="1"/>
  <c r="T847" i="2"/>
  <c r="U847" i="2" s="1"/>
  <c r="G847" i="2" s="1"/>
  <c r="P847" i="2"/>
  <c r="M847" i="2"/>
  <c r="E846" i="2"/>
  <c r="I846" i="2" s="1"/>
  <c r="F846" i="2"/>
  <c r="J846" i="2" s="1"/>
  <c r="B850" i="2"/>
  <c r="C849" i="2"/>
  <c r="R848" i="2"/>
  <c r="N848" i="2"/>
  <c r="K848" i="2"/>
  <c r="O848" i="2"/>
  <c r="S848" i="2"/>
  <c r="D848" i="2"/>
  <c r="L848" i="2"/>
  <c r="M848" i="2" l="1"/>
  <c r="Q847" i="2"/>
  <c r="E847" i="2" s="1"/>
  <c r="I847" i="2" s="1"/>
  <c r="H847" i="2"/>
  <c r="T848" i="2"/>
  <c r="U848" i="2" s="1"/>
  <c r="F847" i="2"/>
  <c r="J847" i="2" s="1"/>
  <c r="K849" i="2"/>
  <c r="N849" i="2"/>
  <c r="S849" i="2"/>
  <c r="D849" i="2"/>
  <c r="R849" i="2"/>
  <c r="L849" i="2"/>
  <c r="O849" i="2"/>
  <c r="C850" i="2"/>
  <c r="B851" i="2"/>
  <c r="P848" i="2"/>
  <c r="Q848" i="2" s="1"/>
  <c r="T849" i="2" l="1"/>
  <c r="U849" i="2" s="1"/>
  <c r="G849" i="2" s="1"/>
  <c r="E848" i="2"/>
  <c r="F848" i="2"/>
  <c r="P849" i="2"/>
  <c r="M849" i="2"/>
  <c r="C851" i="2"/>
  <c r="B852" i="2"/>
  <c r="S850" i="2"/>
  <c r="N850" i="2"/>
  <c r="D850" i="2"/>
  <c r="L850" i="2"/>
  <c r="O850" i="2"/>
  <c r="K850" i="2"/>
  <c r="R850" i="2"/>
  <c r="T850" i="2" s="1"/>
  <c r="U850" i="2" s="1"/>
  <c r="H848" i="2"/>
  <c r="G848" i="2"/>
  <c r="M850" i="2" l="1"/>
  <c r="Q849" i="2"/>
  <c r="E849" i="2" s="1"/>
  <c r="I849" i="2" s="1"/>
  <c r="P850" i="2"/>
  <c r="J848" i="2"/>
  <c r="H849" i="2"/>
  <c r="G850" i="2"/>
  <c r="H850" i="2"/>
  <c r="D851" i="2"/>
  <c r="R851" i="2"/>
  <c r="O851" i="2"/>
  <c r="L851" i="2"/>
  <c r="K851" i="2"/>
  <c r="M851" i="2" s="1"/>
  <c r="S851" i="2"/>
  <c r="N851" i="2"/>
  <c r="C852" i="2"/>
  <c r="B853" i="2"/>
  <c r="I848" i="2"/>
  <c r="Q850" i="2" l="1"/>
  <c r="F850" i="2" s="1"/>
  <c r="F849" i="2"/>
  <c r="J849" i="2" s="1"/>
  <c r="T851" i="2"/>
  <c r="U851" i="2" s="1"/>
  <c r="G851" i="2" s="1"/>
  <c r="E850" i="2"/>
  <c r="I850" i="2" s="1"/>
  <c r="J850" i="2"/>
  <c r="C853" i="2"/>
  <c r="B854" i="2"/>
  <c r="O852" i="2"/>
  <c r="N852" i="2"/>
  <c r="D852" i="2"/>
  <c r="R852" i="2"/>
  <c r="S852" i="2"/>
  <c r="L852" i="2"/>
  <c r="K852" i="2"/>
  <c r="P851" i="2"/>
  <c r="Q851" i="2" s="1"/>
  <c r="H851" i="2" l="1"/>
  <c r="T852" i="2"/>
  <c r="U852" i="2" s="1"/>
  <c r="G852" i="2" s="1"/>
  <c r="E851" i="2"/>
  <c r="I851" i="2" s="1"/>
  <c r="F851" i="2"/>
  <c r="J851" i="2" s="1"/>
  <c r="B855" i="2"/>
  <c r="C854" i="2"/>
  <c r="M852" i="2"/>
  <c r="O853" i="2"/>
  <c r="K853" i="2"/>
  <c r="N853" i="2"/>
  <c r="S853" i="2"/>
  <c r="D853" i="2"/>
  <c r="R853" i="2"/>
  <c r="T853" i="2" s="1"/>
  <c r="U853" i="2" s="1"/>
  <c r="L853" i="2"/>
  <c r="P852" i="2"/>
  <c r="H852" i="2" l="1"/>
  <c r="M853" i="2"/>
  <c r="P853" i="2"/>
  <c r="Q852" i="2"/>
  <c r="D854" i="2"/>
  <c r="S854" i="2"/>
  <c r="L854" i="2"/>
  <c r="R854" i="2"/>
  <c r="O854" i="2"/>
  <c r="N854" i="2"/>
  <c r="K854" i="2"/>
  <c r="H853" i="2"/>
  <c r="G853" i="2"/>
  <c r="C855" i="2"/>
  <c r="B856" i="2"/>
  <c r="Q853" i="2" l="1"/>
  <c r="T854" i="2"/>
  <c r="U854" i="2" s="1"/>
  <c r="G854" i="2" s="1"/>
  <c r="M854" i="2"/>
  <c r="E853" i="2"/>
  <c r="I853" i="2" s="1"/>
  <c r="F853" i="2"/>
  <c r="J853" i="2" s="1"/>
  <c r="C856" i="2"/>
  <c r="B857" i="2"/>
  <c r="L855" i="2"/>
  <c r="R855" i="2"/>
  <c r="S855" i="2"/>
  <c r="O855" i="2"/>
  <c r="N855" i="2"/>
  <c r="K855" i="2"/>
  <c r="M855" i="2" s="1"/>
  <c r="D855" i="2"/>
  <c r="E852" i="2"/>
  <c r="I852" i="2" s="1"/>
  <c r="F852" i="2"/>
  <c r="J852" i="2" s="1"/>
  <c r="P854" i="2"/>
  <c r="Q854" i="2" s="1"/>
  <c r="T855" i="2" l="1"/>
  <c r="U855" i="2" s="1"/>
  <c r="H855" i="2" s="1"/>
  <c r="H854" i="2"/>
  <c r="F854" i="2"/>
  <c r="J854" i="2" s="1"/>
  <c r="E854" i="2"/>
  <c r="I854" i="2" s="1"/>
  <c r="C857" i="2"/>
  <c r="B858" i="2"/>
  <c r="D856" i="2"/>
  <c r="L856" i="2"/>
  <c r="N856" i="2"/>
  <c r="O856" i="2"/>
  <c r="S856" i="2"/>
  <c r="K856" i="2"/>
  <c r="M856" i="2" s="1"/>
  <c r="R856" i="2"/>
  <c r="P855" i="2"/>
  <c r="Q855" i="2" s="1"/>
  <c r="G855" i="2" l="1"/>
  <c r="T856" i="2"/>
  <c r="U856" i="2" s="1"/>
  <c r="G856" i="2" s="1"/>
  <c r="F855" i="2"/>
  <c r="J855" i="2" s="1"/>
  <c r="E855" i="2"/>
  <c r="I855" i="2" s="1"/>
  <c r="L857" i="2"/>
  <c r="R857" i="2"/>
  <c r="O857" i="2"/>
  <c r="K857" i="2"/>
  <c r="N857" i="2"/>
  <c r="S857" i="2"/>
  <c r="D857" i="2"/>
  <c r="B859" i="2"/>
  <c r="C858" i="2"/>
  <c r="P856" i="2"/>
  <c r="Q856" i="2" s="1"/>
  <c r="H856" i="2" l="1"/>
  <c r="M857" i="2"/>
  <c r="E856" i="2"/>
  <c r="I856" i="2" s="1"/>
  <c r="F856" i="2"/>
  <c r="J856" i="2" s="1"/>
  <c r="T857" i="2"/>
  <c r="U857" i="2" s="1"/>
  <c r="B860" i="2"/>
  <c r="C859" i="2"/>
  <c r="R858" i="2"/>
  <c r="T858" i="2" s="1"/>
  <c r="U858" i="2" s="1"/>
  <c r="K858" i="2"/>
  <c r="D858" i="2"/>
  <c r="L858" i="2"/>
  <c r="O858" i="2"/>
  <c r="N858" i="2"/>
  <c r="S858" i="2"/>
  <c r="P857" i="2"/>
  <c r="Q857" i="2" s="1"/>
  <c r="M858" i="2" l="1"/>
  <c r="F857" i="2"/>
  <c r="E857" i="2"/>
  <c r="H858" i="2"/>
  <c r="G858" i="2"/>
  <c r="D859" i="2"/>
  <c r="L859" i="2"/>
  <c r="O859" i="2"/>
  <c r="S859" i="2"/>
  <c r="N859" i="2"/>
  <c r="K859" i="2"/>
  <c r="R859" i="2"/>
  <c r="P858" i="2"/>
  <c r="Q858" i="2" s="1"/>
  <c r="B861" i="2"/>
  <c r="C860" i="2"/>
  <c r="H857" i="2"/>
  <c r="G857" i="2"/>
  <c r="T859" i="2" l="1"/>
  <c r="U859" i="2" s="1"/>
  <c r="G859" i="2" s="1"/>
  <c r="M859" i="2"/>
  <c r="I857" i="2"/>
  <c r="F858" i="2"/>
  <c r="J858" i="2" s="1"/>
  <c r="E858" i="2"/>
  <c r="I858" i="2" s="1"/>
  <c r="D860" i="2"/>
  <c r="N860" i="2"/>
  <c r="R860" i="2"/>
  <c r="L860" i="2"/>
  <c r="O860" i="2"/>
  <c r="K860" i="2"/>
  <c r="S860" i="2"/>
  <c r="B862" i="2"/>
  <c r="C861" i="2"/>
  <c r="P859" i="2"/>
  <c r="Q859" i="2" s="1"/>
  <c r="J857" i="2"/>
  <c r="H859" i="2" l="1"/>
  <c r="T860" i="2"/>
  <c r="U860" i="2" s="1"/>
  <c r="G860" i="2" s="1"/>
  <c r="M860" i="2"/>
  <c r="F859" i="2"/>
  <c r="J859" i="2" s="1"/>
  <c r="E859" i="2"/>
  <c r="I859" i="2" s="1"/>
  <c r="P860" i="2"/>
  <c r="S861" i="2"/>
  <c r="R861" i="2"/>
  <c r="L861" i="2"/>
  <c r="N861" i="2"/>
  <c r="K861" i="2"/>
  <c r="M861" i="2" s="1"/>
  <c r="O861" i="2"/>
  <c r="D861" i="2"/>
  <c r="C862" i="2"/>
  <c r="B863" i="2"/>
  <c r="T861" i="2" l="1"/>
  <c r="U861" i="2" s="1"/>
  <c r="G861" i="2" s="1"/>
  <c r="Q860" i="2"/>
  <c r="H860" i="2"/>
  <c r="C863" i="2"/>
  <c r="B864" i="2"/>
  <c r="O862" i="2"/>
  <c r="K862" i="2"/>
  <c r="M862" i="2" s="1"/>
  <c r="N862" i="2"/>
  <c r="D862" i="2"/>
  <c r="L862" i="2"/>
  <c r="S862" i="2"/>
  <c r="R862" i="2"/>
  <c r="E860" i="2"/>
  <c r="I860" i="2" s="1"/>
  <c r="F860" i="2"/>
  <c r="P861" i="2"/>
  <c r="Q861" i="2" s="1"/>
  <c r="J860" i="2" l="1"/>
  <c r="T862" i="2"/>
  <c r="U862" i="2" s="1"/>
  <c r="H862" i="2" s="1"/>
  <c r="H861" i="2"/>
  <c r="P862" i="2"/>
  <c r="Q862" i="2" s="1"/>
  <c r="C864" i="2"/>
  <c r="B865" i="2"/>
  <c r="K863" i="2"/>
  <c r="R863" i="2"/>
  <c r="L863" i="2"/>
  <c r="N863" i="2"/>
  <c r="S863" i="2"/>
  <c r="D863" i="2"/>
  <c r="O863" i="2"/>
  <c r="F861" i="2"/>
  <c r="J861" i="2" s="1"/>
  <c r="E861" i="2"/>
  <c r="I861" i="2" s="1"/>
  <c r="G862" i="2" l="1"/>
  <c r="T863" i="2"/>
  <c r="U863" i="2" s="1"/>
  <c r="G863" i="2" s="1"/>
  <c r="M863" i="2"/>
  <c r="P863" i="2"/>
  <c r="B866" i="2"/>
  <c r="C865" i="2"/>
  <c r="D864" i="2"/>
  <c r="R864" i="2"/>
  <c r="N864" i="2"/>
  <c r="S864" i="2"/>
  <c r="L864" i="2"/>
  <c r="O864" i="2"/>
  <c r="K864" i="2"/>
  <c r="F862" i="2"/>
  <c r="J862" i="2" s="1"/>
  <c r="E862" i="2"/>
  <c r="I862" i="2" s="1"/>
  <c r="H863" i="2" l="1"/>
  <c r="Q863" i="2"/>
  <c r="E863" i="2" s="1"/>
  <c r="I863" i="2" s="1"/>
  <c r="T864" i="2"/>
  <c r="U864" i="2" s="1"/>
  <c r="G864" i="2" s="1"/>
  <c r="F863" i="2"/>
  <c r="J863" i="2" s="1"/>
  <c r="K865" i="2"/>
  <c r="N865" i="2"/>
  <c r="S865" i="2"/>
  <c r="D865" i="2"/>
  <c r="R865" i="2"/>
  <c r="O865" i="2"/>
  <c r="L865" i="2"/>
  <c r="M864" i="2"/>
  <c r="B867" i="2"/>
  <c r="C866" i="2"/>
  <c r="P864" i="2"/>
  <c r="H864" i="2" l="1"/>
  <c r="M865" i="2"/>
  <c r="T865" i="2"/>
  <c r="U865" i="2" s="1"/>
  <c r="H865" i="2" s="1"/>
  <c r="Q864" i="2"/>
  <c r="E864" i="2" s="1"/>
  <c r="I864" i="2" s="1"/>
  <c r="O866" i="2"/>
  <c r="K866" i="2"/>
  <c r="M866" i="2" s="1"/>
  <c r="N866" i="2"/>
  <c r="D866" i="2"/>
  <c r="S866" i="2"/>
  <c r="R866" i="2"/>
  <c r="T866" i="2" s="1"/>
  <c r="U866" i="2" s="1"/>
  <c r="L866" i="2"/>
  <c r="P865" i="2"/>
  <c r="Q865" i="2" s="1"/>
  <c r="B868" i="2"/>
  <c r="C867" i="2"/>
  <c r="G865" i="2" l="1"/>
  <c r="F864" i="2"/>
  <c r="J864" i="2" s="1"/>
  <c r="E865" i="2"/>
  <c r="F865" i="2"/>
  <c r="J865" i="2" s="1"/>
  <c r="H866" i="2"/>
  <c r="G866" i="2"/>
  <c r="P866" i="2"/>
  <c r="Q866" i="2" s="1"/>
  <c r="D867" i="2"/>
  <c r="L867" i="2"/>
  <c r="O867" i="2"/>
  <c r="K867" i="2"/>
  <c r="M867" i="2" s="1"/>
  <c r="N867" i="2"/>
  <c r="S867" i="2"/>
  <c r="R867" i="2"/>
  <c r="C868" i="2"/>
  <c r="B869" i="2"/>
  <c r="P867" i="2" l="1"/>
  <c r="Q867" i="2" s="1"/>
  <c r="F867" i="2" s="1"/>
  <c r="I865" i="2"/>
  <c r="T867" i="2"/>
  <c r="U867" i="2" s="1"/>
  <c r="H867" i="2" s="1"/>
  <c r="B870" i="2"/>
  <c r="C869" i="2"/>
  <c r="L868" i="2"/>
  <c r="R868" i="2"/>
  <c r="O868" i="2"/>
  <c r="K868" i="2"/>
  <c r="M868" i="2" s="1"/>
  <c r="S868" i="2"/>
  <c r="N868" i="2"/>
  <c r="D868" i="2"/>
  <c r="E866" i="2"/>
  <c r="I866" i="2" s="1"/>
  <c r="F866" i="2"/>
  <c r="J866" i="2" s="1"/>
  <c r="G867" i="2" l="1"/>
  <c r="T868" i="2"/>
  <c r="U868" i="2" s="1"/>
  <c r="G868" i="2" s="1"/>
  <c r="E867" i="2"/>
  <c r="I867" i="2" s="1"/>
  <c r="P868" i="2"/>
  <c r="Q868" i="2" s="1"/>
  <c r="R869" i="2"/>
  <c r="O869" i="2"/>
  <c r="N869" i="2"/>
  <c r="S869" i="2"/>
  <c r="L869" i="2"/>
  <c r="K869" i="2"/>
  <c r="D869" i="2"/>
  <c r="B871" i="2"/>
  <c r="C870" i="2"/>
  <c r="J867" i="2"/>
  <c r="H868" i="2" l="1"/>
  <c r="M869" i="2"/>
  <c r="Q869" i="2" s="1"/>
  <c r="P869" i="2"/>
  <c r="E868" i="2"/>
  <c r="I868" i="2" s="1"/>
  <c r="F868" i="2"/>
  <c r="J868" i="2" s="1"/>
  <c r="T869" i="2"/>
  <c r="U869" i="2" s="1"/>
  <c r="N870" i="2"/>
  <c r="D870" i="2"/>
  <c r="S870" i="2"/>
  <c r="L870" i="2"/>
  <c r="R870" i="2"/>
  <c r="T870" i="2" s="1"/>
  <c r="U870" i="2" s="1"/>
  <c r="K870" i="2"/>
  <c r="O870" i="2"/>
  <c r="C871" i="2"/>
  <c r="B872" i="2"/>
  <c r="M870" i="2" l="1"/>
  <c r="G870" i="2"/>
  <c r="H870" i="2"/>
  <c r="O871" i="2"/>
  <c r="N871" i="2"/>
  <c r="K871" i="2"/>
  <c r="S871" i="2"/>
  <c r="D871" i="2"/>
  <c r="L871" i="2"/>
  <c r="R871" i="2"/>
  <c r="E869" i="2"/>
  <c r="F869" i="2"/>
  <c r="J869" i="2" s="1"/>
  <c r="C872" i="2"/>
  <c r="B873" i="2"/>
  <c r="P870" i="2"/>
  <c r="G869" i="2"/>
  <c r="H869" i="2"/>
  <c r="Q870" i="2" l="1"/>
  <c r="E870" i="2" s="1"/>
  <c r="I870" i="2" s="1"/>
  <c r="I869" i="2"/>
  <c r="C873" i="2"/>
  <c r="B874" i="2"/>
  <c r="M871" i="2"/>
  <c r="K872" i="2"/>
  <c r="N872" i="2"/>
  <c r="S872" i="2"/>
  <c r="D872" i="2"/>
  <c r="R872" i="2"/>
  <c r="L872" i="2"/>
  <c r="O872" i="2"/>
  <c r="P871" i="2"/>
  <c r="T871" i="2"/>
  <c r="U871" i="2" s="1"/>
  <c r="F870" i="2" l="1"/>
  <c r="J870" i="2" s="1"/>
  <c r="M872" i="2"/>
  <c r="P872" i="2"/>
  <c r="Q872" i="2" s="1"/>
  <c r="G871" i="2"/>
  <c r="H871" i="2"/>
  <c r="Q871" i="2"/>
  <c r="C874" i="2"/>
  <c r="B875" i="2"/>
  <c r="L873" i="2"/>
  <c r="N873" i="2"/>
  <c r="K873" i="2"/>
  <c r="M873" i="2" s="1"/>
  <c r="S873" i="2"/>
  <c r="D873" i="2"/>
  <c r="R873" i="2"/>
  <c r="T873" i="2" s="1"/>
  <c r="U873" i="2" s="1"/>
  <c r="O873" i="2"/>
  <c r="T872" i="2"/>
  <c r="U872" i="2" s="1"/>
  <c r="E872" i="2" l="1"/>
  <c r="F872" i="2"/>
  <c r="G873" i="2"/>
  <c r="H873" i="2"/>
  <c r="L874" i="2"/>
  <c r="N874" i="2"/>
  <c r="S874" i="2"/>
  <c r="R874" i="2"/>
  <c r="O874" i="2"/>
  <c r="K874" i="2"/>
  <c r="D874" i="2"/>
  <c r="G872" i="2"/>
  <c r="H872" i="2"/>
  <c r="F871" i="2"/>
  <c r="J871" i="2" s="1"/>
  <c r="E871" i="2"/>
  <c r="I871" i="2" s="1"/>
  <c r="C875" i="2"/>
  <c r="B876" i="2"/>
  <c r="P873" i="2"/>
  <c r="Q873" i="2" s="1"/>
  <c r="P874" i="2" l="1"/>
  <c r="M874" i="2"/>
  <c r="J872" i="2"/>
  <c r="T874" i="2"/>
  <c r="U874" i="2" s="1"/>
  <c r="F873" i="2"/>
  <c r="J873" i="2" s="1"/>
  <c r="E873" i="2"/>
  <c r="I873" i="2" s="1"/>
  <c r="K875" i="2"/>
  <c r="D875" i="2"/>
  <c r="O875" i="2"/>
  <c r="S875" i="2"/>
  <c r="R875" i="2"/>
  <c r="T875" i="2" s="1"/>
  <c r="U875" i="2" s="1"/>
  <c r="L875" i="2"/>
  <c r="N875" i="2"/>
  <c r="B877" i="2"/>
  <c r="C876" i="2"/>
  <c r="I872" i="2"/>
  <c r="Q874" i="2" l="1"/>
  <c r="F874" i="2" s="1"/>
  <c r="G875" i="2"/>
  <c r="H875" i="2"/>
  <c r="R876" i="2"/>
  <c r="L876" i="2"/>
  <c r="K876" i="2"/>
  <c r="N876" i="2"/>
  <c r="S876" i="2"/>
  <c r="D876" i="2"/>
  <c r="O876" i="2"/>
  <c r="B878" i="2"/>
  <c r="C877" i="2"/>
  <c r="M875" i="2"/>
  <c r="P875" i="2"/>
  <c r="G874" i="2"/>
  <c r="H874" i="2"/>
  <c r="J874" i="2" l="1"/>
  <c r="E874" i="2"/>
  <c r="I874" i="2" s="1"/>
  <c r="P876" i="2"/>
  <c r="Q875" i="2"/>
  <c r="E875" i="2" s="1"/>
  <c r="I875" i="2" s="1"/>
  <c r="T876" i="2"/>
  <c r="U876" i="2" s="1"/>
  <c r="G876" i="2" s="1"/>
  <c r="M876" i="2"/>
  <c r="L877" i="2"/>
  <c r="D877" i="2"/>
  <c r="N877" i="2"/>
  <c r="K877" i="2"/>
  <c r="R877" i="2"/>
  <c r="O877" i="2"/>
  <c r="S877" i="2"/>
  <c r="C878" i="2"/>
  <c r="B879" i="2"/>
  <c r="T877" i="2" l="1"/>
  <c r="U877" i="2" s="1"/>
  <c r="H877" i="2" s="1"/>
  <c r="Q876" i="2"/>
  <c r="E876" i="2" s="1"/>
  <c r="I876" i="2" s="1"/>
  <c r="M877" i="2"/>
  <c r="F875" i="2"/>
  <c r="J875" i="2" s="1"/>
  <c r="H876" i="2"/>
  <c r="P877" i="2"/>
  <c r="B880" i="2"/>
  <c r="C879" i="2"/>
  <c r="N878" i="2"/>
  <c r="S878" i="2"/>
  <c r="O878" i="2"/>
  <c r="D878" i="2"/>
  <c r="L878" i="2"/>
  <c r="R878" i="2"/>
  <c r="K878" i="2"/>
  <c r="F876" i="2"/>
  <c r="J876" i="2" l="1"/>
  <c r="T878" i="2"/>
  <c r="U878" i="2" s="1"/>
  <c r="G878" i="2" s="1"/>
  <c r="G877" i="2"/>
  <c r="Q877" i="2"/>
  <c r="F877" i="2" s="1"/>
  <c r="J877" i="2" s="1"/>
  <c r="P878" i="2"/>
  <c r="M878" i="2"/>
  <c r="N879" i="2"/>
  <c r="K879" i="2"/>
  <c r="S879" i="2"/>
  <c r="L879" i="2"/>
  <c r="O879" i="2"/>
  <c r="R879" i="2"/>
  <c r="T879" i="2" s="1"/>
  <c r="U879" i="2" s="1"/>
  <c r="D879" i="2"/>
  <c r="C880" i="2"/>
  <c r="B881" i="2"/>
  <c r="Q878" i="2" l="1"/>
  <c r="E878" i="2" s="1"/>
  <c r="I878" i="2" s="1"/>
  <c r="E877" i="2"/>
  <c r="I877" i="2" s="1"/>
  <c r="H878" i="2"/>
  <c r="G879" i="2"/>
  <c r="H879" i="2"/>
  <c r="B882" i="2"/>
  <c r="C881" i="2"/>
  <c r="M879" i="2"/>
  <c r="P879" i="2"/>
  <c r="D880" i="2"/>
  <c r="R880" i="2"/>
  <c r="T880" i="2" s="1"/>
  <c r="U880" i="2" s="1"/>
  <c r="O880" i="2"/>
  <c r="K880" i="2"/>
  <c r="N880" i="2"/>
  <c r="S880" i="2"/>
  <c r="L880" i="2"/>
  <c r="F878" i="2" l="1"/>
  <c r="J878" i="2" s="1"/>
  <c r="H880" i="2"/>
  <c r="G880" i="2"/>
  <c r="S881" i="2"/>
  <c r="K881" i="2"/>
  <c r="N881" i="2"/>
  <c r="D881" i="2"/>
  <c r="R881" i="2"/>
  <c r="T881" i="2" s="1"/>
  <c r="U881" i="2" s="1"/>
  <c r="L881" i="2"/>
  <c r="O881" i="2"/>
  <c r="Q879" i="2"/>
  <c r="P880" i="2"/>
  <c r="B883" i="2"/>
  <c r="C882" i="2"/>
  <c r="M880" i="2"/>
  <c r="H881" i="2" l="1"/>
  <c r="G881" i="2"/>
  <c r="Q880" i="2"/>
  <c r="S882" i="2"/>
  <c r="D882" i="2"/>
  <c r="R882" i="2"/>
  <c r="T882" i="2" s="1"/>
  <c r="U882" i="2" s="1"/>
  <c r="N882" i="2"/>
  <c r="O882" i="2"/>
  <c r="K882" i="2"/>
  <c r="L882" i="2"/>
  <c r="P881" i="2"/>
  <c r="B884" i="2"/>
  <c r="C883" i="2"/>
  <c r="M881" i="2"/>
  <c r="F879" i="2"/>
  <c r="J879" i="2" s="1"/>
  <c r="E879" i="2"/>
  <c r="I879" i="2" s="1"/>
  <c r="Q881" i="2" l="1"/>
  <c r="E881" i="2" s="1"/>
  <c r="I881" i="2" s="1"/>
  <c r="P882" i="2"/>
  <c r="G882" i="2"/>
  <c r="H882" i="2"/>
  <c r="R883" i="2"/>
  <c r="S883" i="2"/>
  <c r="D883" i="2"/>
  <c r="L883" i="2"/>
  <c r="N883" i="2"/>
  <c r="O883" i="2"/>
  <c r="K883" i="2"/>
  <c r="C884" i="2"/>
  <c r="B885" i="2"/>
  <c r="F880" i="2"/>
  <c r="J880" i="2" s="1"/>
  <c r="E880" i="2"/>
  <c r="I880" i="2" s="1"/>
  <c r="M882" i="2"/>
  <c r="M883" i="2" l="1"/>
  <c r="P883" i="2"/>
  <c r="F881" i="2"/>
  <c r="J881" i="2" s="1"/>
  <c r="Q882" i="2"/>
  <c r="F882" i="2" s="1"/>
  <c r="J882" i="2" s="1"/>
  <c r="C885" i="2"/>
  <c r="B886" i="2"/>
  <c r="K884" i="2"/>
  <c r="M884" i="2" s="1"/>
  <c r="N884" i="2"/>
  <c r="D884" i="2"/>
  <c r="S884" i="2"/>
  <c r="R884" i="2"/>
  <c r="O884" i="2"/>
  <c r="L884" i="2"/>
  <c r="T883" i="2"/>
  <c r="U883" i="2" s="1"/>
  <c r="Q883" i="2"/>
  <c r="E882" i="2" l="1"/>
  <c r="I882" i="2" s="1"/>
  <c r="T884" i="2"/>
  <c r="U884" i="2" s="1"/>
  <c r="P884" i="2"/>
  <c r="Q884" i="2" s="1"/>
  <c r="H883" i="2"/>
  <c r="G883" i="2"/>
  <c r="B887" i="2"/>
  <c r="C886" i="2"/>
  <c r="E883" i="2"/>
  <c r="F883" i="2"/>
  <c r="R885" i="2"/>
  <c r="K885" i="2"/>
  <c r="M885" i="2" s="1"/>
  <c r="S885" i="2"/>
  <c r="N885" i="2"/>
  <c r="D885" i="2"/>
  <c r="L885" i="2"/>
  <c r="O885" i="2"/>
  <c r="I883" i="2" l="1"/>
  <c r="T885" i="2"/>
  <c r="U885" i="2" s="1"/>
  <c r="G885" i="2" s="1"/>
  <c r="J883" i="2"/>
  <c r="E884" i="2"/>
  <c r="F884" i="2"/>
  <c r="J884" i="2" s="1"/>
  <c r="O886" i="2"/>
  <c r="N886" i="2"/>
  <c r="L886" i="2"/>
  <c r="K886" i="2"/>
  <c r="D886" i="2"/>
  <c r="S886" i="2"/>
  <c r="R886" i="2"/>
  <c r="B888" i="2"/>
  <c r="C887" i="2"/>
  <c r="P885" i="2"/>
  <c r="Q885" i="2" s="1"/>
  <c r="G884" i="2"/>
  <c r="H884" i="2"/>
  <c r="H885" i="2" l="1"/>
  <c r="M886" i="2"/>
  <c r="E885" i="2"/>
  <c r="I885" i="2" s="1"/>
  <c r="F885" i="2"/>
  <c r="J885" i="2" s="1"/>
  <c r="C888" i="2"/>
  <c r="B889" i="2"/>
  <c r="P886" i="2"/>
  <c r="Q886" i="2" s="1"/>
  <c r="K887" i="2"/>
  <c r="L887" i="2"/>
  <c r="O887" i="2"/>
  <c r="N887" i="2"/>
  <c r="D887" i="2"/>
  <c r="S887" i="2"/>
  <c r="R887" i="2"/>
  <c r="T886" i="2"/>
  <c r="U886" i="2" s="1"/>
  <c r="I884" i="2"/>
  <c r="T887" i="2" l="1"/>
  <c r="U887" i="2" s="1"/>
  <c r="G887" i="2" s="1"/>
  <c r="P887" i="2"/>
  <c r="E886" i="2"/>
  <c r="F886" i="2"/>
  <c r="M887" i="2"/>
  <c r="Q887" i="2" s="1"/>
  <c r="G886" i="2"/>
  <c r="H886" i="2"/>
  <c r="B890" i="2"/>
  <c r="C889" i="2"/>
  <c r="N888" i="2"/>
  <c r="S888" i="2"/>
  <c r="L888" i="2"/>
  <c r="D888" i="2"/>
  <c r="O888" i="2"/>
  <c r="K888" i="2"/>
  <c r="R888" i="2"/>
  <c r="H887" i="2" l="1"/>
  <c r="T888" i="2"/>
  <c r="U888" i="2" s="1"/>
  <c r="G888" i="2" s="1"/>
  <c r="J886" i="2"/>
  <c r="B891" i="2"/>
  <c r="C890" i="2"/>
  <c r="M888" i="2"/>
  <c r="E887" i="2"/>
  <c r="I887" i="2" s="1"/>
  <c r="F887" i="2"/>
  <c r="J887" i="2" s="1"/>
  <c r="P888" i="2"/>
  <c r="D889" i="2"/>
  <c r="R889" i="2"/>
  <c r="L889" i="2"/>
  <c r="O889" i="2"/>
  <c r="K889" i="2"/>
  <c r="M889" i="2" s="1"/>
  <c r="N889" i="2"/>
  <c r="S889" i="2"/>
  <c r="I886" i="2"/>
  <c r="H888" i="2" l="1"/>
  <c r="P889" i="2"/>
  <c r="Q889" i="2" s="1"/>
  <c r="T889" i="2"/>
  <c r="U889" i="2" s="1"/>
  <c r="G889" i="2" s="1"/>
  <c r="Q888" i="2"/>
  <c r="N890" i="2"/>
  <c r="S890" i="2"/>
  <c r="L890" i="2"/>
  <c r="R890" i="2"/>
  <c r="O890" i="2"/>
  <c r="K890" i="2"/>
  <c r="D890" i="2"/>
  <c r="C891" i="2"/>
  <c r="B892" i="2"/>
  <c r="M890" i="2" l="1"/>
  <c r="H889" i="2"/>
  <c r="T890" i="2"/>
  <c r="U890" i="2" s="1"/>
  <c r="G890" i="2" s="1"/>
  <c r="B893" i="2"/>
  <c r="C892" i="2"/>
  <c r="P890" i="2"/>
  <c r="Q890" i="2" s="1"/>
  <c r="E888" i="2"/>
  <c r="I888" i="2" s="1"/>
  <c r="F888" i="2"/>
  <c r="J888" i="2" s="1"/>
  <c r="L891" i="2"/>
  <c r="O891" i="2"/>
  <c r="N891" i="2"/>
  <c r="K891" i="2"/>
  <c r="S891" i="2"/>
  <c r="D891" i="2"/>
  <c r="R891" i="2"/>
  <c r="E889" i="2"/>
  <c r="I889" i="2" s="1"/>
  <c r="F889" i="2"/>
  <c r="J889" i="2" s="1"/>
  <c r="T891" i="2" l="1"/>
  <c r="U891" i="2" s="1"/>
  <c r="H891" i="2" s="1"/>
  <c r="M891" i="2"/>
  <c r="H890" i="2"/>
  <c r="E890" i="2"/>
  <c r="I890" i="2" s="1"/>
  <c r="F890" i="2"/>
  <c r="D892" i="2"/>
  <c r="L892" i="2"/>
  <c r="N892" i="2"/>
  <c r="S892" i="2"/>
  <c r="R892" i="2"/>
  <c r="O892" i="2"/>
  <c r="K892" i="2"/>
  <c r="M892" i="2" s="1"/>
  <c r="C893" i="2"/>
  <c r="B894" i="2"/>
  <c r="P891" i="2"/>
  <c r="Q891" i="2" l="1"/>
  <c r="F891" i="2" s="1"/>
  <c r="J891" i="2" s="1"/>
  <c r="J890" i="2"/>
  <c r="G891" i="2"/>
  <c r="P892" i="2"/>
  <c r="Q892" i="2" s="1"/>
  <c r="C894" i="2"/>
  <c r="B895" i="2"/>
  <c r="D893" i="2"/>
  <c r="L893" i="2"/>
  <c r="O893" i="2"/>
  <c r="N893" i="2"/>
  <c r="S893" i="2"/>
  <c r="K893" i="2"/>
  <c r="R893" i="2"/>
  <c r="T892" i="2"/>
  <c r="U892" i="2" s="1"/>
  <c r="E891" i="2" l="1"/>
  <c r="I891" i="2" s="1"/>
  <c r="M893" i="2"/>
  <c r="F892" i="2"/>
  <c r="E892" i="2"/>
  <c r="H892" i="2"/>
  <c r="G892" i="2"/>
  <c r="C895" i="2"/>
  <c r="B896" i="2"/>
  <c r="T893" i="2"/>
  <c r="U893" i="2" s="1"/>
  <c r="K894" i="2"/>
  <c r="N894" i="2"/>
  <c r="S894" i="2"/>
  <c r="R894" i="2"/>
  <c r="T894" i="2" s="1"/>
  <c r="U894" i="2" s="1"/>
  <c r="L894" i="2"/>
  <c r="O894" i="2"/>
  <c r="D894" i="2"/>
  <c r="P893" i="2"/>
  <c r="Q893" i="2" s="1"/>
  <c r="M894" i="2" l="1"/>
  <c r="F893" i="2"/>
  <c r="E893" i="2"/>
  <c r="H893" i="2"/>
  <c r="G893" i="2"/>
  <c r="S895" i="2"/>
  <c r="R895" i="2"/>
  <c r="T895" i="2" s="1"/>
  <c r="U895" i="2" s="1"/>
  <c r="L895" i="2"/>
  <c r="K895" i="2"/>
  <c r="O895" i="2"/>
  <c r="N895" i="2"/>
  <c r="D895" i="2"/>
  <c r="H894" i="2"/>
  <c r="G894" i="2"/>
  <c r="I892" i="2"/>
  <c r="C896" i="2"/>
  <c r="B897" i="2"/>
  <c r="P894" i="2"/>
  <c r="Q894" i="2" s="1"/>
  <c r="J892" i="2"/>
  <c r="M895" i="2" l="1"/>
  <c r="J893" i="2"/>
  <c r="P895" i="2"/>
  <c r="Q895" i="2" s="1"/>
  <c r="E894" i="2"/>
  <c r="I894" i="2" s="1"/>
  <c r="F894" i="2"/>
  <c r="J894" i="2" s="1"/>
  <c r="G895" i="2"/>
  <c r="H895" i="2"/>
  <c r="R896" i="2"/>
  <c r="L896" i="2"/>
  <c r="O896" i="2"/>
  <c r="N896" i="2"/>
  <c r="S896" i="2"/>
  <c r="D896" i="2"/>
  <c r="K896" i="2"/>
  <c r="I893" i="2"/>
  <c r="B898" i="2"/>
  <c r="C897" i="2"/>
  <c r="T896" i="2" l="1"/>
  <c r="U896" i="2" s="1"/>
  <c r="H896" i="2" s="1"/>
  <c r="M896" i="2"/>
  <c r="L897" i="2"/>
  <c r="O897" i="2"/>
  <c r="K897" i="2"/>
  <c r="N897" i="2"/>
  <c r="S897" i="2"/>
  <c r="D897" i="2"/>
  <c r="R897" i="2"/>
  <c r="C898" i="2"/>
  <c r="B899" i="2"/>
  <c r="E895" i="2"/>
  <c r="I895" i="2" s="1"/>
  <c r="F895" i="2"/>
  <c r="J895" i="2" s="1"/>
  <c r="P896" i="2"/>
  <c r="Q896" i="2" s="1"/>
  <c r="M897" i="2" l="1"/>
  <c r="G896" i="2"/>
  <c r="T897" i="2"/>
  <c r="U897" i="2" s="1"/>
  <c r="P897" i="2"/>
  <c r="Q897" i="2" s="1"/>
  <c r="F896" i="2"/>
  <c r="J896" i="2" s="1"/>
  <c r="E896" i="2"/>
  <c r="I896" i="2" s="1"/>
  <c r="B900" i="2"/>
  <c r="C899" i="2"/>
  <c r="L898" i="2"/>
  <c r="O898" i="2"/>
  <c r="D898" i="2"/>
  <c r="K898" i="2"/>
  <c r="M898" i="2" s="1"/>
  <c r="S898" i="2"/>
  <c r="N898" i="2"/>
  <c r="R898" i="2"/>
  <c r="T898" i="2" l="1"/>
  <c r="U898" i="2" s="1"/>
  <c r="G898" i="2" s="1"/>
  <c r="P898" i="2"/>
  <c r="Q898" i="2" s="1"/>
  <c r="S899" i="2"/>
  <c r="R899" i="2"/>
  <c r="L899" i="2"/>
  <c r="O899" i="2"/>
  <c r="N899" i="2"/>
  <c r="D899" i="2"/>
  <c r="K899" i="2"/>
  <c r="E897" i="2"/>
  <c r="F897" i="2"/>
  <c r="B901" i="2"/>
  <c r="C900" i="2"/>
  <c r="H897" i="2"/>
  <c r="G897" i="2"/>
  <c r="H898" i="2" l="1"/>
  <c r="M899" i="2"/>
  <c r="T899" i="2"/>
  <c r="U899" i="2" s="1"/>
  <c r="H899" i="2" s="1"/>
  <c r="P899" i="2"/>
  <c r="Q899" i="2" s="1"/>
  <c r="I897" i="2"/>
  <c r="B902" i="2"/>
  <c r="C901" i="2"/>
  <c r="E898" i="2"/>
  <c r="I898" i="2" s="1"/>
  <c r="F898" i="2"/>
  <c r="J898" i="2" s="1"/>
  <c r="D900" i="2"/>
  <c r="R900" i="2"/>
  <c r="O900" i="2"/>
  <c r="N900" i="2"/>
  <c r="L900" i="2"/>
  <c r="K900" i="2"/>
  <c r="S900" i="2"/>
  <c r="J897" i="2"/>
  <c r="G899" i="2" l="1"/>
  <c r="P900" i="2"/>
  <c r="M900" i="2"/>
  <c r="Q900" i="2" s="1"/>
  <c r="F900" i="2" s="1"/>
  <c r="T900" i="2"/>
  <c r="U900" i="2" s="1"/>
  <c r="H900" i="2" s="1"/>
  <c r="R901" i="2"/>
  <c r="T901" i="2" s="1"/>
  <c r="U901" i="2" s="1"/>
  <c r="L901" i="2"/>
  <c r="O901" i="2"/>
  <c r="K901" i="2"/>
  <c r="N901" i="2"/>
  <c r="D901" i="2"/>
  <c r="S901" i="2"/>
  <c r="C902" i="2"/>
  <c r="B903" i="2"/>
  <c r="F899" i="2"/>
  <c r="J899" i="2" s="1"/>
  <c r="E899" i="2"/>
  <c r="I899" i="2" s="1"/>
  <c r="G900" i="2" l="1"/>
  <c r="P901" i="2"/>
  <c r="M901" i="2"/>
  <c r="Q901" i="2" s="1"/>
  <c r="E900" i="2"/>
  <c r="I900" i="2" s="1"/>
  <c r="C903" i="2"/>
  <c r="B904" i="2"/>
  <c r="O902" i="2"/>
  <c r="D902" i="2"/>
  <c r="K902" i="2"/>
  <c r="N902" i="2"/>
  <c r="S902" i="2"/>
  <c r="R902" i="2"/>
  <c r="T902" i="2" s="1"/>
  <c r="U902" i="2" s="1"/>
  <c r="L902" i="2"/>
  <c r="J900" i="2"/>
  <c r="G901" i="2"/>
  <c r="H901" i="2"/>
  <c r="P902" i="2" l="1"/>
  <c r="M902" i="2"/>
  <c r="H902" i="2"/>
  <c r="G902" i="2"/>
  <c r="C904" i="2"/>
  <c r="B905" i="2"/>
  <c r="F901" i="2"/>
  <c r="J901" i="2" s="1"/>
  <c r="E901" i="2"/>
  <c r="I901" i="2" s="1"/>
  <c r="R903" i="2"/>
  <c r="O903" i="2"/>
  <c r="N903" i="2"/>
  <c r="L903" i="2"/>
  <c r="K903" i="2"/>
  <c r="D903" i="2"/>
  <c r="S903" i="2"/>
  <c r="Q902" i="2" l="1"/>
  <c r="T903" i="2"/>
  <c r="U903" i="2" s="1"/>
  <c r="G903" i="2" s="1"/>
  <c r="P903" i="2"/>
  <c r="C905" i="2"/>
  <c r="B906" i="2"/>
  <c r="M903" i="2"/>
  <c r="Q903" i="2" s="1"/>
  <c r="L904" i="2"/>
  <c r="O904" i="2"/>
  <c r="N904" i="2"/>
  <c r="K904" i="2"/>
  <c r="S904" i="2"/>
  <c r="D904" i="2"/>
  <c r="R904" i="2"/>
  <c r="T904" i="2" s="1"/>
  <c r="U904" i="2" s="1"/>
  <c r="F902" i="2"/>
  <c r="J902" i="2" s="1"/>
  <c r="E902" i="2"/>
  <c r="I902" i="2" s="1"/>
  <c r="H903" i="2" l="1"/>
  <c r="P904" i="2"/>
  <c r="F903" i="2"/>
  <c r="J903" i="2" s="1"/>
  <c r="E903" i="2"/>
  <c r="I903" i="2" s="1"/>
  <c r="G904" i="2"/>
  <c r="H904" i="2"/>
  <c r="C906" i="2"/>
  <c r="B907" i="2"/>
  <c r="N905" i="2"/>
  <c r="S905" i="2"/>
  <c r="D905" i="2"/>
  <c r="R905" i="2"/>
  <c r="T905" i="2" s="1"/>
  <c r="U905" i="2" s="1"/>
  <c r="L905" i="2"/>
  <c r="O905" i="2"/>
  <c r="K905" i="2"/>
  <c r="M904" i="2"/>
  <c r="Q904" i="2" l="1"/>
  <c r="F904" i="2" s="1"/>
  <c r="J904" i="2" s="1"/>
  <c r="P905" i="2"/>
  <c r="C907" i="2"/>
  <c r="B908" i="2"/>
  <c r="M905" i="2"/>
  <c r="N906" i="2"/>
  <c r="S906" i="2"/>
  <c r="R906" i="2"/>
  <c r="D906" i="2"/>
  <c r="L906" i="2"/>
  <c r="K906" i="2"/>
  <c r="O906" i="2"/>
  <c r="H905" i="2"/>
  <c r="G905" i="2"/>
  <c r="M906" i="2" l="1"/>
  <c r="E904" i="2"/>
  <c r="I904" i="2" s="1"/>
  <c r="P906" i="2"/>
  <c r="Q906" i="2" s="1"/>
  <c r="T906" i="2"/>
  <c r="U906" i="2" s="1"/>
  <c r="H906" i="2" s="1"/>
  <c r="Q905" i="2"/>
  <c r="F905" i="2" s="1"/>
  <c r="J905" i="2" s="1"/>
  <c r="C908" i="2"/>
  <c r="B909" i="2"/>
  <c r="K907" i="2"/>
  <c r="S907" i="2"/>
  <c r="R907" i="2"/>
  <c r="D907" i="2"/>
  <c r="O907" i="2"/>
  <c r="N907" i="2"/>
  <c r="L907" i="2"/>
  <c r="G906" i="2" l="1"/>
  <c r="T907" i="2"/>
  <c r="U907" i="2" s="1"/>
  <c r="G907" i="2" s="1"/>
  <c r="M907" i="2"/>
  <c r="E905" i="2"/>
  <c r="I905" i="2" s="1"/>
  <c r="E906" i="2"/>
  <c r="I906" i="2" s="1"/>
  <c r="F906" i="2"/>
  <c r="J906" i="2" s="1"/>
  <c r="C909" i="2"/>
  <c r="B910" i="2"/>
  <c r="P907" i="2"/>
  <c r="O908" i="2"/>
  <c r="N908" i="2"/>
  <c r="K908" i="2"/>
  <c r="S908" i="2"/>
  <c r="D908" i="2"/>
  <c r="R908" i="2"/>
  <c r="L908" i="2"/>
  <c r="Q907" i="2" l="1"/>
  <c r="E907" i="2" s="1"/>
  <c r="I907" i="2" s="1"/>
  <c r="H907" i="2"/>
  <c r="T908" i="2"/>
  <c r="U908" i="2" s="1"/>
  <c r="G908" i="2" s="1"/>
  <c r="P908" i="2"/>
  <c r="M908" i="2"/>
  <c r="C910" i="2"/>
  <c r="B911" i="2"/>
  <c r="N909" i="2"/>
  <c r="S909" i="2"/>
  <c r="R909" i="2"/>
  <c r="O909" i="2"/>
  <c r="K909" i="2"/>
  <c r="D909" i="2"/>
  <c r="L909" i="2"/>
  <c r="F907" i="2" l="1"/>
  <c r="J907" i="2" s="1"/>
  <c r="Q908" i="2"/>
  <c r="F908" i="2" s="1"/>
  <c r="M909" i="2"/>
  <c r="H908" i="2"/>
  <c r="T909" i="2"/>
  <c r="U909" i="2" s="1"/>
  <c r="B912" i="2"/>
  <c r="C911" i="2"/>
  <c r="P909" i="2"/>
  <c r="O910" i="2"/>
  <c r="K910" i="2"/>
  <c r="M910" i="2" s="1"/>
  <c r="S910" i="2"/>
  <c r="N910" i="2"/>
  <c r="D910" i="2"/>
  <c r="L910" i="2"/>
  <c r="R910" i="2"/>
  <c r="P910" i="2" l="1"/>
  <c r="Q910" i="2" s="1"/>
  <c r="E908" i="2"/>
  <c r="I908" i="2" s="1"/>
  <c r="J908" i="2"/>
  <c r="Q909" i="2"/>
  <c r="F909" i="2" s="1"/>
  <c r="E909" i="2"/>
  <c r="T910" i="2"/>
  <c r="U910" i="2" s="1"/>
  <c r="K911" i="2"/>
  <c r="S911" i="2"/>
  <c r="R911" i="2"/>
  <c r="D911" i="2"/>
  <c r="L911" i="2"/>
  <c r="O911" i="2"/>
  <c r="N911" i="2"/>
  <c r="C912" i="2"/>
  <c r="B913" i="2"/>
  <c r="H909" i="2"/>
  <c r="G909" i="2"/>
  <c r="I909" i="2" l="1"/>
  <c r="P911" i="2"/>
  <c r="T911" i="2"/>
  <c r="U911" i="2" s="1"/>
  <c r="R912" i="2"/>
  <c r="T912" i="2" s="1"/>
  <c r="U912" i="2" s="1"/>
  <c r="L912" i="2"/>
  <c r="O912" i="2"/>
  <c r="N912" i="2"/>
  <c r="K912" i="2"/>
  <c r="S912" i="2"/>
  <c r="D912" i="2"/>
  <c r="B914" i="2"/>
  <c r="C913" i="2"/>
  <c r="M911" i="2"/>
  <c r="G910" i="2"/>
  <c r="H910" i="2"/>
  <c r="F910" i="2"/>
  <c r="E910" i="2"/>
  <c r="J909" i="2"/>
  <c r="Q911" i="2" l="1"/>
  <c r="F911" i="2" s="1"/>
  <c r="J911" i="2" s="1"/>
  <c r="J910" i="2"/>
  <c r="M912" i="2"/>
  <c r="L913" i="2"/>
  <c r="O913" i="2"/>
  <c r="K913" i="2"/>
  <c r="N913" i="2"/>
  <c r="S913" i="2"/>
  <c r="R913" i="2"/>
  <c r="T913" i="2" s="1"/>
  <c r="U913" i="2" s="1"/>
  <c r="D913" i="2"/>
  <c r="B915" i="2"/>
  <c r="C914" i="2"/>
  <c r="I910" i="2"/>
  <c r="P912" i="2"/>
  <c r="Q912" i="2" s="1"/>
  <c r="G912" i="2"/>
  <c r="H912" i="2"/>
  <c r="G911" i="2"/>
  <c r="H911" i="2"/>
  <c r="E911" i="2" l="1"/>
  <c r="I911" i="2" s="1"/>
  <c r="M913" i="2"/>
  <c r="E912" i="2"/>
  <c r="I912" i="2" s="1"/>
  <c r="F912" i="2"/>
  <c r="J912" i="2" s="1"/>
  <c r="C915" i="2"/>
  <c r="B916" i="2"/>
  <c r="G913" i="2"/>
  <c r="H913" i="2"/>
  <c r="P913" i="2"/>
  <c r="Q913" i="2" s="1"/>
  <c r="R914" i="2"/>
  <c r="L914" i="2"/>
  <c r="O914" i="2"/>
  <c r="K914" i="2"/>
  <c r="N914" i="2"/>
  <c r="S914" i="2"/>
  <c r="D914" i="2"/>
  <c r="E913" i="2" l="1"/>
  <c r="I913" i="2" s="1"/>
  <c r="F913" i="2"/>
  <c r="J913" i="2" s="1"/>
  <c r="P914" i="2"/>
  <c r="M914" i="2"/>
  <c r="B917" i="2"/>
  <c r="C916" i="2"/>
  <c r="L915" i="2"/>
  <c r="S915" i="2"/>
  <c r="O915" i="2"/>
  <c r="K915" i="2"/>
  <c r="N915" i="2"/>
  <c r="D915" i="2"/>
  <c r="R915" i="2"/>
  <c r="T914" i="2"/>
  <c r="U914" i="2" s="1"/>
  <c r="Q914" i="2" l="1"/>
  <c r="E914" i="2" s="1"/>
  <c r="P915" i="2"/>
  <c r="G914" i="2"/>
  <c r="H914" i="2"/>
  <c r="S916" i="2"/>
  <c r="D916" i="2"/>
  <c r="R916" i="2"/>
  <c r="L916" i="2"/>
  <c r="O916" i="2"/>
  <c r="K916" i="2"/>
  <c r="N916" i="2"/>
  <c r="T915" i="2"/>
  <c r="U915" i="2" s="1"/>
  <c r="B918" i="2"/>
  <c r="C917" i="2"/>
  <c r="M915" i="2"/>
  <c r="F914" i="2" l="1"/>
  <c r="J914" i="2" s="1"/>
  <c r="I914" i="2"/>
  <c r="T916" i="2"/>
  <c r="U916" i="2" s="1"/>
  <c r="G916" i="2" s="1"/>
  <c r="Q915" i="2"/>
  <c r="F915" i="2" s="1"/>
  <c r="M916" i="2"/>
  <c r="N917" i="2"/>
  <c r="O917" i="2"/>
  <c r="S917" i="2"/>
  <c r="L917" i="2"/>
  <c r="K917" i="2"/>
  <c r="D917" i="2"/>
  <c r="R917" i="2"/>
  <c r="T917" i="2" s="1"/>
  <c r="U917" i="2" s="1"/>
  <c r="C918" i="2"/>
  <c r="B919" i="2"/>
  <c r="H915" i="2"/>
  <c r="G915" i="2"/>
  <c r="P916" i="2"/>
  <c r="E915" i="2" l="1"/>
  <c r="I915" i="2" s="1"/>
  <c r="H916" i="2"/>
  <c r="B920" i="2"/>
  <c r="C919" i="2"/>
  <c r="P917" i="2"/>
  <c r="J915" i="2"/>
  <c r="G917" i="2"/>
  <c r="H917" i="2"/>
  <c r="O918" i="2"/>
  <c r="K918" i="2"/>
  <c r="N918" i="2"/>
  <c r="D918" i="2"/>
  <c r="S918" i="2"/>
  <c r="L918" i="2"/>
  <c r="R918" i="2"/>
  <c r="T918" i="2" s="1"/>
  <c r="U918" i="2" s="1"/>
  <c r="M917" i="2"/>
  <c r="Q916" i="2"/>
  <c r="M918" i="2" l="1"/>
  <c r="Q917" i="2"/>
  <c r="F917" i="2" s="1"/>
  <c r="J917" i="2" s="1"/>
  <c r="H918" i="2"/>
  <c r="G918" i="2"/>
  <c r="E916" i="2"/>
  <c r="I916" i="2" s="1"/>
  <c r="F916" i="2"/>
  <c r="J916" i="2" s="1"/>
  <c r="L919" i="2"/>
  <c r="D919" i="2"/>
  <c r="N919" i="2"/>
  <c r="K919" i="2"/>
  <c r="R919" i="2"/>
  <c r="O919" i="2"/>
  <c r="S919" i="2"/>
  <c r="P918" i="2"/>
  <c r="Q918" i="2" s="1"/>
  <c r="B921" i="2"/>
  <c r="C920" i="2"/>
  <c r="P919" i="2" l="1"/>
  <c r="T919" i="2"/>
  <c r="U919" i="2" s="1"/>
  <c r="H919" i="2" s="1"/>
  <c r="E917" i="2"/>
  <c r="I917" i="2" s="1"/>
  <c r="E918" i="2"/>
  <c r="I918" i="2" s="1"/>
  <c r="F918" i="2"/>
  <c r="J918" i="2" s="1"/>
  <c r="B922" i="2"/>
  <c r="C921" i="2"/>
  <c r="D920" i="2"/>
  <c r="R920" i="2"/>
  <c r="K920" i="2"/>
  <c r="O920" i="2"/>
  <c r="N920" i="2"/>
  <c r="S920" i="2"/>
  <c r="L920" i="2"/>
  <c r="M919" i="2"/>
  <c r="Q919" i="2" s="1"/>
  <c r="T920" i="2" l="1"/>
  <c r="U920" i="2" s="1"/>
  <c r="G920" i="2" s="1"/>
  <c r="G919" i="2"/>
  <c r="K921" i="2"/>
  <c r="N921" i="2"/>
  <c r="D921" i="2"/>
  <c r="S921" i="2"/>
  <c r="R921" i="2"/>
  <c r="O921" i="2"/>
  <c r="L921" i="2"/>
  <c r="P920" i="2"/>
  <c r="C922" i="2"/>
  <c r="B923" i="2"/>
  <c r="E919" i="2"/>
  <c r="I919" i="2" s="1"/>
  <c r="F919" i="2"/>
  <c r="J919" i="2" s="1"/>
  <c r="M920" i="2"/>
  <c r="M921" i="2" l="1"/>
  <c r="H920" i="2"/>
  <c r="Q920" i="2"/>
  <c r="F920" i="2" s="1"/>
  <c r="J920" i="2" s="1"/>
  <c r="T921" i="2"/>
  <c r="U921" i="2" s="1"/>
  <c r="P921" i="2"/>
  <c r="Q921" i="2" s="1"/>
  <c r="C923" i="2"/>
  <c r="B924" i="2"/>
  <c r="O922" i="2"/>
  <c r="K922" i="2"/>
  <c r="R922" i="2"/>
  <c r="N922" i="2"/>
  <c r="S922" i="2"/>
  <c r="L922" i="2"/>
  <c r="D922" i="2"/>
  <c r="T922" i="2" l="1"/>
  <c r="U922" i="2" s="1"/>
  <c r="H922" i="2" s="1"/>
  <c r="E920" i="2"/>
  <c r="I920" i="2" s="1"/>
  <c r="C924" i="2"/>
  <c r="B925" i="2"/>
  <c r="S923" i="2"/>
  <c r="D923" i="2"/>
  <c r="R923" i="2"/>
  <c r="L923" i="2"/>
  <c r="O923" i="2"/>
  <c r="K923" i="2"/>
  <c r="N923" i="2"/>
  <c r="H921" i="2"/>
  <c r="G921" i="2"/>
  <c r="F921" i="2"/>
  <c r="E921" i="2"/>
  <c r="P922" i="2"/>
  <c r="M922" i="2"/>
  <c r="I921" i="2" l="1"/>
  <c r="G922" i="2"/>
  <c r="T923" i="2"/>
  <c r="U923" i="2" s="1"/>
  <c r="G923" i="2" s="1"/>
  <c r="M923" i="2"/>
  <c r="C925" i="2"/>
  <c r="B926" i="2"/>
  <c r="J921" i="2"/>
  <c r="Q922" i="2"/>
  <c r="P923" i="2"/>
  <c r="N924" i="2"/>
  <c r="K924" i="2"/>
  <c r="S924" i="2"/>
  <c r="R924" i="2"/>
  <c r="T924" i="2" s="1"/>
  <c r="U924" i="2" s="1"/>
  <c r="O924" i="2"/>
  <c r="D924" i="2"/>
  <c r="L924" i="2"/>
  <c r="H923" i="2" l="1"/>
  <c r="M924" i="2"/>
  <c r="E922" i="2"/>
  <c r="I922" i="2" s="1"/>
  <c r="F922" i="2"/>
  <c r="J922" i="2" s="1"/>
  <c r="B927" i="2"/>
  <c r="C926" i="2"/>
  <c r="H924" i="2"/>
  <c r="G924" i="2"/>
  <c r="K925" i="2"/>
  <c r="N925" i="2"/>
  <c r="S925" i="2"/>
  <c r="L925" i="2"/>
  <c r="D925" i="2"/>
  <c r="R925" i="2"/>
  <c r="T925" i="2" s="1"/>
  <c r="U925" i="2" s="1"/>
  <c r="O925" i="2"/>
  <c r="P924" i="2"/>
  <c r="Q924" i="2" s="1"/>
  <c r="Q923" i="2"/>
  <c r="P925" i="2" l="1"/>
  <c r="M925" i="2"/>
  <c r="E924" i="2"/>
  <c r="I924" i="2" s="1"/>
  <c r="F924" i="2"/>
  <c r="J924" i="2" s="1"/>
  <c r="F923" i="2"/>
  <c r="J923" i="2" s="1"/>
  <c r="E923" i="2"/>
  <c r="I923" i="2" s="1"/>
  <c r="G925" i="2"/>
  <c r="H925" i="2"/>
  <c r="R926" i="2"/>
  <c r="L926" i="2"/>
  <c r="O926" i="2"/>
  <c r="N926" i="2"/>
  <c r="S926" i="2"/>
  <c r="D926" i="2"/>
  <c r="K926" i="2"/>
  <c r="C927" i="2"/>
  <c r="B928" i="2"/>
  <c r="Q925" i="2" l="1"/>
  <c r="F925" i="2" s="1"/>
  <c r="J925" i="2" s="1"/>
  <c r="P926" i="2"/>
  <c r="T926" i="2"/>
  <c r="U926" i="2" s="1"/>
  <c r="G926" i="2" s="1"/>
  <c r="E925" i="2"/>
  <c r="I925" i="2" s="1"/>
  <c r="M926" i="2"/>
  <c r="Q926" i="2" s="1"/>
  <c r="D927" i="2"/>
  <c r="R927" i="2"/>
  <c r="L927" i="2"/>
  <c r="N927" i="2"/>
  <c r="K927" i="2"/>
  <c r="M927" i="2" s="1"/>
  <c r="O927" i="2"/>
  <c r="S927" i="2"/>
  <c r="C928" i="2"/>
  <c r="B929" i="2"/>
  <c r="H926" i="2" l="1"/>
  <c r="P927" i="2"/>
  <c r="Q927" i="2" s="1"/>
  <c r="T927" i="2"/>
  <c r="U927" i="2" s="1"/>
  <c r="L928" i="2"/>
  <c r="N928" i="2"/>
  <c r="K928" i="2"/>
  <c r="S928" i="2"/>
  <c r="D928" i="2"/>
  <c r="R928" i="2"/>
  <c r="O928" i="2"/>
  <c r="C929" i="2"/>
  <c r="B930" i="2"/>
  <c r="F926" i="2"/>
  <c r="J926" i="2" s="1"/>
  <c r="E926" i="2"/>
  <c r="I926" i="2" s="1"/>
  <c r="M928" i="2" l="1"/>
  <c r="F927" i="2"/>
  <c r="E927" i="2"/>
  <c r="P928" i="2"/>
  <c r="Q928" i="2" s="1"/>
  <c r="B931" i="2"/>
  <c r="C930" i="2"/>
  <c r="G927" i="2"/>
  <c r="H927" i="2"/>
  <c r="S929" i="2"/>
  <c r="D929" i="2"/>
  <c r="R929" i="2"/>
  <c r="L929" i="2"/>
  <c r="O929" i="2"/>
  <c r="K929" i="2"/>
  <c r="N929" i="2"/>
  <c r="T928" i="2"/>
  <c r="U928" i="2" s="1"/>
  <c r="P929" i="2" l="1"/>
  <c r="M929" i="2"/>
  <c r="T929" i="2"/>
  <c r="U929" i="2" s="1"/>
  <c r="H929" i="2" s="1"/>
  <c r="I927" i="2"/>
  <c r="F928" i="2"/>
  <c r="E928" i="2"/>
  <c r="G928" i="2"/>
  <c r="H928" i="2"/>
  <c r="D930" i="2"/>
  <c r="L930" i="2"/>
  <c r="O930" i="2"/>
  <c r="N930" i="2"/>
  <c r="K930" i="2"/>
  <c r="M930" i="2" s="1"/>
  <c r="R930" i="2"/>
  <c r="S930" i="2"/>
  <c r="B932" i="2"/>
  <c r="C931" i="2"/>
  <c r="J927" i="2"/>
  <c r="Q929" i="2" l="1"/>
  <c r="E929" i="2" s="1"/>
  <c r="T930" i="2"/>
  <c r="U930" i="2" s="1"/>
  <c r="H930" i="2" s="1"/>
  <c r="P930" i="2"/>
  <c r="Q930" i="2" s="1"/>
  <c r="G929" i="2"/>
  <c r="I928" i="2"/>
  <c r="D931" i="2"/>
  <c r="L931" i="2"/>
  <c r="N931" i="2"/>
  <c r="K931" i="2"/>
  <c r="O931" i="2"/>
  <c r="S931" i="2"/>
  <c r="R931" i="2"/>
  <c r="B933" i="2"/>
  <c r="C932" i="2"/>
  <c r="J928" i="2"/>
  <c r="I929" i="2" l="1"/>
  <c r="F929" i="2"/>
  <c r="J929" i="2" s="1"/>
  <c r="G930" i="2"/>
  <c r="M931" i="2"/>
  <c r="P931" i="2"/>
  <c r="F930" i="2"/>
  <c r="J930" i="2" s="1"/>
  <c r="E930" i="2"/>
  <c r="O932" i="2"/>
  <c r="N932" i="2"/>
  <c r="S932" i="2"/>
  <c r="K932" i="2"/>
  <c r="D932" i="2"/>
  <c r="R932" i="2"/>
  <c r="T932" i="2" s="1"/>
  <c r="U932" i="2" s="1"/>
  <c r="L932" i="2"/>
  <c r="C933" i="2"/>
  <c r="B934" i="2"/>
  <c r="T931" i="2"/>
  <c r="U931" i="2" s="1"/>
  <c r="I930" i="2" l="1"/>
  <c r="Q931" i="2"/>
  <c r="E931" i="2" s="1"/>
  <c r="P932" i="2"/>
  <c r="M932" i="2"/>
  <c r="H931" i="2"/>
  <c r="G931" i="2"/>
  <c r="B935" i="2"/>
  <c r="C934" i="2"/>
  <c r="R933" i="2"/>
  <c r="L933" i="2"/>
  <c r="O933" i="2"/>
  <c r="K933" i="2"/>
  <c r="D933" i="2"/>
  <c r="N933" i="2"/>
  <c r="S933" i="2"/>
  <c r="G932" i="2"/>
  <c r="H932" i="2"/>
  <c r="F931" i="2" l="1"/>
  <c r="J931" i="2" s="1"/>
  <c r="I931" i="2"/>
  <c r="Q932" i="2"/>
  <c r="E932" i="2" s="1"/>
  <c r="I932" i="2" s="1"/>
  <c r="T933" i="2"/>
  <c r="U933" i="2" s="1"/>
  <c r="G933" i="2" s="1"/>
  <c r="M933" i="2"/>
  <c r="C935" i="2"/>
  <c r="B936" i="2"/>
  <c r="N934" i="2"/>
  <c r="D934" i="2"/>
  <c r="L934" i="2"/>
  <c r="S934" i="2"/>
  <c r="R934" i="2"/>
  <c r="T934" i="2" s="1"/>
  <c r="U934" i="2" s="1"/>
  <c r="O934" i="2"/>
  <c r="K934" i="2"/>
  <c r="P933" i="2"/>
  <c r="F932" i="2" l="1"/>
  <c r="J932" i="2" s="1"/>
  <c r="Q933" i="2"/>
  <c r="F933" i="2" s="1"/>
  <c r="J933" i="2" s="1"/>
  <c r="H933" i="2"/>
  <c r="P934" i="2"/>
  <c r="M934" i="2"/>
  <c r="C936" i="2"/>
  <c r="B937" i="2"/>
  <c r="R935" i="2"/>
  <c r="O935" i="2"/>
  <c r="D935" i="2"/>
  <c r="L935" i="2"/>
  <c r="K935" i="2"/>
  <c r="N935" i="2"/>
  <c r="S935" i="2"/>
  <c r="H934" i="2"/>
  <c r="G934" i="2"/>
  <c r="E933" i="2" l="1"/>
  <c r="I933" i="2" s="1"/>
  <c r="T935" i="2"/>
  <c r="U935" i="2" s="1"/>
  <c r="H935" i="2" s="1"/>
  <c r="Q934" i="2"/>
  <c r="F934" i="2" s="1"/>
  <c r="J934" i="2" s="1"/>
  <c r="C937" i="2"/>
  <c r="B938" i="2"/>
  <c r="O936" i="2"/>
  <c r="N936" i="2"/>
  <c r="P936" i="2" s="1"/>
  <c r="S936" i="2"/>
  <c r="K936" i="2"/>
  <c r="D936" i="2"/>
  <c r="L936" i="2"/>
  <c r="R936" i="2"/>
  <c r="P935" i="2"/>
  <c r="M935" i="2"/>
  <c r="M936" i="2" l="1"/>
  <c r="Q936" i="2" s="1"/>
  <c r="F936" i="2" s="1"/>
  <c r="G935" i="2"/>
  <c r="Q935" i="2"/>
  <c r="F935" i="2" s="1"/>
  <c r="J935" i="2" s="1"/>
  <c r="E934" i="2"/>
  <c r="I934" i="2" s="1"/>
  <c r="C938" i="2"/>
  <c r="B939" i="2"/>
  <c r="T936" i="2"/>
  <c r="U936" i="2" s="1"/>
  <c r="K937" i="2"/>
  <c r="S937" i="2"/>
  <c r="R937" i="2"/>
  <c r="T937" i="2" s="1"/>
  <c r="U937" i="2" s="1"/>
  <c r="L937" i="2"/>
  <c r="O937" i="2"/>
  <c r="N937" i="2"/>
  <c r="D937" i="2"/>
  <c r="M937" i="2" l="1"/>
  <c r="E936" i="2"/>
  <c r="E935" i="2"/>
  <c r="I935" i="2" s="1"/>
  <c r="H936" i="2"/>
  <c r="G936" i="2"/>
  <c r="B940" i="2"/>
  <c r="C939" i="2"/>
  <c r="P937" i="2"/>
  <c r="Q937" i="2" s="1"/>
  <c r="L938" i="2"/>
  <c r="N938" i="2"/>
  <c r="K938" i="2"/>
  <c r="S938" i="2"/>
  <c r="D938" i="2"/>
  <c r="R938" i="2"/>
  <c r="O938" i="2"/>
  <c r="J936" i="2"/>
  <c r="G937" i="2"/>
  <c r="H937" i="2"/>
  <c r="M938" i="2" l="1"/>
  <c r="P938" i="2"/>
  <c r="I936" i="2"/>
  <c r="F937" i="2"/>
  <c r="J937" i="2" s="1"/>
  <c r="E937" i="2"/>
  <c r="I937" i="2" s="1"/>
  <c r="L939" i="2"/>
  <c r="O939" i="2"/>
  <c r="K939" i="2"/>
  <c r="M939" i="2" s="1"/>
  <c r="D939" i="2"/>
  <c r="R939" i="2"/>
  <c r="N939" i="2"/>
  <c r="S939" i="2"/>
  <c r="T938" i="2"/>
  <c r="U938" i="2" s="1"/>
  <c r="C940" i="2"/>
  <c r="B941" i="2"/>
  <c r="T939" i="2" l="1"/>
  <c r="U939" i="2" s="1"/>
  <c r="H939" i="2" s="1"/>
  <c r="Q938" i="2"/>
  <c r="F938" i="2" s="1"/>
  <c r="P939" i="2"/>
  <c r="Q939" i="2" s="1"/>
  <c r="B942" i="2"/>
  <c r="C941" i="2"/>
  <c r="R940" i="2"/>
  <c r="O940" i="2"/>
  <c r="N940" i="2"/>
  <c r="S940" i="2"/>
  <c r="L940" i="2"/>
  <c r="K940" i="2"/>
  <c r="D940" i="2"/>
  <c r="H938" i="2"/>
  <c r="G938" i="2"/>
  <c r="G939" i="2" l="1"/>
  <c r="E938" i="2"/>
  <c r="T940" i="2"/>
  <c r="U940" i="2" s="1"/>
  <c r="G940" i="2" s="1"/>
  <c r="P940" i="2"/>
  <c r="K941" i="2"/>
  <c r="S941" i="2"/>
  <c r="O941" i="2"/>
  <c r="D941" i="2"/>
  <c r="R941" i="2"/>
  <c r="T941" i="2" s="1"/>
  <c r="U941" i="2" s="1"/>
  <c r="L941" i="2"/>
  <c r="N941" i="2"/>
  <c r="B943" i="2"/>
  <c r="C942" i="2"/>
  <c r="M940" i="2"/>
  <c r="I938" i="2"/>
  <c r="J938" i="2"/>
  <c r="E939" i="2"/>
  <c r="I939" i="2" s="1"/>
  <c r="F939" i="2"/>
  <c r="J939" i="2" s="1"/>
  <c r="H940" i="2" l="1"/>
  <c r="Q940" i="2"/>
  <c r="E940" i="2" s="1"/>
  <c r="I940" i="2" s="1"/>
  <c r="D942" i="2"/>
  <c r="L942" i="2"/>
  <c r="O942" i="2"/>
  <c r="N942" i="2"/>
  <c r="K942" i="2"/>
  <c r="S942" i="2"/>
  <c r="R942" i="2"/>
  <c r="M941" i="2"/>
  <c r="H941" i="2"/>
  <c r="G941" i="2"/>
  <c r="C943" i="2"/>
  <c r="B944" i="2"/>
  <c r="P941" i="2"/>
  <c r="M942" i="2" l="1"/>
  <c r="F940" i="2"/>
  <c r="J940" i="2" s="1"/>
  <c r="P942" i="2"/>
  <c r="Q942" i="2" s="1"/>
  <c r="Q941" i="2"/>
  <c r="E941" i="2" s="1"/>
  <c r="I941" i="2" s="1"/>
  <c r="C944" i="2"/>
  <c r="B945" i="2"/>
  <c r="R943" i="2"/>
  <c r="T943" i="2" s="1"/>
  <c r="U943" i="2" s="1"/>
  <c r="N943" i="2"/>
  <c r="K943" i="2"/>
  <c r="L943" i="2"/>
  <c r="O943" i="2"/>
  <c r="S943" i="2"/>
  <c r="D943" i="2"/>
  <c r="T942" i="2"/>
  <c r="U942" i="2" s="1"/>
  <c r="M943" i="2" l="1"/>
  <c r="F941" i="2"/>
  <c r="J941" i="2" s="1"/>
  <c r="G942" i="2"/>
  <c r="H942" i="2"/>
  <c r="P943" i="2"/>
  <c r="Q943" i="2" s="1"/>
  <c r="H943" i="2"/>
  <c r="G943" i="2"/>
  <c r="B946" i="2"/>
  <c r="C945" i="2"/>
  <c r="D944" i="2"/>
  <c r="L944" i="2"/>
  <c r="O944" i="2"/>
  <c r="S944" i="2"/>
  <c r="K944" i="2"/>
  <c r="N944" i="2"/>
  <c r="R944" i="2"/>
  <c r="F942" i="2"/>
  <c r="E942" i="2"/>
  <c r="T944" i="2" l="1"/>
  <c r="U944" i="2" s="1"/>
  <c r="G944" i="2" s="1"/>
  <c r="I942" i="2"/>
  <c r="P944" i="2"/>
  <c r="C946" i="2"/>
  <c r="B947" i="2"/>
  <c r="J942" i="2"/>
  <c r="R945" i="2"/>
  <c r="L945" i="2"/>
  <c r="N945" i="2"/>
  <c r="O945" i="2"/>
  <c r="K945" i="2"/>
  <c r="S945" i="2"/>
  <c r="D945" i="2"/>
  <c r="E943" i="2"/>
  <c r="I943" i="2" s="1"/>
  <c r="F943" i="2"/>
  <c r="J943" i="2" s="1"/>
  <c r="M944" i="2"/>
  <c r="H944" i="2" l="1"/>
  <c r="Q944" i="2"/>
  <c r="E944" i="2" s="1"/>
  <c r="I944" i="2" s="1"/>
  <c r="T945" i="2"/>
  <c r="U945" i="2" s="1"/>
  <c r="G945" i="2" s="1"/>
  <c r="M945" i="2"/>
  <c r="P945" i="2"/>
  <c r="C947" i="2"/>
  <c r="B948" i="2"/>
  <c r="D946" i="2"/>
  <c r="L946" i="2"/>
  <c r="O946" i="2"/>
  <c r="N946" i="2"/>
  <c r="K946" i="2"/>
  <c r="S946" i="2"/>
  <c r="R946" i="2"/>
  <c r="T946" i="2" l="1"/>
  <c r="U946" i="2" s="1"/>
  <c r="G946" i="2" s="1"/>
  <c r="F944" i="2"/>
  <c r="J944" i="2" s="1"/>
  <c r="H945" i="2"/>
  <c r="Q945" i="2"/>
  <c r="E945" i="2" s="1"/>
  <c r="I945" i="2" s="1"/>
  <c r="P946" i="2"/>
  <c r="C948" i="2"/>
  <c r="B949" i="2"/>
  <c r="M946" i="2"/>
  <c r="K947" i="2"/>
  <c r="L947" i="2"/>
  <c r="N947" i="2"/>
  <c r="S947" i="2"/>
  <c r="D947" i="2"/>
  <c r="R947" i="2"/>
  <c r="O947" i="2"/>
  <c r="H946" i="2" l="1"/>
  <c r="Q946" i="2"/>
  <c r="E946" i="2" s="1"/>
  <c r="I946" i="2" s="1"/>
  <c r="T947" i="2"/>
  <c r="U947" i="2" s="1"/>
  <c r="H947" i="2" s="1"/>
  <c r="F945" i="2"/>
  <c r="J945" i="2" s="1"/>
  <c r="M947" i="2"/>
  <c r="S948" i="2"/>
  <c r="D948" i="2"/>
  <c r="L948" i="2"/>
  <c r="N948" i="2"/>
  <c r="R948" i="2"/>
  <c r="T948" i="2" s="1"/>
  <c r="U948" i="2" s="1"/>
  <c r="K948" i="2"/>
  <c r="O948" i="2"/>
  <c r="C949" i="2"/>
  <c r="B950" i="2"/>
  <c r="P947" i="2"/>
  <c r="F946" i="2" l="1"/>
  <c r="J946" i="2" s="1"/>
  <c r="G947" i="2"/>
  <c r="P948" i="2"/>
  <c r="B951" i="2"/>
  <c r="C950" i="2"/>
  <c r="S949" i="2"/>
  <c r="R949" i="2"/>
  <c r="L949" i="2"/>
  <c r="O949" i="2"/>
  <c r="N949" i="2"/>
  <c r="K949" i="2"/>
  <c r="D949" i="2"/>
  <c r="H948" i="2"/>
  <c r="G948" i="2"/>
  <c r="M948" i="2"/>
  <c r="Q947" i="2"/>
  <c r="T949" i="2" l="1"/>
  <c r="U949" i="2" s="1"/>
  <c r="G949" i="2" s="1"/>
  <c r="P949" i="2"/>
  <c r="Q948" i="2"/>
  <c r="F948" i="2" s="1"/>
  <c r="J948" i="2" s="1"/>
  <c r="E947" i="2"/>
  <c r="I947" i="2" s="1"/>
  <c r="F947" i="2"/>
  <c r="J947" i="2" s="1"/>
  <c r="S950" i="2"/>
  <c r="R950" i="2"/>
  <c r="L950" i="2"/>
  <c r="N950" i="2"/>
  <c r="O950" i="2"/>
  <c r="K950" i="2"/>
  <c r="M950" i="2" s="1"/>
  <c r="D950" i="2"/>
  <c r="B952" i="2"/>
  <c r="C951" i="2"/>
  <c r="M949" i="2"/>
  <c r="Q949" i="2" l="1"/>
  <c r="H949" i="2"/>
  <c r="T950" i="2"/>
  <c r="U950" i="2" s="1"/>
  <c r="G950" i="2" s="1"/>
  <c r="P950" i="2"/>
  <c r="Q950" i="2" s="1"/>
  <c r="F950" i="2" s="1"/>
  <c r="E948" i="2"/>
  <c r="I948" i="2" s="1"/>
  <c r="O951" i="2"/>
  <c r="K951" i="2"/>
  <c r="M951" i="2" s="1"/>
  <c r="S951" i="2"/>
  <c r="D951" i="2"/>
  <c r="N951" i="2"/>
  <c r="R951" i="2"/>
  <c r="L951" i="2"/>
  <c r="F949" i="2"/>
  <c r="E949" i="2"/>
  <c r="I949" i="2" s="1"/>
  <c r="C952" i="2"/>
  <c r="B953" i="2"/>
  <c r="J949" i="2" l="1"/>
  <c r="H950" i="2"/>
  <c r="J950" i="2" s="1"/>
  <c r="P951" i="2"/>
  <c r="Q951" i="2" s="1"/>
  <c r="F951" i="2" s="1"/>
  <c r="T951" i="2"/>
  <c r="U951" i="2" s="1"/>
  <c r="G951" i="2" s="1"/>
  <c r="E950" i="2"/>
  <c r="I950" i="2" s="1"/>
  <c r="C953" i="2"/>
  <c r="B954" i="2"/>
  <c r="R952" i="2"/>
  <c r="T952" i="2" s="1"/>
  <c r="U952" i="2" s="1"/>
  <c r="O952" i="2"/>
  <c r="S952" i="2"/>
  <c r="L952" i="2"/>
  <c r="N952" i="2"/>
  <c r="K952" i="2"/>
  <c r="D952" i="2"/>
  <c r="H951" i="2" l="1"/>
  <c r="M952" i="2"/>
  <c r="E951" i="2"/>
  <c r="I951" i="2" s="1"/>
  <c r="P952" i="2"/>
  <c r="G952" i="2"/>
  <c r="H952" i="2"/>
  <c r="J951" i="2"/>
  <c r="B955" i="2"/>
  <c r="C954" i="2"/>
  <c r="N953" i="2"/>
  <c r="L953" i="2"/>
  <c r="K953" i="2"/>
  <c r="D953" i="2"/>
  <c r="S953" i="2"/>
  <c r="R953" i="2"/>
  <c r="O953" i="2"/>
  <c r="Q952" i="2" l="1"/>
  <c r="E952" i="2" s="1"/>
  <c r="I952" i="2" s="1"/>
  <c r="P953" i="2"/>
  <c r="S954" i="2"/>
  <c r="R954" i="2"/>
  <c r="D954" i="2"/>
  <c r="L954" i="2"/>
  <c r="N954" i="2"/>
  <c r="O954" i="2"/>
  <c r="K954" i="2"/>
  <c r="M954" i="2" s="1"/>
  <c r="T953" i="2"/>
  <c r="U953" i="2" s="1"/>
  <c r="B956" i="2"/>
  <c r="C955" i="2"/>
  <c r="M953" i="2"/>
  <c r="F952" i="2" l="1"/>
  <c r="J952" i="2" s="1"/>
  <c r="T954" i="2"/>
  <c r="U954" i="2" s="1"/>
  <c r="H954" i="2" s="1"/>
  <c r="P954" i="2"/>
  <c r="Q954" i="2" s="1"/>
  <c r="Q953" i="2"/>
  <c r="H953" i="2"/>
  <c r="G953" i="2"/>
  <c r="O955" i="2"/>
  <c r="R955" i="2"/>
  <c r="N955" i="2"/>
  <c r="K955" i="2"/>
  <c r="S955" i="2"/>
  <c r="D955" i="2"/>
  <c r="L955" i="2"/>
  <c r="B957" i="2"/>
  <c r="C956" i="2"/>
  <c r="T955" i="2" l="1"/>
  <c r="U955" i="2" s="1"/>
  <c r="G955" i="2" s="1"/>
  <c r="G954" i="2"/>
  <c r="M955" i="2"/>
  <c r="F954" i="2"/>
  <c r="J954" i="2" s="1"/>
  <c r="E954" i="2"/>
  <c r="I954" i="2" s="1"/>
  <c r="C957" i="2"/>
  <c r="B958" i="2"/>
  <c r="F953" i="2"/>
  <c r="J953" i="2" s="1"/>
  <c r="E953" i="2"/>
  <c r="I953" i="2" s="1"/>
  <c r="K956" i="2"/>
  <c r="N956" i="2"/>
  <c r="L956" i="2"/>
  <c r="O956" i="2"/>
  <c r="S956" i="2"/>
  <c r="D956" i="2"/>
  <c r="R956" i="2"/>
  <c r="P955" i="2"/>
  <c r="H955" i="2" l="1"/>
  <c r="Q955" i="2"/>
  <c r="F955" i="2" s="1"/>
  <c r="J955" i="2" s="1"/>
  <c r="T956" i="2"/>
  <c r="U956" i="2" s="1"/>
  <c r="H956" i="2" s="1"/>
  <c r="P956" i="2"/>
  <c r="S957" i="2"/>
  <c r="D957" i="2"/>
  <c r="K957" i="2"/>
  <c r="R957" i="2"/>
  <c r="L957" i="2"/>
  <c r="O957" i="2"/>
  <c r="N957" i="2"/>
  <c r="B959" i="2"/>
  <c r="C958" i="2"/>
  <c r="M956" i="2"/>
  <c r="Q956" i="2" l="1"/>
  <c r="E956" i="2" s="1"/>
  <c r="G956" i="2"/>
  <c r="E955" i="2"/>
  <c r="I955" i="2" s="1"/>
  <c r="T957" i="2"/>
  <c r="U957" i="2" s="1"/>
  <c r="H957" i="2" s="1"/>
  <c r="M957" i="2"/>
  <c r="K958" i="2"/>
  <c r="N958" i="2"/>
  <c r="L958" i="2"/>
  <c r="D958" i="2"/>
  <c r="S958" i="2"/>
  <c r="R958" i="2"/>
  <c r="O958" i="2"/>
  <c r="C959" i="2"/>
  <c r="B960" i="2"/>
  <c r="P957" i="2"/>
  <c r="G957" i="2" l="1"/>
  <c r="F956" i="2"/>
  <c r="J956" i="2" s="1"/>
  <c r="I956" i="2"/>
  <c r="T958" i="2"/>
  <c r="U958" i="2" s="1"/>
  <c r="G958" i="2" s="1"/>
  <c r="C960" i="2"/>
  <c r="B961" i="2"/>
  <c r="R959" i="2"/>
  <c r="O959" i="2"/>
  <c r="N959" i="2"/>
  <c r="S959" i="2"/>
  <c r="D959" i="2"/>
  <c r="K959" i="2"/>
  <c r="L959" i="2"/>
  <c r="M958" i="2"/>
  <c r="P958" i="2"/>
  <c r="Q957" i="2"/>
  <c r="M959" i="2" l="1"/>
  <c r="H958" i="2"/>
  <c r="P959" i="2"/>
  <c r="Q958" i="2"/>
  <c r="E958" i="2" s="1"/>
  <c r="I958" i="2" s="1"/>
  <c r="F957" i="2"/>
  <c r="J957" i="2" s="1"/>
  <c r="E957" i="2"/>
  <c r="I957" i="2" s="1"/>
  <c r="T959" i="2"/>
  <c r="U959" i="2" s="1"/>
  <c r="B962" i="2"/>
  <c r="C961" i="2"/>
  <c r="D960" i="2"/>
  <c r="R960" i="2"/>
  <c r="T960" i="2" s="1"/>
  <c r="U960" i="2" s="1"/>
  <c r="L960" i="2"/>
  <c r="O960" i="2"/>
  <c r="S960" i="2"/>
  <c r="N960" i="2"/>
  <c r="K960" i="2"/>
  <c r="Q959" i="2" l="1"/>
  <c r="E959" i="2" s="1"/>
  <c r="P960" i="2"/>
  <c r="F958" i="2"/>
  <c r="J958" i="2" s="1"/>
  <c r="N961" i="2"/>
  <c r="O961" i="2"/>
  <c r="R961" i="2"/>
  <c r="K961" i="2"/>
  <c r="S961" i="2"/>
  <c r="D961" i="2"/>
  <c r="L961" i="2"/>
  <c r="M960" i="2"/>
  <c r="Q960" i="2" s="1"/>
  <c r="C962" i="2"/>
  <c r="B963" i="2"/>
  <c r="H959" i="2"/>
  <c r="G959" i="2"/>
  <c r="G960" i="2"/>
  <c r="H960" i="2"/>
  <c r="F959" i="2" l="1"/>
  <c r="J959" i="2" s="1"/>
  <c r="M961" i="2"/>
  <c r="I959" i="2"/>
  <c r="F960" i="2"/>
  <c r="J960" i="2" s="1"/>
  <c r="E960" i="2"/>
  <c r="I960" i="2" s="1"/>
  <c r="T961" i="2"/>
  <c r="U961" i="2" s="1"/>
  <c r="B964" i="2"/>
  <c r="C963" i="2"/>
  <c r="O962" i="2"/>
  <c r="N962" i="2"/>
  <c r="K962" i="2"/>
  <c r="S962" i="2"/>
  <c r="D962" i="2"/>
  <c r="R962" i="2"/>
  <c r="T962" i="2" s="1"/>
  <c r="U962" i="2" s="1"/>
  <c r="L962" i="2"/>
  <c r="P961" i="2"/>
  <c r="Q961" i="2" l="1"/>
  <c r="E961" i="2" s="1"/>
  <c r="P962" i="2"/>
  <c r="G961" i="2"/>
  <c r="H961" i="2"/>
  <c r="H962" i="2"/>
  <c r="G962" i="2"/>
  <c r="L963" i="2"/>
  <c r="O963" i="2"/>
  <c r="N963" i="2"/>
  <c r="K963" i="2"/>
  <c r="S963" i="2"/>
  <c r="D963" i="2"/>
  <c r="R963" i="2"/>
  <c r="T963" i="2" s="1"/>
  <c r="U963" i="2" s="1"/>
  <c r="B965" i="2"/>
  <c r="C964" i="2"/>
  <c r="M962" i="2"/>
  <c r="F961" i="2" l="1"/>
  <c r="M963" i="2"/>
  <c r="Q962" i="2"/>
  <c r="F962" i="2" s="1"/>
  <c r="J962" i="2" s="1"/>
  <c r="I961" i="2"/>
  <c r="D964" i="2"/>
  <c r="R964" i="2"/>
  <c r="L964" i="2"/>
  <c r="S964" i="2"/>
  <c r="O964" i="2"/>
  <c r="K964" i="2"/>
  <c r="N964" i="2"/>
  <c r="G963" i="2"/>
  <c r="H963" i="2"/>
  <c r="B966" i="2"/>
  <c r="C965" i="2"/>
  <c r="P963" i="2"/>
  <c r="J961" i="2"/>
  <c r="Q963" i="2" l="1"/>
  <c r="E963" i="2" s="1"/>
  <c r="I963" i="2" s="1"/>
  <c r="E962" i="2"/>
  <c r="I962" i="2" s="1"/>
  <c r="M964" i="2"/>
  <c r="T964" i="2"/>
  <c r="U964" i="2" s="1"/>
  <c r="H964" i="2" s="1"/>
  <c r="F963" i="2"/>
  <c r="J963" i="2" s="1"/>
  <c r="P964" i="2"/>
  <c r="O965" i="2"/>
  <c r="L965" i="2"/>
  <c r="K965" i="2"/>
  <c r="M965" i="2" s="1"/>
  <c r="N965" i="2"/>
  <c r="S965" i="2"/>
  <c r="R965" i="2"/>
  <c r="D965" i="2"/>
  <c r="B967" i="2"/>
  <c r="C966" i="2"/>
  <c r="Q964" i="2" l="1"/>
  <c r="E964" i="2" s="1"/>
  <c r="G964" i="2"/>
  <c r="O966" i="2"/>
  <c r="K966" i="2"/>
  <c r="S966" i="2"/>
  <c r="L966" i="2"/>
  <c r="D966" i="2"/>
  <c r="N966" i="2"/>
  <c r="R966" i="2"/>
  <c r="P965" i="2"/>
  <c r="Q965" i="2" s="1"/>
  <c r="C967" i="2"/>
  <c r="B968" i="2"/>
  <c r="T965" i="2"/>
  <c r="U965" i="2" s="1"/>
  <c r="T966" i="2" l="1"/>
  <c r="U966" i="2" s="1"/>
  <c r="H966" i="2" s="1"/>
  <c r="F964" i="2"/>
  <c r="J964" i="2" s="1"/>
  <c r="I964" i="2"/>
  <c r="P966" i="2"/>
  <c r="M966" i="2"/>
  <c r="E965" i="2"/>
  <c r="F965" i="2"/>
  <c r="H965" i="2"/>
  <c r="G965" i="2"/>
  <c r="L967" i="2"/>
  <c r="O967" i="2"/>
  <c r="S967" i="2"/>
  <c r="K967" i="2"/>
  <c r="M967" i="2" s="1"/>
  <c r="N967" i="2"/>
  <c r="R967" i="2"/>
  <c r="T967" i="2" s="1"/>
  <c r="U967" i="2" s="1"/>
  <c r="D967" i="2"/>
  <c r="C968" i="2"/>
  <c r="B969" i="2"/>
  <c r="G966" i="2" l="1"/>
  <c r="Q966" i="2"/>
  <c r="E966" i="2" s="1"/>
  <c r="I966" i="2" s="1"/>
  <c r="B970" i="2"/>
  <c r="C969" i="2"/>
  <c r="G967" i="2"/>
  <c r="H967" i="2"/>
  <c r="L968" i="2"/>
  <c r="R968" i="2"/>
  <c r="O968" i="2"/>
  <c r="K968" i="2"/>
  <c r="N968" i="2"/>
  <c r="S968" i="2"/>
  <c r="D968" i="2"/>
  <c r="P967" i="2"/>
  <c r="Q967" i="2" s="1"/>
  <c r="J965" i="2"/>
  <c r="I965" i="2"/>
  <c r="T968" i="2" l="1"/>
  <c r="U968" i="2" s="1"/>
  <c r="H968" i="2" s="1"/>
  <c r="F966" i="2"/>
  <c r="J966" i="2" s="1"/>
  <c r="P968" i="2"/>
  <c r="M968" i="2"/>
  <c r="Q968" i="2" s="1"/>
  <c r="E968" i="2" s="1"/>
  <c r="F967" i="2"/>
  <c r="J967" i="2" s="1"/>
  <c r="E967" i="2"/>
  <c r="I967" i="2" s="1"/>
  <c r="L969" i="2"/>
  <c r="S969" i="2"/>
  <c r="R969" i="2"/>
  <c r="O969" i="2"/>
  <c r="N969" i="2"/>
  <c r="K969" i="2"/>
  <c r="D969" i="2"/>
  <c r="B971" i="2"/>
  <c r="C970" i="2"/>
  <c r="G968" i="2" l="1"/>
  <c r="M969" i="2"/>
  <c r="T969" i="2"/>
  <c r="U969" i="2" s="1"/>
  <c r="G969" i="2" s="1"/>
  <c r="F968" i="2"/>
  <c r="J968" i="2" s="1"/>
  <c r="L970" i="2"/>
  <c r="S970" i="2"/>
  <c r="R970" i="2"/>
  <c r="O970" i="2"/>
  <c r="D970" i="2"/>
  <c r="K970" i="2"/>
  <c r="N970" i="2"/>
  <c r="B972" i="2"/>
  <c r="C971" i="2"/>
  <c r="I968" i="2"/>
  <c r="P969" i="2"/>
  <c r="Q969" i="2" l="1"/>
  <c r="E969" i="2" s="1"/>
  <c r="I969" i="2" s="1"/>
  <c r="H969" i="2"/>
  <c r="M970" i="2"/>
  <c r="P970" i="2"/>
  <c r="F969" i="2"/>
  <c r="J969" i="2" s="1"/>
  <c r="C972" i="2"/>
  <c r="B973" i="2"/>
  <c r="T970" i="2"/>
  <c r="U970" i="2" s="1"/>
  <c r="S971" i="2"/>
  <c r="D971" i="2"/>
  <c r="O971" i="2"/>
  <c r="R971" i="2"/>
  <c r="L971" i="2"/>
  <c r="N971" i="2"/>
  <c r="K971" i="2"/>
  <c r="M971" i="2" l="1"/>
  <c r="Q970" i="2"/>
  <c r="F970" i="2" s="1"/>
  <c r="T971" i="2"/>
  <c r="U971" i="2" s="1"/>
  <c r="H971" i="2" s="1"/>
  <c r="H970" i="2"/>
  <c r="G970" i="2"/>
  <c r="P971" i="2"/>
  <c r="Q971" i="2" s="1"/>
  <c r="B974" i="2"/>
  <c r="C973" i="2"/>
  <c r="S972" i="2"/>
  <c r="D972" i="2"/>
  <c r="L972" i="2"/>
  <c r="N972" i="2"/>
  <c r="R972" i="2"/>
  <c r="O972" i="2"/>
  <c r="K972" i="2"/>
  <c r="T972" i="2" l="1"/>
  <c r="U972" i="2" s="1"/>
  <c r="G972" i="2" s="1"/>
  <c r="E970" i="2"/>
  <c r="I970" i="2" s="1"/>
  <c r="G971" i="2"/>
  <c r="F971" i="2"/>
  <c r="J971" i="2" s="1"/>
  <c r="E971" i="2"/>
  <c r="I971" i="2" s="1"/>
  <c r="P972" i="2"/>
  <c r="J970" i="2"/>
  <c r="S973" i="2"/>
  <c r="O973" i="2"/>
  <c r="N973" i="2"/>
  <c r="K973" i="2"/>
  <c r="D973" i="2"/>
  <c r="R973" i="2"/>
  <c r="L973" i="2"/>
  <c r="M972" i="2"/>
  <c r="B975" i="2"/>
  <c r="C974" i="2"/>
  <c r="H972" i="2" l="1"/>
  <c r="P973" i="2"/>
  <c r="C975" i="2"/>
  <c r="B976" i="2"/>
  <c r="Q972" i="2"/>
  <c r="T973" i="2"/>
  <c r="U973" i="2" s="1"/>
  <c r="M973" i="2"/>
  <c r="Q973" i="2" s="1"/>
  <c r="L974" i="2"/>
  <c r="O974" i="2"/>
  <c r="K974" i="2"/>
  <c r="D974" i="2"/>
  <c r="S974" i="2"/>
  <c r="R974" i="2"/>
  <c r="T974" i="2" s="1"/>
  <c r="U974" i="2" s="1"/>
  <c r="N974" i="2"/>
  <c r="M974" i="2" l="1"/>
  <c r="E973" i="2"/>
  <c r="F973" i="2"/>
  <c r="H973" i="2"/>
  <c r="G973" i="2"/>
  <c r="P974" i="2"/>
  <c r="E972" i="2"/>
  <c r="I972" i="2" s="1"/>
  <c r="F972" i="2"/>
  <c r="J972" i="2" s="1"/>
  <c r="B977" i="2"/>
  <c r="C976" i="2"/>
  <c r="G974" i="2"/>
  <c r="H974" i="2"/>
  <c r="R975" i="2"/>
  <c r="L975" i="2"/>
  <c r="O975" i="2"/>
  <c r="N975" i="2"/>
  <c r="K975" i="2"/>
  <c r="S975" i="2"/>
  <c r="D975" i="2"/>
  <c r="J973" i="2" l="1"/>
  <c r="I973" i="2"/>
  <c r="T975" i="2"/>
  <c r="U975" i="2" s="1"/>
  <c r="P975" i="2"/>
  <c r="R976" i="2"/>
  <c r="L976" i="2"/>
  <c r="O976" i="2"/>
  <c r="D976" i="2"/>
  <c r="N976" i="2"/>
  <c r="K976" i="2"/>
  <c r="S976" i="2"/>
  <c r="M975" i="2"/>
  <c r="B978" i="2"/>
  <c r="C977" i="2"/>
  <c r="Q974" i="2"/>
  <c r="M976" i="2" l="1"/>
  <c r="P976" i="2"/>
  <c r="E974" i="2"/>
  <c r="I974" i="2" s="1"/>
  <c r="F974" i="2"/>
  <c r="J974" i="2" s="1"/>
  <c r="R977" i="2"/>
  <c r="O977" i="2"/>
  <c r="D977" i="2"/>
  <c r="K977" i="2"/>
  <c r="N977" i="2"/>
  <c r="L977" i="2"/>
  <c r="S977" i="2"/>
  <c r="C978" i="2"/>
  <c r="B979" i="2"/>
  <c r="T976" i="2"/>
  <c r="U976" i="2" s="1"/>
  <c r="Q975" i="2"/>
  <c r="H975" i="2"/>
  <c r="G975" i="2"/>
  <c r="M977" i="2" l="1"/>
  <c r="T977" i="2"/>
  <c r="U977" i="2" s="1"/>
  <c r="G977" i="2" s="1"/>
  <c r="Q976" i="2"/>
  <c r="E976" i="2" s="1"/>
  <c r="F975" i="2"/>
  <c r="J975" i="2" s="1"/>
  <c r="E975" i="2"/>
  <c r="I975" i="2" s="1"/>
  <c r="B980" i="2"/>
  <c r="C979" i="2"/>
  <c r="N978" i="2"/>
  <c r="K978" i="2"/>
  <c r="R978" i="2"/>
  <c r="D978" i="2"/>
  <c r="L978" i="2"/>
  <c r="O978" i="2"/>
  <c r="S978" i="2"/>
  <c r="H976" i="2"/>
  <c r="G976" i="2"/>
  <c r="P977" i="2"/>
  <c r="Q977" i="2" s="1"/>
  <c r="I976" i="2" l="1"/>
  <c r="T978" i="2"/>
  <c r="U978" i="2" s="1"/>
  <c r="H978" i="2" s="1"/>
  <c r="P978" i="2"/>
  <c r="H977" i="2"/>
  <c r="F976" i="2"/>
  <c r="J976" i="2" s="1"/>
  <c r="E977" i="2"/>
  <c r="I977" i="2" s="1"/>
  <c r="F977" i="2"/>
  <c r="M978" i="2"/>
  <c r="N979" i="2"/>
  <c r="K979" i="2"/>
  <c r="M979" i="2" s="1"/>
  <c r="O979" i="2"/>
  <c r="D979" i="2"/>
  <c r="S979" i="2"/>
  <c r="L979" i="2"/>
  <c r="R979" i="2"/>
  <c r="C980" i="2"/>
  <c r="B981" i="2"/>
  <c r="Q978" i="2" l="1"/>
  <c r="E978" i="2" s="1"/>
  <c r="I978" i="2" s="1"/>
  <c r="T979" i="2"/>
  <c r="U979" i="2" s="1"/>
  <c r="G979" i="2" s="1"/>
  <c r="J977" i="2"/>
  <c r="G978" i="2"/>
  <c r="H979" i="2"/>
  <c r="P979" i="2"/>
  <c r="Q979" i="2" s="1"/>
  <c r="C981" i="2"/>
  <c r="B982" i="2"/>
  <c r="R980" i="2"/>
  <c r="T980" i="2" s="1"/>
  <c r="U980" i="2" s="1"/>
  <c r="N980" i="2"/>
  <c r="S980" i="2"/>
  <c r="L980" i="2"/>
  <c r="O980" i="2"/>
  <c r="K980" i="2"/>
  <c r="M980" i="2" s="1"/>
  <c r="D980" i="2"/>
  <c r="F978" i="2" l="1"/>
  <c r="J978" i="2" s="1"/>
  <c r="F979" i="2"/>
  <c r="J979" i="2" s="1"/>
  <c r="E979" i="2"/>
  <c r="I979" i="2" s="1"/>
  <c r="B983" i="2"/>
  <c r="C982" i="2"/>
  <c r="R981" i="2"/>
  <c r="T981" i="2" s="1"/>
  <c r="U981" i="2" s="1"/>
  <c r="L981" i="2"/>
  <c r="O981" i="2"/>
  <c r="K981" i="2"/>
  <c r="N981" i="2"/>
  <c r="S981" i="2"/>
  <c r="D981" i="2"/>
  <c r="P980" i="2"/>
  <c r="Q980" i="2" s="1"/>
  <c r="G980" i="2"/>
  <c r="H980" i="2"/>
  <c r="M981" i="2" l="1"/>
  <c r="F980" i="2"/>
  <c r="J980" i="2" s="1"/>
  <c r="E980" i="2"/>
  <c r="I980" i="2" s="1"/>
  <c r="N982" i="2"/>
  <c r="R982" i="2"/>
  <c r="K982" i="2"/>
  <c r="O982" i="2"/>
  <c r="S982" i="2"/>
  <c r="D982" i="2"/>
  <c r="L982" i="2"/>
  <c r="G981" i="2"/>
  <c r="H981" i="2"/>
  <c r="B984" i="2"/>
  <c r="C983" i="2"/>
  <c r="P981" i="2"/>
  <c r="Q981" i="2" s="1"/>
  <c r="M982" i="2" l="1"/>
  <c r="P982" i="2"/>
  <c r="F981" i="2"/>
  <c r="J981" i="2" s="1"/>
  <c r="E981" i="2"/>
  <c r="I981" i="2" s="1"/>
  <c r="C984" i="2"/>
  <c r="B985" i="2"/>
  <c r="D983" i="2"/>
  <c r="K983" i="2"/>
  <c r="N983" i="2"/>
  <c r="L983" i="2"/>
  <c r="R983" i="2"/>
  <c r="O983" i="2"/>
  <c r="S983" i="2"/>
  <c r="T982" i="2"/>
  <c r="U982" i="2" s="1"/>
  <c r="Q982" i="2" l="1"/>
  <c r="F982" i="2" s="1"/>
  <c r="M983" i="2"/>
  <c r="T983" i="2"/>
  <c r="U983" i="2" s="1"/>
  <c r="C985" i="2"/>
  <c r="B986" i="2"/>
  <c r="H982" i="2"/>
  <c r="G982" i="2"/>
  <c r="K984" i="2"/>
  <c r="N984" i="2"/>
  <c r="S984" i="2"/>
  <c r="D984" i="2"/>
  <c r="R984" i="2"/>
  <c r="T984" i="2" s="1"/>
  <c r="U984" i="2" s="1"/>
  <c r="L984" i="2"/>
  <c r="O984" i="2"/>
  <c r="P983" i="2"/>
  <c r="E982" i="2" l="1"/>
  <c r="I982" i="2" s="1"/>
  <c r="J982" i="2"/>
  <c r="G984" i="2"/>
  <c r="H984" i="2"/>
  <c r="L985" i="2"/>
  <c r="R985" i="2"/>
  <c r="N985" i="2"/>
  <c r="D985" i="2"/>
  <c r="O985" i="2"/>
  <c r="K985" i="2"/>
  <c r="S985" i="2"/>
  <c r="G983" i="2"/>
  <c r="H983" i="2"/>
  <c r="B987" i="2"/>
  <c r="C986" i="2"/>
  <c r="P984" i="2"/>
  <c r="M984" i="2"/>
  <c r="Q983" i="2"/>
  <c r="P985" i="2" l="1"/>
  <c r="T985" i="2"/>
  <c r="U985" i="2" s="1"/>
  <c r="G985" i="2" s="1"/>
  <c r="M985" i="2"/>
  <c r="Q985" i="2"/>
  <c r="F985" i="2" s="1"/>
  <c r="Q984" i="2"/>
  <c r="L986" i="2"/>
  <c r="O986" i="2"/>
  <c r="N986" i="2"/>
  <c r="S986" i="2"/>
  <c r="K986" i="2"/>
  <c r="R986" i="2"/>
  <c r="T986" i="2" s="1"/>
  <c r="U986" i="2" s="1"/>
  <c r="D986" i="2"/>
  <c r="B988" i="2"/>
  <c r="C987" i="2"/>
  <c r="F983" i="2"/>
  <c r="J983" i="2" s="1"/>
  <c r="E983" i="2"/>
  <c r="I983" i="2" s="1"/>
  <c r="H985" i="2" l="1"/>
  <c r="J985" i="2" s="1"/>
  <c r="P986" i="2"/>
  <c r="E985" i="2"/>
  <c r="I985" i="2" s="1"/>
  <c r="C988" i="2"/>
  <c r="B989" i="2"/>
  <c r="H986" i="2"/>
  <c r="G986" i="2"/>
  <c r="M986" i="2"/>
  <c r="K987" i="2"/>
  <c r="S987" i="2"/>
  <c r="D987" i="2"/>
  <c r="R987" i="2"/>
  <c r="O987" i="2"/>
  <c r="L987" i="2"/>
  <c r="N987" i="2"/>
  <c r="F984" i="2"/>
  <c r="J984" i="2" s="1"/>
  <c r="E984" i="2"/>
  <c r="I984" i="2" s="1"/>
  <c r="M987" i="2" l="1"/>
  <c r="Q986" i="2"/>
  <c r="E986" i="2" s="1"/>
  <c r="I986" i="2" s="1"/>
  <c r="T987" i="2"/>
  <c r="U987" i="2" s="1"/>
  <c r="H987" i="2" s="1"/>
  <c r="P987" i="2"/>
  <c r="Q987" i="2" s="1"/>
  <c r="F986" i="2"/>
  <c r="J986" i="2" s="1"/>
  <c r="B990" i="2"/>
  <c r="C989" i="2"/>
  <c r="L988" i="2"/>
  <c r="O988" i="2"/>
  <c r="K988" i="2"/>
  <c r="S988" i="2"/>
  <c r="R988" i="2"/>
  <c r="T988" i="2" s="1"/>
  <c r="U988" i="2" s="1"/>
  <c r="N988" i="2"/>
  <c r="D988" i="2"/>
  <c r="G987" i="2" l="1"/>
  <c r="P988" i="2"/>
  <c r="M988" i="2"/>
  <c r="F987" i="2"/>
  <c r="J987" i="2" s="1"/>
  <c r="E987" i="2"/>
  <c r="S989" i="2"/>
  <c r="R989" i="2"/>
  <c r="T989" i="2" s="1"/>
  <c r="U989" i="2" s="1"/>
  <c r="O989" i="2"/>
  <c r="D989" i="2"/>
  <c r="L989" i="2"/>
  <c r="N989" i="2"/>
  <c r="K989" i="2"/>
  <c r="C990" i="2"/>
  <c r="B991" i="2"/>
  <c r="H988" i="2"/>
  <c r="G988" i="2"/>
  <c r="Q988" i="2" l="1"/>
  <c r="F988" i="2" s="1"/>
  <c r="J988" i="2" s="1"/>
  <c r="I987" i="2"/>
  <c r="M989" i="2"/>
  <c r="P989" i="2"/>
  <c r="H989" i="2"/>
  <c r="G989" i="2"/>
  <c r="C991" i="2"/>
  <c r="B992" i="2"/>
  <c r="L990" i="2"/>
  <c r="O990" i="2"/>
  <c r="N990" i="2"/>
  <c r="D990" i="2"/>
  <c r="S990" i="2"/>
  <c r="R990" i="2"/>
  <c r="T990" i="2" s="1"/>
  <c r="U990" i="2" s="1"/>
  <c r="K990" i="2"/>
  <c r="E988" i="2" l="1"/>
  <c r="I988" i="2" s="1"/>
  <c r="Q989" i="2"/>
  <c r="F989" i="2" s="1"/>
  <c r="J989" i="2" s="1"/>
  <c r="M990" i="2"/>
  <c r="P990" i="2"/>
  <c r="C992" i="2"/>
  <c r="B993" i="2"/>
  <c r="S991" i="2"/>
  <c r="D991" i="2"/>
  <c r="L991" i="2"/>
  <c r="O991" i="2"/>
  <c r="K991" i="2"/>
  <c r="N991" i="2"/>
  <c r="R991" i="2"/>
  <c r="T991" i="2" s="1"/>
  <c r="U991" i="2" s="1"/>
  <c r="H990" i="2"/>
  <c r="G990" i="2"/>
  <c r="E989" i="2" l="1"/>
  <c r="I989" i="2" s="1"/>
  <c r="Q990" i="2"/>
  <c r="F990" i="2" s="1"/>
  <c r="J990" i="2" s="1"/>
  <c r="P991" i="2"/>
  <c r="C993" i="2"/>
  <c r="B994" i="2"/>
  <c r="M991" i="2"/>
  <c r="O992" i="2"/>
  <c r="R992" i="2"/>
  <c r="L992" i="2"/>
  <c r="N992" i="2"/>
  <c r="K992" i="2"/>
  <c r="S992" i="2"/>
  <c r="D992" i="2"/>
  <c r="G991" i="2"/>
  <c r="H991" i="2"/>
  <c r="T992" i="2" l="1"/>
  <c r="U992" i="2" s="1"/>
  <c r="G992" i="2" s="1"/>
  <c r="E990" i="2"/>
  <c r="I990" i="2" s="1"/>
  <c r="Q991" i="2"/>
  <c r="E991" i="2" s="1"/>
  <c r="I991" i="2" s="1"/>
  <c r="C994" i="2"/>
  <c r="B995" i="2"/>
  <c r="M992" i="2"/>
  <c r="R993" i="2"/>
  <c r="L993" i="2"/>
  <c r="K993" i="2"/>
  <c r="O993" i="2"/>
  <c r="N993" i="2"/>
  <c r="S993" i="2"/>
  <c r="D993" i="2"/>
  <c r="P992" i="2"/>
  <c r="H992" i="2" l="1"/>
  <c r="T993" i="2"/>
  <c r="U993" i="2" s="1"/>
  <c r="G993" i="2" s="1"/>
  <c r="P993" i="2"/>
  <c r="M993" i="2"/>
  <c r="F991" i="2"/>
  <c r="J991" i="2" s="1"/>
  <c r="Q992" i="2"/>
  <c r="B996" i="2"/>
  <c r="C995" i="2"/>
  <c r="O994" i="2"/>
  <c r="N994" i="2"/>
  <c r="D994" i="2"/>
  <c r="K994" i="2"/>
  <c r="S994" i="2"/>
  <c r="R994" i="2"/>
  <c r="L994" i="2"/>
  <c r="P994" i="2" l="1"/>
  <c r="Q993" i="2"/>
  <c r="F993" i="2" s="1"/>
  <c r="H993" i="2"/>
  <c r="M994" i="2"/>
  <c r="Q994" i="2" s="1"/>
  <c r="T994" i="2"/>
  <c r="U994" i="2" s="1"/>
  <c r="H994" i="2" s="1"/>
  <c r="L995" i="2"/>
  <c r="O995" i="2"/>
  <c r="K995" i="2"/>
  <c r="M995" i="2" s="1"/>
  <c r="N995" i="2"/>
  <c r="S995" i="2"/>
  <c r="D995" i="2"/>
  <c r="R995" i="2"/>
  <c r="B997" i="2"/>
  <c r="C996" i="2"/>
  <c r="F992" i="2"/>
  <c r="J992" i="2" s="1"/>
  <c r="E992" i="2"/>
  <c r="I992" i="2" s="1"/>
  <c r="E993" i="2" l="1"/>
  <c r="I993" i="2" s="1"/>
  <c r="J993" i="2"/>
  <c r="P995" i="2"/>
  <c r="Q995" i="2" s="1"/>
  <c r="G994" i="2"/>
  <c r="T995" i="2"/>
  <c r="U995" i="2" s="1"/>
  <c r="G995" i="2" s="1"/>
  <c r="F994" i="2"/>
  <c r="J994" i="2" s="1"/>
  <c r="E994" i="2"/>
  <c r="K996" i="2"/>
  <c r="R996" i="2"/>
  <c r="O996" i="2"/>
  <c r="N996" i="2"/>
  <c r="D996" i="2"/>
  <c r="L996" i="2"/>
  <c r="S996" i="2"/>
  <c r="C997" i="2"/>
  <c r="B998" i="2"/>
  <c r="I994" i="2" l="1"/>
  <c r="H995" i="2"/>
  <c r="M996" i="2"/>
  <c r="T996" i="2"/>
  <c r="U996" i="2" s="1"/>
  <c r="B999" i="2"/>
  <c r="C998" i="2"/>
  <c r="R997" i="2"/>
  <c r="L997" i="2"/>
  <c r="O997" i="2"/>
  <c r="N997" i="2"/>
  <c r="K997" i="2"/>
  <c r="D997" i="2"/>
  <c r="S997" i="2"/>
  <c r="F995" i="2"/>
  <c r="E995" i="2"/>
  <c r="I995" i="2" s="1"/>
  <c r="P996" i="2"/>
  <c r="Q996" i="2" l="1"/>
  <c r="F996" i="2" s="1"/>
  <c r="T997" i="2"/>
  <c r="U997" i="2" s="1"/>
  <c r="H997" i="2" s="1"/>
  <c r="J995" i="2"/>
  <c r="P997" i="2"/>
  <c r="M997" i="2"/>
  <c r="Q997" i="2" s="1"/>
  <c r="E997" i="2" s="1"/>
  <c r="N998" i="2"/>
  <c r="R998" i="2"/>
  <c r="T998" i="2" s="1"/>
  <c r="U998" i="2" s="1"/>
  <c r="K998" i="2"/>
  <c r="D998" i="2"/>
  <c r="S998" i="2"/>
  <c r="O998" i="2"/>
  <c r="L998" i="2"/>
  <c r="B1000" i="2"/>
  <c r="C999" i="2"/>
  <c r="H996" i="2"/>
  <c r="G996" i="2"/>
  <c r="E996" i="2" l="1"/>
  <c r="G997" i="2"/>
  <c r="I997" i="2" s="1"/>
  <c r="M998" i="2"/>
  <c r="F997" i="2"/>
  <c r="J997" i="2" s="1"/>
  <c r="G998" i="2"/>
  <c r="H998" i="2"/>
  <c r="D999" i="2"/>
  <c r="S999" i="2"/>
  <c r="R999" i="2"/>
  <c r="L999" i="2"/>
  <c r="O999" i="2"/>
  <c r="K999" i="2"/>
  <c r="N999" i="2"/>
  <c r="P998" i="2"/>
  <c r="B1001" i="2"/>
  <c r="C1000" i="2"/>
  <c r="I996" i="2"/>
  <c r="J996" i="2"/>
  <c r="Q998" i="2" l="1"/>
  <c r="E998" i="2" s="1"/>
  <c r="I998" i="2" s="1"/>
  <c r="T999" i="2"/>
  <c r="U999" i="2" s="1"/>
  <c r="G999" i="2" s="1"/>
  <c r="P999" i="2"/>
  <c r="M999" i="2"/>
  <c r="N1000" i="2"/>
  <c r="K1000" i="2"/>
  <c r="S1000" i="2"/>
  <c r="D1000" i="2"/>
  <c r="L1000" i="2"/>
  <c r="O1000" i="2"/>
  <c r="R1000" i="2"/>
  <c r="C1001" i="2"/>
  <c r="B1002" i="2"/>
  <c r="T1000" i="2" l="1"/>
  <c r="U1000" i="2" s="1"/>
  <c r="G1000" i="2" s="1"/>
  <c r="F998" i="2"/>
  <c r="J998" i="2" s="1"/>
  <c r="H999" i="2"/>
  <c r="Q999" i="2"/>
  <c r="F999" i="2" s="1"/>
  <c r="J999" i="2" s="1"/>
  <c r="M1000" i="2"/>
  <c r="C1002" i="2"/>
  <c r="B1003" i="2"/>
  <c r="P1000" i="2"/>
  <c r="R1001" i="2"/>
  <c r="O1001" i="2"/>
  <c r="K1001" i="2"/>
  <c r="N1001" i="2"/>
  <c r="S1001" i="2"/>
  <c r="D1001" i="2"/>
  <c r="L1001" i="2"/>
  <c r="T1001" i="2" l="1"/>
  <c r="U1001" i="2" s="1"/>
  <c r="G1001" i="2" s="1"/>
  <c r="H1000" i="2"/>
  <c r="Q1000" i="2"/>
  <c r="E1000" i="2" s="1"/>
  <c r="I1000" i="2" s="1"/>
  <c r="E999" i="2"/>
  <c r="I999" i="2" s="1"/>
  <c r="C1003" i="2"/>
  <c r="B1004" i="2"/>
  <c r="P1001" i="2"/>
  <c r="L1002" i="2"/>
  <c r="O1002" i="2"/>
  <c r="R1002" i="2"/>
  <c r="N1002" i="2"/>
  <c r="S1002" i="2"/>
  <c r="K1002" i="2"/>
  <c r="D1002" i="2"/>
  <c r="M1001" i="2"/>
  <c r="Q1001" i="2" s="1"/>
  <c r="T1002" i="2" l="1"/>
  <c r="U1002" i="2" s="1"/>
  <c r="H1002" i="2" s="1"/>
  <c r="H1001" i="2"/>
  <c r="F1000" i="2"/>
  <c r="J1000" i="2" s="1"/>
  <c r="F1001" i="2"/>
  <c r="J1001" i="2" s="1"/>
  <c r="E1001" i="2"/>
  <c r="I1001" i="2" s="1"/>
  <c r="B1005" i="2"/>
  <c r="C1004" i="2"/>
  <c r="M1002" i="2"/>
  <c r="D1003" i="2"/>
  <c r="O1003" i="2"/>
  <c r="N1003" i="2"/>
  <c r="S1003" i="2"/>
  <c r="R1003" i="2"/>
  <c r="L1003" i="2"/>
  <c r="K1003" i="2"/>
  <c r="M1003" i="2" s="1"/>
  <c r="P1002" i="2"/>
  <c r="G1002" i="2" l="1"/>
  <c r="P1003" i="2"/>
  <c r="Q1003" i="2" s="1"/>
  <c r="Q1002" i="2"/>
  <c r="N1004" i="2"/>
  <c r="K1004" i="2"/>
  <c r="S1004" i="2"/>
  <c r="D1004" i="2"/>
  <c r="L1004" i="2"/>
  <c r="O1004" i="2"/>
  <c r="R1004" i="2"/>
  <c r="B1006" i="2"/>
  <c r="C1005" i="2"/>
  <c r="T1003" i="2"/>
  <c r="U1003" i="2" s="1"/>
  <c r="T1004" i="2" l="1"/>
  <c r="U1004" i="2" s="1"/>
  <c r="G1004" i="2" s="1"/>
  <c r="F1003" i="2"/>
  <c r="E1003" i="2"/>
  <c r="H1003" i="2"/>
  <c r="G1003" i="2"/>
  <c r="M1004" i="2"/>
  <c r="P1004" i="2"/>
  <c r="R1005" i="2"/>
  <c r="D1005" i="2"/>
  <c r="L1005" i="2"/>
  <c r="O1005" i="2"/>
  <c r="K1005" i="2"/>
  <c r="S1005" i="2"/>
  <c r="N1005" i="2"/>
  <c r="C1006" i="2"/>
  <c r="B1007" i="2"/>
  <c r="E1002" i="2"/>
  <c r="I1002" i="2" s="1"/>
  <c r="F1002" i="2"/>
  <c r="J1002" i="2" s="1"/>
  <c r="H1004" i="2" l="1"/>
  <c r="P1005" i="2"/>
  <c r="J1003" i="2"/>
  <c r="B1008" i="2"/>
  <c r="C1007" i="2"/>
  <c r="T1005" i="2"/>
  <c r="U1005" i="2" s="1"/>
  <c r="Q1004" i="2"/>
  <c r="M1005" i="2"/>
  <c r="L1006" i="2"/>
  <c r="O1006" i="2"/>
  <c r="S1006" i="2"/>
  <c r="N1006" i="2"/>
  <c r="K1006" i="2"/>
  <c r="D1006" i="2"/>
  <c r="R1006" i="2"/>
  <c r="I1003" i="2"/>
  <c r="Q1005" i="2" l="1"/>
  <c r="F1005" i="2" s="1"/>
  <c r="E1004" i="2"/>
  <c r="I1004" i="2" s="1"/>
  <c r="F1004" i="2"/>
  <c r="J1004" i="2" s="1"/>
  <c r="G1005" i="2"/>
  <c r="H1005" i="2"/>
  <c r="T1006" i="2"/>
  <c r="U1006" i="2" s="1"/>
  <c r="M1006" i="2"/>
  <c r="D1007" i="2"/>
  <c r="R1007" i="2"/>
  <c r="L1007" i="2"/>
  <c r="O1007" i="2"/>
  <c r="N1007" i="2"/>
  <c r="K1007" i="2"/>
  <c r="M1007" i="2" s="1"/>
  <c r="S1007" i="2"/>
  <c r="E1005" i="2"/>
  <c r="I1005" i="2" s="1"/>
  <c r="P1006" i="2"/>
  <c r="B1009" i="2"/>
  <c r="C1008" i="2"/>
  <c r="J1005" i="2" l="1"/>
  <c r="T1007" i="2"/>
  <c r="U1007" i="2" s="1"/>
  <c r="G1006" i="2"/>
  <c r="H1006" i="2"/>
  <c r="P1007" i="2"/>
  <c r="Q1007" i="2" s="1"/>
  <c r="Q1006" i="2"/>
  <c r="S1008" i="2"/>
  <c r="D1008" i="2"/>
  <c r="O1008" i="2"/>
  <c r="R1008" i="2"/>
  <c r="N1008" i="2"/>
  <c r="L1008" i="2"/>
  <c r="K1008" i="2"/>
  <c r="M1008" i="2" s="1"/>
  <c r="C1009" i="2"/>
  <c r="B1010" i="2"/>
  <c r="E1007" i="2" l="1"/>
  <c r="F1007" i="2"/>
  <c r="B1011" i="2"/>
  <c r="C1010" i="2"/>
  <c r="E1006" i="2"/>
  <c r="I1006" i="2" s="1"/>
  <c r="F1006" i="2"/>
  <c r="J1006" i="2" s="1"/>
  <c r="P1008" i="2"/>
  <c r="Q1008" i="2" s="1"/>
  <c r="D1009" i="2"/>
  <c r="K1009" i="2"/>
  <c r="R1009" i="2"/>
  <c r="N1009" i="2"/>
  <c r="L1009" i="2"/>
  <c r="O1009" i="2"/>
  <c r="S1009" i="2"/>
  <c r="T1008" i="2"/>
  <c r="U1008" i="2" s="1"/>
  <c r="G1007" i="2"/>
  <c r="H1007" i="2"/>
  <c r="M1009" i="2" l="1"/>
  <c r="T1009" i="2"/>
  <c r="U1009" i="2" s="1"/>
  <c r="G1009" i="2" s="1"/>
  <c r="I1007" i="2"/>
  <c r="E1008" i="2"/>
  <c r="F1008" i="2"/>
  <c r="H1008" i="2"/>
  <c r="G1008" i="2"/>
  <c r="P1009" i="2"/>
  <c r="Q1009" i="2" s="1"/>
  <c r="D1010" i="2"/>
  <c r="O1010" i="2"/>
  <c r="R1010" i="2"/>
  <c r="L1010" i="2"/>
  <c r="N1010" i="2"/>
  <c r="K1010" i="2"/>
  <c r="S1010" i="2"/>
  <c r="C1011" i="2"/>
  <c r="B1012" i="2"/>
  <c r="J1007" i="2"/>
  <c r="H1009" i="2" l="1"/>
  <c r="I1008" i="2"/>
  <c r="T1010" i="2"/>
  <c r="U1010" i="2" s="1"/>
  <c r="G1010" i="2" s="1"/>
  <c r="L1011" i="2"/>
  <c r="R1011" i="2"/>
  <c r="K1011" i="2"/>
  <c r="O1011" i="2"/>
  <c r="N1011" i="2"/>
  <c r="S1011" i="2"/>
  <c r="D1011" i="2"/>
  <c r="E1009" i="2"/>
  <c r="I1009" i="2" s="1"/>
  <c r="F1009" i="2"/>
  <c r="C1012" i="2"/>
  <c r="B1013" i="2"/>
  <c r="M1010" i="2"/>
  <c r="P1010" i="2"/>
  <c r="J1008" i="2"/>
  <c r="J1009" i="2" l="1"/>
  <c r="H1010" i="2"/>
  <c r="M1011" i="2"/>
  <c r="Q1010" i="2"/>
  <c r="F1010" i="2" s="1"/>
  <c r="J1010" i="2" s="1"/>
  <c r="P1011" i="2"/>
  <c r="Q1011" i="2" s="1"/>
  <c r="T1011" i="2"/>
  <c r="U1011" i="2" s="1"/>
  <c r="C1013" i="2"/>
  <c r="B1014" i="2"/>
  <c r="L1012" i="2"/>
  <c r="K1012" i="2"/>
  <c r="O1012" i="2"/>
  <c r="N1012" i="2"/>
  <c r="D1012" i="2"/>
  <c r="S1012" i="2"/>
  <c r="R1012" i="2"/>
  <c r="T1012" i="2" l="1"/>
  <c r="U1012" i="2" s="1"/>
  <c r="H1012" i="2" s="1"/>
  <c r="E1010" i="2"/>
  <c r="I1010" i="2" s="1"/>
  <c r="E1011" i="2"/>
  <c r="F1011" i="2"/>
  <c r="D1013" i="2"/>
  <c r="L1013" i="2"/>
  <c r="R1013" i="2"/>
  <c r="K1013" i="2"/>
  <c r="M1013" i="2" s="1"/>
  <c r="O1013" i="2"/>
  <c r="N1013" i="2"/>
  <c r="S1013" i="2"/>
  <c r="C1014" i="2"/>
  <c r="B1015" i="2"/>
  <c r="P1012" i="2"/>
  <c r="G1011" i="2"/>
  <c r="H1011" i="2"/>
  <c r="M1012" i="2"/>
  <c r="G1012" i="2" l="1"/>
  <c r="T1013" i="2"/>
  <c r="U1013" i="2" s="1"/>
  <c r="G1013" i="2" s="1"/>
  <c r="Q1012" i="2"/>
  <c r="F1012" i="2" s="1"/>
  <c r="J1012" i="2" s="1"/>
  <c r="P1013" i="2"/>
  <c r="Q1013" i="2" s="1"/>
  <c r="F1013" i="2" s="1"/>
  <c r="B1016" i="2"/>
  <c r="C1015" i="2"/>
  <c r="R1014" i="2"/>
  <c r="O1014" i="2"/>
  <c r="K1014" i="2"/>
  <c r="L1014" i="2"/>
  <c r="D1014" i="2"/>
  <c r="N1014" i="2"/>
  <c r="S1014" i="2"/>
  <c r="J1011" i="2"/>
  <c r="I1011" i="2"/>
  <c r="H1013" i="2" l="1"/>
  <c r="J1013" i="2" s="1"/>
  <c r="T1014" i="2"/>
  <c r="U1014" i="2" s="1"/>
  <c r="H1014" i="2" s="1"/>
  <c r="E1012" i="2"/>
  <c r="I1012" i="2" s="1"/>
  <c r="E1013" i="2"/>
  <c r="I1013" i="2" s="1"/>
  <c r="M1014" i="2"/>
  <c r="D1015" i="2"/>
  <c r="R1015" i="2"/>
  <c r="L1015" i="2"/>
  <c r="O1015" i="2"/>
  <c r="S1015" i="2"/>
  <c r="K1015" i="2"/>
  <c r="M1015" i="2" s="1"/>
  <c r="N1015" i="2"/>
  <c r="B1017" i="2"/>
  <c r="C1016" i="2"/>
  <c r="P1014" i="2"/>
  <c r="G1014" i="2" l="1"/>
  <c r="P1015" i="2"/>
  <c r="Q1015" i="2" s="1"/>
  <c r="T1015" i="2"/>
  <c r="U1015" i="2" s="1"/>
  <c r="K1016" i="2"/>
  <c r="D1016" i="2"/>
  <c r="L1016" i="2"/>
  <c r="R1016" i="2"/>
  <c r="O1016" i="2"/>
  <c r="N1016" i="2"/>
  <c r="S1016" i="2"/>
  <c r="B1018" i="2"/>
  <c r="C1017" i="2"/>
  <c r="Q1014" i="2"/>
  <c r="T1016" i="2" l="1"/>
  <c r="U1016" i="2" s="1"/>
  <c r="H1016" i="2" s="1"/>
  <c r="E1015" i="2"/>
  <c r="F1015" i="2"/>
  <c r="F1014" i="2"/>
  <c r="J1014" i="2" s="1"/>
  <c r="E1014" i="2"/>
  <c r="I1014" i="2" s="1"/>
  <c r="R1017" i="2"/>
  <c r="O1017" i="2"/>
  <c r="K1017" i="2"/>
  <c r="S1017" i="2"/>
  <c r="D1017" i="2"/>
  <c r="N1017" i="2"/>
  <c r="L1017" i="2"/>
  <c r="M1016" i="2"/>
  <c r="Q1016" i="2" s="1"/>
  <c r="G1015" i="2"/>
  <c r="H1015" i="2"/>
  <c r="B1019" i="2"/>
  <c r="C1018" i="2"/>
  <c r="P1016" i="2"/>
  <c r="G1016" i="2" l="1"/>
  <c r="T1017" i="2"/>
  <c r="U1017" i="2" s="1"/>
  <c r="P1017" i="2"/>
  <c r="F1016" i="2"/>
  <c r="J1016" i="2" s="1"/>
  <c r="E1016" i="2"/>
  <c r="I1016" i="2" s="1"/>
  <c r="J1015" i="2"/>
  <c r="R1018" i="2"/>
  <c r="T1018" i="2" s="1"/>
  <c r="U1018" i="2" s="1"/>
  <c r="L1018" i="2"/>
  <c r="D1018" i="2"/>
  <c r="S1018" i="2"/>
  <c r="O1018" i="2"/>
  <c r="K1018" i="2"/>
  <c r="N1018" i="2"/>
  <c r="B1020" i="2"/>
  <c r="C1019" i="2"/>
  <c r="M1017" i="2"/>
  <c r="I1015" i="2"/>
  <c r="M1018" i="2" l="1"/>
  <c r="Q1017" i="2"/>
  <c r="F1017" i="2" s="1"/>
  <c r="L1019" i="2"/>
  <c r="N1019" i="2"/>
  <c r="S1019" i="2"/>
  <c r="K1019" i="2"/>
  <c r="D1019" i="2"/>
  <c r="R1019" i="2"/>
  <c r="O1019" i="2"/>
  <c r="B1021" i="2"/>
  <c r="C1020" i="2"/>
  <c r="P1018" i="2"/>
  <c r="Q1018" i="2" s="1"/>
  <c r="H1018" i="2"/>
  <c r="G1018" i="2"/>
  <c r="G1017" i="2"/>
  <c r="H1017" i="2"/>
  <c r="M1019" i="2" l="1"/>
  <c r="T1019" i="2"/>
  <c r="U1019" i="2" s="1"/>
  <c r="H1019" i="2" s="1"/>
  <c r="E1017" i="2"/>
  <c r="I1017" i="2" s="1"/>
  <c r="F1018" i="2"/>
  <c r="J1018" i="2" s="1"/>
  <c r="E1018" i="2"/>
  <c r="I1018" i="2" s="1"/>
  <c r="P1019" i="2"/>
  <c r="Q1019" i="2" s="1"/>
  <c r="O1020" i="2"/>
  <c r="K1020" i="2"/>
  <c r="L1020" i="2"/>
  <c r="R1020" i="2"/>
  <c r="S1020" i="2"/>
  <c r="D1020" i="2"/>
  <c r="N1020" i="2"/>
  <c r="B1022" i="2"/>
  <c r="C1021" i="2"/>
  <c r="J1017" i="2"/>
  <c r="M1020" i="2" l="1"/>
  <c r="G1019" i="2"/>
  <c r="T1020" i="2"/>
  <c r="U1020" i="2" s="1"/>
  <c r="G1020" i="2" s="1"/>
  <c r="E1019" i="2"/>
  <c r="I1019" i="2" s="1"/>
  <c r="F1019" i="2"/>
  <c r="J1019" i="2" s="1"/>
  <c r="D1021" i="2"/>
  <c r="R1021" i="2"/>
  <c r="K1021" i="2"/>
  <c r="L1021" i="2"/>
  <c r="O1021" i="2"/>
  <c r="S1021" i="2"/>
  <c r="N1021" i="2"/>
  <c r="P1021" i="2" s="1"/>
  <c r="P1020" i="2"/>
  <c r="Q1020" i="2" s="1"/>
  <c r="C1022" i="2"/>
  <c r="B1023" i="2"/>
  <c r="H1020" i="2" l="1"/>
  <c r="E1020" i="2"/>
  <c r="I1020" i="2" s="1"/>
  <c r="F1020" i="2"/>
  <c r="J1020" i="2" s="1"/>
  <c r="B1024" i="2"/>
  <c r="C1023" i="2"/>
  <c r="M1021" i="2"/>
  <c r="Q1021" i="2" s="1"/>
  <c r="T1021" i="2"/>
  <c r="U1021" i="2" s="1"/>
  <c r="S1022" i="2"/>
  <c r="D1022" i="2"/>
  <c r="R1022" i="2"/>
  <c r="T1022" i="2" s="1"/>
  <c r="U1022" i="2" s="1"/>
  <c r="L1022" i="2"/>
  <c r="O1022" i="2"/>
  <c r="N1022" i="2"/>
  <c r="K1022" i="2"/>
  <c r="M1022" i="2" s="1"/>
  <c r="P1022" i="2" l="1"/>
  <c r="Q1022" i="2" s="1"/>
  <c r="G1022" i="2"/>
  <c r="H1022" i="2"/>
  <c r="E1021" i="2"/>
  <c r="F1021" i="2"/>
  <c r="S1023" i="2"/>
  <c r="D1023" i="2"/>
  <c r="N1023" i="2"/>
  <c r="R1023" i="2"/>
  <c r="L1023" i="2"/>
  <c r="O1023" i="2"/>
  <c r="K1023" i="2"/>
  <c r="G1021" i="2"/>
  <c r="H1021" i="2"/>
  <c r="C1024" i="2"/>
  <c r="B1025" i="2"/>
  <c r="F1022" i="2" l="1"/>
  <c r="J1022" i="2" s="1"/>
  <c r="E1022" i="2"/>
  <c r="P1023" i="2"/>
  <c r="O1024" i="2"/>
  <c r="S1024" i="2"/>
  <c r="K1024" i="2"/>
  <c r="N1024" i="2"/>
  <c r="R1024" i="2"/>
  <c r="L1024" i="2"/>
  <c r="D1024" i="2"/>
  <c r="J1021" i="2"/>
  <c r="M1023" i="2"/>
  <c r="I1021" i="2"/>
  <c r="I1022" i="2"/>
  <c r="B1026" i="2"/>
  <c r="C1025" i="2"/>
  <c r="T1023" i="2"/>
  <c r="U1023" i="2" s="1"/>
  <c r="T1024" i="2" l="1"/>
  <c r="U1024" i="2" s="1"/>
  <c r="H1024" i="2" s="1"/>
  <c r="M1024" i="2"/>
  <c r="G1023" i="2"/>
  <c r="H1023" i="2"/>
  <c r="C1026" i="2"/>
  <c r="B1027" i="2"/>
  <c r="P1024" i="2"/>
  <c r="Q1024" i="2" s="1"/>
  <c r="K1025" i="2"/>
  <c r="N1025" i="2"/>
  <c r="D1025" i="2"/>
  <c r="S1025" i="2"/>
  <c r="R1025" i="2"/>
  <c r="T1025" i="2" s="1"/>
  <c r="U1025" i="2" s="1"/>
  <c r="O1025" i="2"/>
  <c r="L1025" i="2"/>
  <c r="Q1023" i="2"/>
  <c r="G1024" i="2" l="1"/>
  <c r="F1024" i="2"/>
  <c r="J1024" i="2" s="1"/>
  <c r="E1024" i="2"/>
  <c r="I1024" i="2" s="1"/>
  <c r="G1025" i="2"/>
  <c r="H1025" i="2"/>
  <c r="O1026" i="2"/>
  <c r="S1026" i="2"/>
  <c r="L1026" i="2"/>
  <c r="N1026" i="2"/>
  <c r="K1026" i="2"/>
  <c r="M1026" i="2" s="1"/>
  <c r="D1026" i="2"/>
  <c r="R1026" i="2"/>
  <c r="B1028" i="2"/>
  <c r="C1027" i="2"/>
  <c r="P1025" i="2"/>
  <c r="E1023" i="2"/>
  <c r="I1023" i="2" s="1"/>
  <c r="F1023" i="2"/>
  <c r="J1023" i="2" s="1"/>
  <c r="M1025" i="2"/>
  <c r="Q1025" i="2" l="1"/>
  <c r="E1025" i="2" s="1"/>
  <c r="I1025" i="2" s="1"/>
  <c r="P1026" i="2"/>
  <c r="Q1026" i="2" s="1"/>
  <c r="E1026" i="2" s="1"/>
  <c r="S1027" i="2"/>
  <c r="N1027" i="2"/>
  <c r="D1027" i="2"/>
  <c r="R1027" i="2"/>
  <c r="T1027" i="2" s="1"/>
  <c r="U1027" i="2" s="1"/>
  <c r="O1027" i="2"/>
  <c r="L1027" i="2"/>
  <c r="K1027" i="2"/>
  <c r="B1029" i="2"/>
  <c r="C1028" i="2"/>
  <c r="T1026" i="2"/>
  <c r="U1026" i="2" s="1"/>
  <c r="F1025" i="2" l="1"/>
  <c r="J1025" i="2" s="1"/>
  <c r="M1027" i="2"/>
  <c r="P1027" i="2"/>
  <c r="F1026" i="2"/>
  <c r="H1027" i="2"/>
  <c r="G1027" i="2"/>
  <c r="G1026" i="2"/>
  <c r="I1026" i="2" s="1"/>
  <c r="H1026" i="2"/>
  <c r="L1028" i="2"/>
  <c r="S1028" i="2"/>
  <c r="D1028" i="2"/>
  <c r="R1028" i="2"/>
  <c r="T1028" i="2" s="1"/>
  <c r="U1028" i="2" s="1"/>
  <c r="O1028" i="2"/>
  <c r="K1028" i="2"/>
  <c r="N1028" i="2"/>
  <c r="B1030" i="2"/>
  <c r="C1029" i="2"/>
  <c r="Q1027" i="2" l="1"/>
  <c r="E1027" i="2" s="1"/>
  <c r="I1027" i="2" s="1"/>
  <c r="J1026" i="2"/>
  <c r="B1031" i="2"/>
  <c r="C1030" i="2"/>
  <c r="P1028" i="2"/>
  <c r="H1028" i="2"/>
  <c r="G1028" i="2"/>
  <c r="D1029" i="2"/>
  <c r="R1029" i="2"/>
  <c r="N1029" i="2"/>
  <c r="S1029" i="2"/>
  <c r="L1029" i="2"/>
  <c r="O1029" i="2"/>
  <c r="K1029" i="2"/>
  <c r="M1029" i="2" s="1"/>
  <c r="M1028" i="2"/>
  <c r="F1027" i="2" l="1"/>
  <c r="J1027" i="2" s="1"/>
  <c r="T1029" i="2"/>
  <c r="U1029" i="2" s="1"/>
  <c r="H1029" i="2" s="1"/>
  <c r="P1029" i="2"/>
  <c r="Q1029" i="2" s="1"/>
  <c r="Q1028" i="2"/>
  <c r="F1028" i="2" s="1"/>
  <c r="J1028" i="2" s="1"/>
  <c r="G1029" i="2"/>
  <c r="D1030" i="2"/>
  <c r="R1030" i="2"/>
  <c r="L1030" i="2"/>
  <c r="N1030" i="2"/>
  <c r="S1030" i="2"/>
  <c r="O1030" i="2"/>
  <c r="K1030" i="2"/>
  <c r="C1031" i="2"/>
  <c r="B1032" i="2"/>
  <c r="T1030" i="2" l="1"/>
  <c r="U1030" i="2" s="1"/>
  <c r="H1030" i="2" s="1"/>
  <c r="E1028" i="2"/>
  <c r="I1028" i="2" s="1"/>
  <c r="R1031" i="2"/>
  <c r="L1031" i="2"/>
  <c r="K1031" i="2"/>
  <c r="D1031" i="2"/>
  <c r="O1031" i="2"/>
  <c r="N1031" i="2"/>
  <c r="S1031" i="2"/>
  <c r="P1030" i="2"/>
  <c r="F1029" i="2"/>
  <c r="J1029" i="2" s="1"/>
  <c r="E1029" i="2"/>
  <c r="I1029" i="2" s="1"/>
  <c r="M1030" i="2"/>
  <c r="C1032" i="2"/>
  <c r="B1033" i="2"/>
  <c r="M1031" i="2" l="1"/>
  <c r="G1030" i="2"/>
  <c r="T1031" i="2"/>
  <c r="U1031" i="2" s="1"/>
  <c r="G1031" i="2" s="1"/>
  <c r="Q1030" i="2"/>
  <c r="F1030" i="2" s="1"/>
  <c r="J1030" i="2" s="1"/>
  <c r="P1031" i="2"/>
  <c r="Q1031" i="2" s="1"/>
  <c r="B1034" i="2"/>
  <c r="C1033" i="2"/>
  <c r="D1032" i="2"/>
  <c r="O1032" i="2"/>
  <c r="N1032" i="2"/>
  <c r="S1032" i="2"/>
  <c r="R1032" i="2"/>
  <c r="T1032" i="2" s="1"/>
  <c r="U1032" i="2" s="1"/>
  <c r="L1032" i="2"/>
  <c r="K1032" i="2"/>
  <c r="M1032" i="2" l="1"/>
  <c r="H1031" i="2"/>
  <c r="E1030" i="2"/>
  <c r="I1030" i="2" s="1"/>
  <c r="H1032" i="2"/>
  <c r="G1032" i="2"/>
  <c r="R1033" i="2"/>
  <c r="O1033" i="2"/>
  <c r="K1033" i="2"/>
  <c r="N1033" i="2"/>
  <c r="S1033" i="2"/>
  <c r="D1033" i="2"/>
  <c r="L1033" i="2"/>
  <c r="F1031" i="2"/>
  <c r="E1031" i="2"/>
  <c r="I1031" i="2" s="1"/>
  <c r="C1034" i="2"/>
  <c r="B1035" i="2"/>
  <c r="P1032" i="2"/>
  <c r="Q1032" i="2" s="1"/>
  <c r="T1033" i="2" l="1"/>
  <c r="U1033" i="2" s="1"/>
  <c r="G1033" i="2" s="1"/>
  <c r="J1031" i="2"/>
  <c r="M1033" i="2"/>
  <c r="P1033" i="2"/>
  <c r="C1035" i="2"/>
  <c r="B1036" i="2"/>
  <c r="D1034" i="2"/>
  <c r="N1034" i="2"/>
  <c r="K1034" i="2"/>
  <c r="R1034" i="2"/>
  <c r="L1034" i="2"/>
  <c r="O1034" i="2"/>
  <c r="S1034" i="2"/>
  <c r="F1032" i="2"/>
  <c r="J1032" i="2" s="1"/>
  <c r="E1032" i="2"/>
  <c r="I1032" i="2" s="1"/>
  <c r="H1033" i="2" l="1"/>
  <c r="Q1033" i="2"/>
  <c r="F1033" i="2" s="1"/>
  <c r="J1033" i="2" s="1"/>
  <c r="P1034" i="2"/>
  <c r="T1034" i="2"/>
  <c r="U1034" i="2" s="1"/>
  <c r="C1036" i="2"/>
  <c r="B1037" i="2"/>
  <c r="M1034" i="2"/>
  <c r="K1035" i="2"/>
  <c r="L1035" i="2"/>
  <c r="O1035" i="2"/>
  <c r="R1035" i="2"/>
  <c r="S1035" i="2"/>
  <c r="D1035" i="2"/>
  <c r="N1035" i="2"/>
  <c r="E1033" i="2" l="1"/>
  <c r="I1033" i="2" s="1"/>
  <c r="M1035" i="2"/>
  <c r="Q1034" i="2"/>
  <c r="F1034" i="2" s="1"/>
  <c r="P1035" i="2"/>
  <c r="C1037" i="2"/>
  <c r="B1038" i="2"/>
  <c r="O1036" i="2"/>
  <c r="K1036" i="2"/>
  <c r="N1036" i="2"/>
  <c r="D1036" i="2"/>
  <c r="R1036" i="2"/>
  <c r="L1036" i="2"/>
  <c r="S1036" i="2"/>
  <c r="H1034" i="2"/>
  <c r="G1034" i="2"/>
  <c r="T1035" i="2"/>
  <c r="U1035" i="2" s="1"/>
  <c r="Q1035" i="2" l="1"/>
  <c r="E1035" i="2" s="1"/>
  <c r="I1035" i="2" s="1"/>
  <c r="E1034" i="2"/>
  <c r="I1034" i="2" s="1"/>
  <c r="H1035" i="2"/>
  <c r="G1035" i="2"/>
  <c r="P1036" i="2"/>
  <c r="M1036" i="2"/>
  <c r="C1038" i="2"/>
  <c r="B1039" i="2"/>
  <c r="O1037" i="2"/>
  <c r="N1037" i="2"/>
  <c r="K1037" i="2"/>
  <c r="L1037" i="2"/>
  <c r="R1037" i="2"/>
  <c r="S1037" i="2"/>
  <c r="D1037" i="2"/>
  <c r="T1036" i="2"/>
  <c r="U1036" i="2" s="1"/>
  <c r="J1034" i="2"/>
  <c r="F1035" i="2" l="1"/>
  <c r="J1035" i="2" s="1"/>
  <c r="P1037" i="2"/>
  <c r="T1037" i="2"/>
  <c r="U1037" i="2" s="1"/>
  <c r="H1037" i="2" s="1"/>
  <c r="Q1036" i="2"/>
  <c r="E1036" i="2" s="1"/>
  <c r="G1036" i="2"/>
  <c r="H1036" i="2"/>
  <c r="C1039" i="2"/>
  <c r="B1040" i="2"/>
  <c r="L1038" i="2"/>
  <c r="R1038" i="2"/>
  <c r="O1038" i="2"/>
  <c r="K1038" i="2"/>
  <c r="S1038" i="2"/>
  <c r="D1038" i="2"/>
  <c r="N1038" i="2"/>
  <c r="M1037" i="2"/>
  <c r="Q1037" i="2" l="1"/>
  <c r="F1037" i="2" s="1"/>
  <c r="J1037" i="2" s="1"/>
  <c r="I1036" i="2"/>
  <c r="T1038" i="2"/>
  <c r="U1038" i="2" s="1"/>
  <c r="G1038" i="2" s="1"/>
  <c r="P1038" i="2"/>
  <c r="G1037" i="2"/>
  <c r="M1038" i="2"/>
  <c r="Q1038" i="2" s="1"/>
  <c r="E1038" i="2" s="1"/>
  <c r="F1036" i="2"/>
  <c r="J1036" i="2" s="1"/>
  <c r="B1041" i="2"/>
  <c r="C1040" i="2"/>
  <c r="S1039" i="2"/>
  <c r="N1039" i="2"/>
  <c r="D1039" i="2"/>
  <c r="R1039" i="2"/>
  <c r="T1039" i="2" s="1"/>
  <c r="U1039" i="2" s="1"/>
  <c r="L1039" i="2"/>
  <c r="O1039" i="2"/>
  <c r="K1039" i="2"/>
  <c r="E1037" i="2" l="1"/>
  <c r="I1037" i="2" s="1"/>
  <c r="H1038" i="2"/>
  <c r="I1038" i="2"/>
  <c r="M1039" i="2"/>
  <c r="F1038" i="2"/>
  <c r="B1042" i="2"/>
  <c r="C1041" i="2"/>
  <c r="P1039" i="2"/>
  <c r="L1040" i="2"/>
  <c r="O1040" i="2"/>
  <c r="N1040" i="2"/>
  <c r="K1040" i="2"/>
  <c r="D1040" i="2"/>
  <c r="R1040" i="2"/>
  <c r="S1040" i="2"/>
  <c r="G1039" i="2"/>
  <c r="H1039" i="2"/>
  <c r="Q1039" i="2" l="1"/>
  <c r="F1039" i="2" s="1"/>
  <c r="J1039" i="2" s="1"/>
  <c r="T1040" i="2"/>
  <c r="U1040" i="2" s="1"/>
  <c r="H1040" i="2" s="1"/>
  <c r="J1038" i="2"/>
  <c r="P1040" i="2"/>
  <c r="E1039" i="2"/>
  <c r="I1039" i="2" s="1"/>
  <c r="S1041" i="2"/>
  <c r="D1041" i="2"/>
  <c r="R1041" i="2"/>
  <c r="L1041" i="2"/>
  <c r="O1041" i="2"/>
  <c r="K1041" i="2"/>
  <c r="N1041" i="2"/>
  <c r="B1043" i="2"/>
  <c r="C1042" i="2"/>
  <c r="M1040" i="2"/>
  <c r="Q1040" i="2" l="1"/>
  <c r="E1040" i="2" s="1"/>
  <c r="I1040" i="2" s="1"/>
  <c r="G1040" i="2"/>
  <c r="T1041" i="2"/>
  <c r="U1041" i="2" s="1"/>
  <c r="C1043" i="2"/>
  <c r="B1044" i="2"/>
  <c r="P1041" i="2"/>
  <c r="F1040" i="2"/>
  <c r="J1040" i="2" s="1"/>
  <c r="O1042" i="2"/>
  <c r="K1042" i="2"/>
  <c r="N1042" i="2"/>
  <c r="L1042" i="2"/>
  <c r="S1042" i="2"/>
  <c r="D1042" i="2"/>
  <c r="R1042" i="2"/>
  <c r="T1042" i="2" s="1"/>
  <c r="U1042" i="2" s="1"/>
  <c r="M1041" i="2"/>
  <c r="M1042" i="2" l="1"/>
  <c r="Q1041" i="2"/>
  <c r="F1041" i="2" s="1"/>
  <c r="G1042" i="2"/>
  <c r="H1042" i="2"/>
  <c r="C1044" i="2"/>
  <c r="B1045" i="2"/>
  <c r="P1042" i="2"/>
  <c r="Q1042" i="2" s="1"/>
  <c r="R1043" i="2"/>
  <c r="D1043" i="2"/>
  <c r="L1043" i="2"/>
  <c r="O1043" i="2"/>
  <c r="N1043" i="2"/>
  <c r="S1043" i="2"/>
  <c r="K1043" i="2"/>
  <c r="H1041" i="2"/>
  <c r="G1041" i="2"/>
  <c r="T1043" i="2" l="1"/>
  <c r="U1043" i="2" s="1"/>
  <c r="G1043" i="2" s="1"/>
  <c r="M1043" i="2"/>
  <c r="E1041" i="2"/>
  <c r="I1041" i="2" s="1"/>
  <c r="P1043" i="2"/>
  <c r="J1041" i="2"/>
  <c r="C1045" i="2"/>
  <c r="B1046" i="2"/>
  <c r="L1044" i="2"/>
  <c r="K1044" i="2"/>
  <c r="R1044" i="2"/>
  <c r="T1044" i="2" s="1"/>
  <c r="U1044" i="2" s="1"/>
  <c r="O1044" i="2"/>
  <c r="N1044" i="2"/>
  <c r="D1044" i="2"/>
  <c r="S1044" i="2"/>
  <c r="F1042" i="2"/>
  <c r="J1042" i="2" s="1"/>
  <c r="E1042" i="2"/>
  <c r="I1042" i="2" s="1"/>
  <c r="Q1043" i="2" l="1"/>
  <c r="E1043" i="2" s="1"/>
  <c r="I1043" i="2" s="1"/>
  <c r="H1043" i="2"/>
  <c r="B1047" i="2"/>
  <c r="C1046" i="2"/>
  <c r="P1044" i="2"/>
  <c r="G1044" i="2"/>
  <c r="H1044" i="2"/>
  <c r="K1045" i="2"/>
  <c r="N1045" i="2"/>
  <c r="S1045" i="2"/>
  <c r="D1045" i="2"/>
  <c r="L1045" i="2"/>
  <c r="R1045" i="2"/>
  <c r="T1045" i="2" s="1"/>
  <c r="U1045" i="2" s="1"/>
  <c r="O1045" i="2"/>
  <c r="M1044" i="2"/>
  <c r="F1043" i="2" l="1"/>
  <c r="J1043" i="2" s="1"/>
  <c r="M1045" i="2"/>
  <c r="Q1044" i="2"/>
  <c r="F1044" i="2" s="1"/>
  <c r="J1044" i="2" s="1"/>
  <c r="G1045" i="2"/>
  <c r="H1045" i="2"/>
  <c r="O1046" i="2"/>
  <c r="S1046" i="2"/>
  <c r="L1046" i="2"/>
  <c r="R1046" i="2"/>
  <c r="N1046" i="2"/>
  <c r="K1046" i="2"/>
  <c r="D1046" i="2"/>
  <c r="B1048" i="2"/>
  <c r="C1047" i="2"/>
  <c r="P1045" i="2"/>
  <c r="Q1045" i="2" s="1"/>
  <c r="T1046" i="2" l="1"/>
  <c r="U1046" i="2" s="1"/>
  <c r="H1046" i="2" s="1"/>
  <c r="E1044" i="2"/>
  <c r="I1044" i="2" s="1"/>
  <c r="P1046" i="2"/>
  <c r="F1045" i="2"/>
  <c r="J1045" i="2" s="1"/>
  <c r="E1045" i="2"/>
  <c r="I1045" i="2" s="1"/>
  <c r="S1047" i="2"/>
  <c r="D1047" i="2"/>
  <c r="L1047" i="2"/>
  <c r="K1047" i="2"/>
  <c r="M1047" i="2" s="1"/>
  <c r="R1047" i="2"/>
  <c r="O1047" i="2"/>
  <c r="N1047" i="2"/>
  <c r="B1049" i="2"/>
  <c r="C1048" i="2"/>
  <c r="M1046" i="2"/>
  <c r="Q1046" i="2" s="1"/>
  <c r="G1046" i="2" l="1"/>
  <c r="T1047" i="2"/>
  <c r="U1047" i="2" s="1"/>
  <c r="H1047" i="2" s="1"/>
  <c r="C1049" i="2"/>
  <c r="B1050" i="2"/>
  <c r="E1046" i="2"/>
  <c r="I1046" i="2" s="1"/>
  <c r="F1046" i="2"/>
  <c r="J1046" i="2" s="1"/>
  <c r="D1048" i="2"/>
  <c r="R1048" i="2"/>
  <c r="L1048" i="2"/>
  <c r="O1048" i="2"/>
  <c r="S1048" i="2"/>
  <c r="K1048" i="2"/>
  <c r="N1048" i="2"/>
  <c r="P1047" i="2"/>
  <c r="Q1047" i="2" s="1"/>
  <c r="T1048" i="2" l="1"/>
  <c r="U1048" i="2" s="1"/>
  <c r="H1048" i="2" s="1"/>
  <c r="G1047" i="2"/>
  <c r="P1048" i="2"/>
  <c r="M1048" i="2"/>
  <c r="C1050" i="2"/>
  <c r="B1051" i="2"/>
  <c r="D1049" i="2"/>
  <c r="S1049" i="2"/>
  <c r="R1049" i="2"/>
  <c r="K1049" i="2"/>
  <c r="L1049" i="2"/>
  <c r="O1049" i="2"/>
  <c r="N1049" i="2"/>
  <c r="F1047" i="2"/>
  <c r="J1047" i="2" s="1"/>
  <c r="E1047" i="2"/>
  <c r="G1048" i="2" l="1"/>
  <c r="I1047" i="2"/>
  <c r="M1049" i="2"/>
  <c r="Q1048" i="2"/>
  <c r="F1048" i="2" s="1"/>
  <c r="J1048" i="2" s="1"/>
  <c r="B1052" i="2"/>
  <c r="C1051" i="2"/>
  <c r="P1049" i="2"/>
  <c r="L1050" i="2"/>
  <c r="O1050" i="2"/>
  <c r="K1050" i="2"/>
  <c r="N1050" i="2"/>
  <c r="D1050" i="2"/>
  <c r="S1050" i="2"/>
  <c r="R1050" i="2"/>
  <c r="T1050" i="2" s="1"/>
  <c r="U1050" i="2" s="1"/>
  <c r="T1049" i="2"/>
  <c r="U1049" i="2" s="1"/>
  <c r="Q1049" i="2" l="1"/>
  <c r="E1049" i="2" s="1"/>
  <c r="P1050" i="2"/>
  <c r="M1050" i="2"/>
  <c r="Q1050" i="2" s="1"/>
  <c r="E1050" i="2" s="1"/>
  <c r="E1048" i="2"/>
  <c r="I1048" i="2" s="1"/>
  <c r="F1049" i="2"/>
  <c r="H1049" i="2"/>
  <c r="G1049" i="2"/>
  <c r="L1051" i="2"/>
  <c r="K1051" i="2"/>
  <c r="N1051" i="2"/>
  <c r="S1051" i="2"/>
  <c r="R1051" i="2"/>
  <c r="T1051" i="2" s="1"/>
  <c r="U1051" i="2" s="1"/>
  <c r="D1051" i="2"/>
  <c r="O1051" i="2"/>
  <c r="G1050" i="2"/>
  <c r="H1050" i="2"/>
  <c r="B1053" i="2"/>
  <c r="C1052" i="2"/>
  <c r="M1051" i="2" l="1"/>
  <c r="I1049" i="2"/>
  <c r="F1050" i="2"/>
  <c r="J1050" i="2" s="1"/>
  <c r="B1054" i="2"/>
  <c r="C1053" i="2"/>
  <c r="I1050" i="2"/>
  <c r="H1051" i="2"/>
  <c r="G1051" i="2"/>
  <c r="N1052" i="2"/>
  <c r="S1052" i="2"/>
  <c r="D1052" i="2"/>
  <c r="R1052" i="2"/>
  <c r="O1052" i="2"/>
  <c r="K1052" i="2"/>
  <c r="L1052" i="2"/>
  <c r="P1051" i="2"/>
  <c r="Q1051" i="2" s="1"/>
  <c r="J1049" i="2"/>
  <c r="T1052" i="2" l="1"/>
  <c r="U1052" i="2" s="1"/>
  <c r="H1052" i="2" s="1"/>
  <c r="F1051" i="2"/>
  <c r="J1051" i="2" s="1"/>
  <c r="E1051" i="2"/>
  <c r="I1051" i="2" s="1"/>
  <c r="P1052" i="2"/>
  <c r="M1052" i="2"/>
  <c r="L1053" i="2"/>
  <c r="O1053" i="2"/>
  <c r="K1053" i="2"/>
  <c r="D1053" i="2"/>
  <c r="R1053" i="2"/>
  <c r="N1053" i="2"/>
  <c r="S1053" i="2"/>
  <c r="C1054" i="2"/>
  <c r="B1055" i="2"/>
  <c r="M1053" i="2" l="1"/>
  <c r="G1052" i="2"/>
  <c r="Q1052" i="2"/>
  <c r="F1052" i="2" s="1"/>
  <c r="J1052" i="2" s="1"/>
  <c r="P1053" i="2"/>
  <c r="C1055" i="2"/>
  <c r="B1056" i="2"/>
  <c r="K1054" i="2"/>
  <c r="R1054" i="2"/>
  <c r="L1054" i="2"/>
  <c r="D1054" i="2"/>
  <c r="O1054" i="2"/>
  <c r="N1054" i="2"/>
  <c r="S1054" i="2"/>
  <c r="T1053" i="2"/>
  <c r="U1053" i="2" s="1"/>
  <c r="Q1053" i="2" l="1"/>
  <c r="F1053" i="2" s="1"/>
  <c r="E1052" i="2"/>
  <c r="I1052" i="2" s="1"/>
  <c r="G1053" i="2"/>
  <c r="H1053" i="2"/>
  <c r="T1054" i="2"/>
  <c r="U1054" i="2" s="1"/>
  <c r="M1054" i="2"/>
  <c r="B1057" i="2"/>
  <c r="C1056" i="2"/>
  <c r="P1054" i="2"/>
  <c r="S1055" i="2"/>
  <c r="R1055" i="2"/>
  <c r="T1055" i="2" s="1"/>
  <c r="U1055" i="2" s="1"/>
  <c r="L1055" i="2"/>
  <c r="O1055" i="2"/>
  <c r="N1055" i="2"/>
  <c r="D1055" i="2"/>
  <c r="K1055" i="2"/>
  <c r="Q1054" i="2" l="1"/>
  <c r="E1054" i="2" s="1"/>
  <c r="E1053" i="2"/>
  <c r="I1053" i="2" s="1"/>
  <c r="P1055" i="2"/>
  <c r="M1055" i="2"/>
  <c r="S1056" i="2"/>
  <c r="D1056" i="2"/>
  <c r="R1056" i="2"/>
  <c r="O1056" i="2"/>
  <c r="L1056" i="2"/>
  <c r="N1056" i="2"/>
  <c r="K1056" i="2"/>
  <c r="B1058" i="2"/>
  <c r="C1057" i="2"/>
  <c r="J1053" i="2"/>
  <c r="G1054" i="2"/>
  <c r="H1054" i="2"/>
  <c r="H1055" i="2"/>
  <c r="G1055" i="2"/>
  <c r="Q1055" i="2" l="1"/>
  <c r="E1055" i="2" s="1"/>
  <c r="I1055" i="2" s="1"/>
  <c r="F1054" i="2"/>
  <c r="J1054" i="2" s="1"/>
  <c r="P1056" i="2"/>
  <c r="M1056" i="2"/>
  <c r="T1056" i="2"/>
  <c r="U1056" i="2" s="1"/>
  <c r="I1054" i="2"/>
  <c r="O1057" i="2"/>
  <c r="N1057" i="2"/>
  <c r="S1057" i="2"/>
  <c r="D1057" i="2"/>
  <c r="R1057" i="2"/>
  <c r="L1057" i="2"/>
  <c r="K1057" i="2"/>
  <c r="C1058" i="2"/>
  <c r="B1059" i="2"/>
  <c r="F1055" i="2"/>
  <c r="J1055" i="2" s="1"/>
  <c r="Q1056" i="2" l="1"/>
  <c r="E1056" i="2" s="1"/>
  <c r="P1057" i="2"/>
  <c r="K1058" i="2"/>
  <c r="R1058" i="2"/>
  <c r="L1058" i="2"/>
  <c r="O1058" i="2"/>
  <c r="S1058" i="2"/>
  <c r="D1058" i="2"/>
  <c r="N1058" i="2"/>
  <c r="M1057" i="2"/>
  <c r="G1056" i="2"/>
  <c r="H1056" i="2"/>
  <c r="B1060" i="2"/>
  <c r="C1059" i="2"/>
  <c r="T1057" i="2"/>
  <c r="U1057" i="2" s="1"/>
  <c r="I1056" i="2" l="1"/>
  <c r="F1056" i="2"/>
  <c r="J1056" i="2" s="1"/>
  <c r="M1058" i="2"/>
  <c r="P1058" i="2"/>
  <c r="Q1057" i="2"/>
  <c r="F1057" i="2" s="1"/>
  <c r="H1057" i="2"/>
  <c r="G1057" i="2"/>
  <c r="C1060" i="2"/>
  <c r="B1061" i="2"/>
  <c r="T1058" i="2"/>
  <c r="U1058" i="2" s="1"/>
  <c r="S1059" i="2"/>
  <c r="D1059" i="2"/>
  <c r="L1059" i="2"/>
  <c r="N1059" i="2"/>
  <c r="K1059" i="2"/>
  <c r="R1059" i="2"/>
  <c r="O1059" i="2"/>
  <c r="Q1058" i="2" l="1"/>
  <c r="T1059" i="2"/>
  <c r="U1059" i="2" s="1"/>
  <c r="H1059" i="2" s="1"/>
  <c r="M1059" i="2"/>
  <c r="J1057" i="2"/>
  <c r="E1057" i="2"/>
  <c r="I1057" i="2" s="1"/>
  <c r="G1058" i="2"/>
  <c r="H1058" i="2"/>
  <c r="B1062" i="2"/>
  <c r="C1061" i="2"/>
  <c r="S1060" i="2"/>
  <c r="D1060" i="2"/>
  <c r="L1060" i="2"/>
  <c r="R1060" i="2"/>
  <c r="O1060" i="2"/>
  <c r="K1060" i="2"/>
  <c r="N1060" i="2"/>
  <c r="F1058" i="2"/>
  <c r="E1058" i="2"/>
  <c r="P1059" i="2"/>
  <c r="P1060" i="2" l="1"/>
  <c r="M1060" i="2"/>
  <c r="Q1060" i="2" s="1"/>
  <c r="G1059" i="2"/>
  <c r="Q1059" i="2"/>
  <c r="F1059" i="2" s="1"/>
  <c r="J1059" i="2" s="1"/>
  <c r="J1058" i="2"/>
  <c r="T1060" i="2"/>
  <c r="U1060" i="2" s="1"/>
  <c r="H1060" i="2" s="1"/>
  <c r="B1063" i="2"/>
  <c r="C1062" i="2"/>
  <c r="S1061" i="2"/>
  <c r="L1061" i="2"/>
  <c r="R1061" i="2"/>
  <c r="N1061" i="2"/>
  <c r="D1061" i="2"/>
  <c r="O1061" i="2"/>
  <c r="K1061" i="2"/>
  <c r="I1058" i="2"/>
  <c r="E1059" i="2" l="1"/>
  <c r="I1059" i="2" s="1"/>
  <c r="M1061" i="2"/>
  <c r="G1060" i="2"/>
  <c r="T1061" i="2"/>
  <c r="U1061" i="2" s="1"/>
  <c r="G1061" i="2" s="1"/>
  <c r="S1062" i="2"/>
  <c r="R1062" i="2"/>
  <c r="K1062" i="2"/>
  <c r="L1062" i="2"/>
  <c r="N1062" i="2"/>
  <c r="D1062" i="2"/>
  <c r="O1062" i="2"/>
  <c r="C1063" i="2"/>
  <c r="B1064" i="2"/>
  <c r="F1060" i="2"/>
  <c r="J1060" i="2" s="1"/>
  <c r="E1060" i="2"/>
  <c r="P1061" i="2"/>
  <c r="Q1061" i="2" s="1"/>
  <c r="T1062" i="2" l="1"/>
  <c r="U1062" i="2" s="1"/>
  <c r="G1062" i="2" s="1"/>
  <c r="I1060" i="2"/>
  <c r="H1061" i="2"/>
  <c r="M1062" i="2"/>
  <c r="P1062" i="2"/>
  <c r="F1061" i="2"/>
  <c r="E1061" i="2"/>
  <c r="I1061" i="2" s="1"/>
  <c r="B1065" i="2"/>
  <c r="C1064" i="2"/>
  <c r="L1063" i="2"/>
  <c r="K1063" i="2"/>
  <c r="S1063" i="2"/>
  <c r="D1063" i="2"/>
  <c r="O1063" i="2"/>
  <c r="R1063" i="2"/>
  <c r="N1063" i="2"/>
  <c r="T1063" i="2" l="1"/>
  <c r="U1063" i="2" s="1"/>
  <c r="H1063" i="2" s="1"/>
  <c r="J1061" i="2"/>
  <c r="H1062" i="2"/>
  <c r="P1063" i="2"/>
  <c r="M1063" i="2"/>
  <c r="Q1062" i="2"/>
  <c r="F1062" i="2" s="1"/>
  <c r="J1062" i="2" s="1"/>
  <c r="S1064" i="2"/>
  <c r="O1064" i="2"/>
  <c r="N1064" i="2"/>
  <c r="D1064" i="2"/>
  <c r="R1064" i="2"/>
  <c r="L1064" i="2"/>
  <c r="K1064" i="2"/>
  <c r="G1063" i="2"/>
  <c r="C1065" i="2"/>
  <c r="B1066" i="2"/>
  <c r="Q1063" i="2" l="1"/>
  <c r="E1063" i="2" s="1"/>
  <c r="I1063" i="2" s="1"/>
  <c r="P1064" i="2"/>
  <c r="T1064" i="2"/>
  <c r="U1064" i="2" s="1"/>
  <c r="G1064" i="2" s="1"/>
  <c r="E1062" i="2"/>
  <c r="I1062" i="2" s="1"/>
  <c r="F1063" i="2"/>
  <c r="J1063" i="2" s="1"/>
  <c r="C1066" i="2"/>
  <c r="B1067" i="2"/>
  <c r="S1065" i="2"/>
  <c r="L1065" i="2"/>
  <c r="O1065" i="2"/>
  <c r="N1065" i="2"/>
  <c r="D1065" i="2"/>
  <c r="R1065" i="2"/>
  <c r="K1065" i="2"/>
  <c r="M1064" i="2"/>
  <c r="Q1064" i="2" s="1"/>
  <c r="H1064" i="2" l="1"/>
  <c r="T1065" i="2"/>
  <c r="U1065" i="2" s="1"/>
  <c r="G1065" i="2" s="1"/>
  <c r="P1065" i="2"/>
  <c r="F1064" i="2"/>
  <c r="J1064" i="2" s="1"/>
  <c r="E1064" i="2"/>
  <c r="I1064" i="2" s="1"/>
  <c r="B1068" i="2"/>
  <c r="C1067" i="2"/>
  <c r="M1065" i="2"/>
  <c r="O1066" i="2"/>
  <c r="N1066" i="2"/>
  <c r="K1066" i="2"/>
  <c r="M1066" i="2" s="1"/>
  <c r="S1066" i="2"/>
  <c r="D1066" i="2"/>
  <c r="L1066" i="2"/>
  <c r="R1066" i="2"/>
  <c r="Q1065" i="2" l="1"/>
  <c r="T1066" i="2"/>
  <c r="U1066" i="2" s="1"/>
  <c r="H1066" i="2" s="1"/>
  <c r="H1065" i="2"/>
  <c r="P1066" i="2"/>
  <c r="Q1066" i="2" s="1"/>
  <c r="O1067" i="2"/>
  <c r="N1067" i="2"/>
  <c r="S1067" i="2"/>
  <c r="K1067" i="2"/>
  <c r="D1067" i="2"/>
  <c r="R1067" i="2"/>
  <c r="T1067" i="2" s="1"/>
  <c r="U1067" i="2" s="1"/>
  <c r="L1067" i="2"/>
  <c r="B1069" i="2"/>
  <c r="C1068" i="2"/>
  <c r="F1065" i="2"/>
  <c r="E1065" i="2"/>
  <c r="I1065" i="2" s="1"/>
  <c r="G1066" i="2" l="1"/>
  <c r="M1067" i="2"/>
  <c r="J1065" i="2"/>
  <c r="F1066" i="2"/>
  <c r="J1066" i="2" s="1"/>
  <c r="E1066" i="2"/>
  <c r="I1066" i="2" s="1"/>
  <c r="B1070" i="2"/>
  <c r="C1069" i="2"/>
  <c r="P1067" i="2"/>
  <c r="L1068" i="2"/>
  <c r="O1068" i="2"/>
  <c r="S1068" i="2"/>
  <c r="D1068" i="2"/>
  <c r="R1068" i="2"/>
  <c r="N1068" i="2"/>
  <c r="K1068" i="2"/>
  <c r="G1067" i="2"/>
  <c r="H1067" i="2"/>
  <c r="Q1067" i="2" l="1"/>
  <c r="M1068" i="2"/>
  <c r="T1068" i="2"/>
  <c r="U1068" i="2" s="1"/>
  <c r="H1068" i="2" s="1"/>
  <c r="E1067" i="2"/>
  <c r="I1067" i="2" s="1"/>
  <c r="F1067" i="2"/>
  <c r="J1067" i="2" s="1"/>
  <c r="P1068" i="2"/>
  <c r="Q1068" i="2" s="1"/>
  <c r="B1071" i="2"/>
  <c r="C1070" i="2"/>
  <c r="K1069" i="2"/>
  <c r="O1069" i="2"/>
  <c r="S1069" i="2"/>
  <c r="D1069" i="2"/>
  <c r="R1069" i="2"/>
  <c r="T1069" i="2" s="1"/>
  <c r="U1069" i="2" s="1"/>
  <c r="L1069" i="2"/>
  <c r="N1069" i="2"/>
  <c r="G1068" i="2" l="1"/>
  <c r="F1068" i="2"/>
  <c r="J1068" i="2" s="1"/>
  <c r="E1068" i="2"/>
  <c r="P1069" i="2"/>
  <c r="H1069" i="2"/>
  <c r="G1069" i="2"/>
  <c r="N1070" i="2"/>
  <c r="R1070" i="2"/>
  <c r="T1070" i="2" s="1"/>
  <c r="U1070" i="2" s="1"/>
  <c r="O1070" i="2"/>
  <c r="K1070" i="2"/>
  <c r="S1070" i="2"/>
  <c r="D1070" i="2"/>
  <c r="L1070" i="2"/>
  <c r="B1072" i="2"/>
  <c r="C1071" i="2"/>
  <c r="M1069" i="2"/>
  <c r="Q1069" i="2" s="1"/>
  <c r="I1068" i="2" l="1"/>
  <c r="H1070" i="2"/>
  <c r="G1070" i="2"/>
  <c r="C1072" i="2"/>
  <c r="B1073" i="2"/>
  <c r="E1069" i="2"/>
  <c r="I1069" i="2" s="1"/>
  <c r="F1069" i="2"/>
  <c r="J1069" i="2" s="1"/>
  <c r="L1071" i="2"/>
  <c r="O1071" i="2"/>
  <c r="N1071" i="2"/>
  <c r="S1071" i="2"/>
  <c r="R1071" i="2"/>
  <c r="K1071" i="2"/>
  <c r="D1071" i="2"/>
  <c r="P1070" i="2"/>
  <c r="M1070" i="2"/>
  <c r="M1071" i="2" l="1"/>
  <c r="Q1070" i="2"/>
  <c r="B1074" i="2"/>
  <c r="C1073" i="2"/>
  <c r="T1071" i="2"/>
  <c r="U1071" i="2" s="1"/>
  <c r="L1072" i="2"/>
  <c r="O1072" i="2"/>
  <c r="N1072" i="2"/>
  <c r="S1072" i="2"/>
  <c r="D1072" i="2"/>
  <c r="R1072" i="2"/>
  <c r="K1072" i="2"/>
  <c r="P1071" i="2"/>
  <c r="Q1071" i="2" s="1"/>
  <c r="P1072" i="2" l="1"/>
  <c r="F1071" i="2"/>
  <c r="E1071" i="2"/>
  <c r="M1072" i="2"/>
  <c r="Q1072" i="2" s="1"/>
  <c r="D1073" i="2"/>
  <c r="R1073" i="2"/>
  <c r="T1073" i="2" s="1"/>
  <c r="U1073" i="2" s="1"/>
  <c r="L1073" i="2"/>
  <c r="N1073" i="2"/>
  <c r="S1073" i="2"/>
  <c r="K1073" i="2"/>
  <c r="O1073" i="2"/>
  <c r="T1072" i="2"/>
  <c r="U1072" i="2" s="1"/>
  <c r="C1074" i="2"/>
  <c r="B1075" i="2"/>
  <c r="G1071" i="2"/>
  <c r="H1071" i="2"/>
  <c r="F1070" i="2"/>
  <c r="J1070" i="2" s="1"/>
  <c r="E1070" i="2"/>
  <c r="I1070" i="2" s="1"/>
  <c r="P1073" i="2" l="1"/>
  <c r="H1073" i="2"/>
  <c r="G1073" i="2"/>
  <c r="R1074" i="2"/>
  <c r="T1074" i="2" s="1"/>
  <c r="U1074" i="2" s="1"/>
  <c r="O1074" i="2"/>
  <c r="L1074" i="2"/>
  <c r="N1074" i="2"/>
  <c r="K1074" i="2"/>
  <c r="D1074" i="2"/>
  <c r="S1074" i="2"/>
  <c r="H1072" i="2"/>
  <c r="G1072" i="2"/>
  <c r="E1072" i="2"/>
  <c r="I1072" i="2" s="1"/>
  <c r="F1072" i="2"/>
  <c r="I1071" i="2"/>
  <c r="B1076" i="2"/>
  <c r="C1075" i="2"/>
  <c r="M1073" i="2"/>
  <c r="J1071" i="2"/>
  <c r="J1072" i="2" l="1"/>
  <c r="Q1073" i="2"/>
  <c r="F1073" i="2" s="1"/>
  <c r="J1073" i="2" s="1"/>
  <c r="C1076" i="2"/>
  <c r="B1077" i="2"/>
  <c r="M1074" i="2"/>
  <c r="P1074" i="2"/>
  <c r="G1074" i="2"/>
  <c r="H1074" i="2"/>
  <c r="R1075" i="2"/>
  <c r="L1075" i="2"/>
  <c r="O1075" i="2"/>
  <c r="K1075" i="2"/>
  <c r="N1075" i="2"/>
  <c r="P1075" i="2" s="1"/>
  <c r="D1075" i="2"/>
  <c r="S1075" i="2"/>
  <c r="M1075" i="2" l="1"/>
  <c r="Q1075" i="2" s="1"/>
  <c r="E1075" i="2" s="1"/>
  <c r="E1073" i="2"/>
  <c r="I1073" i="2" s="1"/>
  <c r="Q1074" i="2"/>
  <c r="B1078" i="2"/>
  <c r="C1077" i="2"/>
  <c r="T1075" i="2"/>
  <c r="U1075" i="2" s="1"/>
  <c r="L1076" i="2"/>
  <c r="S1076" i="2"/>
  <c r="R1076" i="2"/>
  <c r="O1076" i="2"/>
  <c r="N1076" i="2"/>
  <c r="K1076" i="2"/>
  <c r="D1076" i="2"/>
  <c r="M1076" i="2" l="1"/>
  <c r="F1075" i="2"/>
  <c r="J1075" i="2" s="1"/>
  <c r="H1075" i="2"/>
  <c r="G1075" i="2"/>
  <c r="I1075" i="2" s="1"/>
  <c r="C1078" i="2"/>
  <c r="B1079" i="2"/>
  <c r="P1076" i="2"/>
  <c r="Q1076" i="2" s="1"/>
  <c r="F1074" i="2"/>
  <c r="J1074" i="2" s="1"/>
  <c r="E1074" i="2"/>
  <c r="I1074" i="2" s="1"/>
  <c r="D1077" i="2"/>
  <c r="R1077" i="2"/>
  <c r="L1077" i="2"/>
  <c r="K1077" i="2"/>
  <c r="N1077" i="2"/>
  <c r="S1077" i="2"/>
  <c r="O1077" i="2"/>
  <c r="T1076" i="2"/>
  <c r="U1076" i="2" s="1"/>
  <c r="P1077" i="2" l="1"/>
  <c r="M1077" i="2"/>
  <c r="Q1077" i="2" s="1"/>
  <c r="T1077" i="2"/>
  <c r="U1077" i="2" s="1"/>
  <c r="H1077" i="2" s="1"/>
  <c r="F1076" i="2"/>
  <c r="E1076" i="2"/>
  <c r="C1079" i="2"/>
  <c r="B1080" i="2"/>
  <c r="O1078" i="2"/>
  <c r="D1078" i="2"/>
  <c r="S1078" i="2"/>
  <c r="L1078" i="2"/>
  <c r="K1078" i="2"/>
  <c r="N1078" i="2"/>
  <c r="R1078" i="2"/>
  <c r="G1076" i="2"/>
  <c r="H1076" i="2"/>
  <c r="G1077" i="2" l="1"/>
  <c r="T1078" i="2"/>
  <c r="U1078" i="2" s="1"/>
  <c r="G1078" i="2" s="1"/>
  <c r="B1081" i="2"/>
  <c r="C1080" i="2"/>
  <c r="L1079" i="2"/>
  <c r="N1079" i="2"/>
  <c r="S1079" i="2"/>
  <c r="O1079" i="2"/>
  <c r="K1079" i="2"/>
  <c r="D1079" i="2"/>
  <c r="R1079" i="2"/>
  <c r="E1077" i="2"/>
  <c r="I1077" i="2" s="1"/>
  <c r="F1077" i="2"/>
  <c r="J1077" i="2" s="1"/>
  <c r="P1078" i="2"/>
  <c r="I1076" i="2"/>
  <c r="M1078" i="2"/>
  <c r="J1076" i="2"/>
  <c r="T1079" i="2" l="1"/>
  <c r="U1079" i="2" s="1"/>
  <c r="H1079" i="2" s="1"/>
  <c r="H1078" i="2"/>
  <c r="P1079" i="2"/>
  <c r="Q1078" i="2"/>
  <c r="E1078" i="2" s="1"/>
  <c r="I1078" i="2" s="1"/>
  <c r="L1080" i="2"/>
  <c r="K1080" i="2"/>
  <c r="N1080" i="2"/>
  <c r="S1080" i="2"/>
  <c r="D1080" i="2"/>
  <c r="R1080" i="2"/>
  <c r="O1080" i="2"/>
  <c r="M1079" i="2"/>
  <c r="B1082" i="2"/>
  <c r="C1081" i="2"/>
  <c r="M1080" i="2" l="1"/>
  <c r="G1079" i="2"/>
  <c r="Q1079" i="2"/>
  <c r="E1079" i="2" s="1"/>
  <c r="I1079" i="2" s="1"/>
  <c r="F1078" i="2"/>
  <c r="J1078" i="2" s="1"/>
  <c r="P1080" i="2"/>
  <c r="Q1080" i="2" s="1"/>
  <c r="K1081" i="2"/>
  <c r="L1081" i="2"/>
  <c r="N1081" i="2"/>
  <c r="S1081" i="2"/>
  <c r="D1081" i="2"/>
  <c r="R1081" i="2"/>
  <c r="T1081" i="2" s="1"/>
  <c r="U1081" i="2" s="1"/>
  <c r="O1081" i="2"/>
  <c r="B1083" i="2"/>
  <c r="C1082" i="2"/>
  <c r="T1080" i="2"/>
  <c r="U1080" i="2" s="1"/>
  <c r="F1079" i="2" l="1"/>
  <c r="J1079" i="2" s="1"/>
  <c r="P1081" i="2"/>
  <c r="S1082" i="2"/>
  <c r="D1082" i="2"/>
  <c r="R1082" i="2"/>
  <c r="T1082" i="2" s="1"/>
  <c r="U1082" i="2" s="1"/>
  <c r="O1082" i="2"/>
  <c r="K1082" i="2"/>
  <c r="L1082" i="2"/>
  <c r="N1082" i="2"/>
  <c r="F1080" i="2"/>
  <c r="E1080" i="2"/>
  <c r="H1080" i="2"/>
  <c r="G1080" i="2"/>
  <c r="G1081" i="2"/>
  <c r="H1081" i="2"/>
  <c r="M1081" i="2"/>
  <c r="C1083" i="2"/>
  <c r="B1084" i="2"/>
  <c r="J1080" i="2" l="1"/>
  <c r="M1082" i="2"/>
  <c r="P1082" i="2"/>
  <c r="I1080" i="2"/>
  <c r="Q1081" i="2"/>
  <c r="E1081" i="2" s="1"/>
  <c r="I1081" i="2" s="1"/>
  <c r="G1082" i="2"/>
  <c r="H1082" i="2"/>
  <c r="L1083" i="2"/>
  <c r="N1083" i="2"/>
  <c r="D1083" i="2"/>
  <c r="R1083" i="2"/>
  <c r="O1083" i="2"/>
  <c r="K1083" i="2"/>
  <c r="M1083" i="2" s="1"/>
  <c r="S1083" i="2"/>
  <c r="C1084" i="2"/>
  <c r="B1085" i="2"/>
  <c r="Q1082" i="2" l="1"/>
  <c r="F1082" i="2" s="1"/>
  <c r="J1082" i="2" s="1"/>
  <c r="P1083" i="2"/>
  <c r="Q1083" i="2" s="1"/>
  <c r="T1083" i="2"/>
  <c r="U1083" i="2" s="1"/>
  <c r="G1083" i="2" s="1"/>
  <c r="E1082" i="2"/>
  <c r="I1082" i="2" s="1"/>
  <c r="F1081" i="2"/>
  <c r="J1081" i="2" s="1"/>
  <c r="B1086" i="2"/>
  <c r="C1085" i="2"/>
  <c r="O1084" i="2"/>
  <c r="S1084" i="2"/>
  <c r="R1084" i="2"/>
  <c r="N1084" i="2"/>
  <c r="K1084" i="2"/>
  <c r="D1084" i="2"/>
  <c r="L1084" i="2"/>
  <c r="H1083" i="2" l="1"/>
  <c r="P1084" i="2"/>
  <c r="T1084" i="2"/>
  <c r="U1084" i="2" s="1"/>
  <c r="F1083" i="2"/>
  <c r="J1083" i="2" s="1"/>
  <c r="E1083" i="2"/>
  <c r="I1083" i="2" s="1"/>
  <c r="R1085" i="2"/>
  <c r="T1085" i="2" s="1"/>
  <c r="U1085" i="2" s="1"/>
  <c r="O1085" i="2"/>
  <c r="N1085" i="2"/>
  <c r="K1085" i="2"/>
  <c r="S1085" i="2"/>
  <c r="D1085" i="2"/>
  <c r="L1085" i="2"/>
  <c r="B1087" i="2"/>
  <c r="C1086" i="2"/>
  <c r="M1084" i="2"/>
  <c r="Q1084" i="2" s="1"/>
  <c r="P1085" i="2" l="1"/>
  <c r="M1085" i="2"/>
  <c r="H1085" i="2"/>
  <c r="G1085" i="2"/>
  <c r="F1084" i="2"/>
  <c r="E1084" i="2"/>
  <c r="S1086" i="2"/>
  <c r="L1086" i="2"/>
  <c r="N1086" i="2"/>
  <c r="O1086" i="2"/>
  <c r="D1086" i="2"/>
  <c r="R1086" i="2"/>
  <c r="T1086" i="2" s="1"/>
  <c r="U1086" i="2" s="1"/>
  <c r="K1086" i="2"/>
  <c r="C1087" i="2"/>
  <c r="B1088" i="2"/>
  <c r="G1084" i="2"/>
  <c r="H1084" i="2"/>
  <c r="Q1085" i="2" l="1"/>
  <c r="F1085" i="2" s="1"/>
  <c r="J1085" i="2" s="1"/>
  <c r="P1086" i="2"/>
  <c r="C1088" i="2"/>
  <c r="B1089" i="2"/>
  <c r="S1087" i="2"/>
  <c r="D1087" i="2"/>
  <c r="O1087" i="2"/>
  <c r="R1087" i="2"/>
  <c r="L1087" i="2"/>
  <c r="N1087" i="2"/>
  <c r="K1087" i="2"/>
  <c r="I1084" i="2"/>
  <c r="M1086" i="2"/>
  <c r="J1084" i="2"/>
  <c r="H1086" i="2"/>
  <c r="G1086" i="2"/>
  <c r="T1087" i="2" l="1"/>
  <c r="U1087" i="2" s="1"/>
  <c r="H1087" i="2" s="1"/>
  <c r="E1085" i="2"/>
  <c r="I1085" i="2" s="1"/>
  <c r="Q1086" i="2"/>
  <c r="F1086" i="2" s="1"/>
  <c r="J1086" i="2" s="1"/>
  <c r="B1090" i="2"/>
  <c r="C1089" i="2"/>
  <c r="M1087" i="2"/>
  <c r="R1088" i="2"/>
  <c r="L1088" i="2"/>
  <c r="N1088" i="2"/>
  <c r="O1088" i="2"/>
  <c r="K1088" i="2"/>
  <c r="S1088" i="2"/>
  <c r="D1088" i="2"/>
  <c r="P1087" i="2"/>
  <c r="G1087" i="2" l="1"/>
  <c r="T1088" i="2"/>
  <c r="U1088" i="2" s="1"/>
  <c r="G1088" i="2" s="1"/>
  <c r="M1088" i="2"/>
  <c r="E1086" i="2"/>
  <c r="I1086" i="2" s="1"/>
  <c r="Q1087" i="2"/>
  <c r="K1089" i="2"/>
  <c r="N1089" i="2"/>
  <c r="L1089" i="2"/>
  <c r="S1089" i="2"/>
  <c r="D1089" i="2"/>
  <c r="R1089" i="2"/>
  <c r="O1089" i="2"/>
  <c r="P1088" i="2"/>
  <c r="Q1088" i="2" s="1"/>
  <c r="C1090" i="2"/>
  <c r="B1091" i="2"/>
  <c r="M1089" i="2" l="1"/>
  <c r="H1088" i="2"/>
  <c r="F1088" i="2"/>
  <c r="E1088" i="2"/>
  <c r="I1088" i="2" s="1"/>
  <c r="B1092" i="2"/>
  <c r="C1091" i="2"/>
  <c r="P1089" i="2"/>
  <c r="Q1089" i="2" s="1"/>
  <c r="R1090" i="2"/>
  <c r="L1090" i="2"/>
  <c r="K1090" i="2"/>
  <c r="D1090" i="2"/>
  <c r="S1090" i="2"/>
  <c r="O1090" i="2"/>
  <c r="N1090" i="2"/>
  <c r="E1087" i="2"/>
  <c r="I1087" i="2" s="1"/>
  <c r="F1087" i="2"/>
  <c r="J1087" i="2" s="1"/>
  <c r="T1089" i="2"/>
  <c r="U1089" i="2" s="1"/>
  <c r="T1090" i="2" l="1"/>
  <c r="U1090" i="2" s="1"/>
  <c r="H1090" i="2" s="1"/>
  <c r="J1088" i="2"/>
  <c r="P1090" i="2"/>
  <c r="M1090" i="2"/>
  <c r="E1089" i="2"/>
  <c r="F1089" i="2"/>
  <c r="S1091" i="2"/>
  <c r="D1091" i="2"/>
  <c r="R1091" i="2"/>
  <c r="K1091" i="2"/>
  <c r="L1091" i="2"/>
  <c r="O1091" i="2"/>
  <c r="N1091" i="2"/>
  <c r="C1092" i="2"/>
  <c r="B1093" i="2"/>
  <c r="H1089" i="2"/>
  <c r="G1089" i="2"/>
  <c r="G1090" i="2" l="1"/>
  <c r="M1091" i="2"/>
  <c r="Q1090" i="2"/>
  <c r="T1091" i="2"/>
  <c r="U1091" i="2" s="1"/>
  <c r="R1092" i="2"/>
  <c r="L1092" i="2"/>
  <c r="O1092" i="2"/>
  <c r="N1092" i="2"/>
  <c r="K1092" i="2"/>
  <c r="D1092" i="2"/>
  <c r="S1092" i="2"/>
  <c r="P1091" i="2"/>
  <c r="Q1091" i="2" s="1"/>
  <c r="J1089" i="2"/>
  <c r="B1094" i="2"/>
  <c r="C1093" i="2"/>
  <c r="I1089" i="2"/>
  <c r="M1092" i="2" l="1"/>
  <c r="T1092" i="2"/>
  <c r="U1092" i="2" s="1"/>
  <c r="H1092" i="2" s="1"/>
  <c r="E1090" i="2"/>
  <c r="I1090" i="2" s="1"/>
  <c r="F1090" i="2"/>
  <c r="J1090" i="2" s="1"/>
  <c r="F1091" i="2"/>
  <c r="E1091" i="2"/>
  <c r="O1093" i="2"/>
  <c r="K1093" i="2"/>
  <c r="D1093" i="2"/>
  <c r="S1093" i="2"/>
  <c r="R1093" i="2"/>
  <c r="L1093" i="2"/>
  <c r="N1093" i="2"/>
  <c r="P1093" i="2" s="1"/>
  <c r="B1095" i="2"/>
  <c r="C1094" i="2"/>
  <c r="P1092" i="2"/>
  <c r="Q1092" i="2" s="1"/>
  <c r="H1091" i="2"/>
  <c r="G1091" i="2"/>
  <c r="G1092" i="2" l="1"/>
  <c r="F1092" i="2"/>
  <c r="J1092" i="2" s="1"/>
  <c r="E1092" i="2"/>
  <c r="T1093" i="2"/>
  <c r="U1093" i="2" s="1"/>
  <c r="M1093" i="2"/>
  <c r="Q1093" i="2" s="1"/>
  <c r="D1094" i="2"/>
  <c r="S1094" i="2"/>
  <c r="R1094" i="2"/>
  <c r="L1094" i="2"/>
  <c r="K1094" i="2"/>
  <c r="O1094" i="2"/>
  <c r="N1094" i="2"/>
  <c r="B1096" i="2"/>
  <c r="C1095" i="2"/>
  <c r="I1091" i="2"/>
  <c r="J1091" i="2"/>
  <c r="I1092" i="2" l="1"/>
  <c r="R1095" i="2"/>
  <c r="L1095" i="2"/>
  <c r="N1095" i="2"/>
  <c r="S1095" i="2"/>
  <c r="O1095" i="2"/>
  <c r="D1095" i="2"/>
  <c r="K1095" i="2"/>
  <c r="M1095" i="2" s="1"/>
  <c r="B1097" i="2"/>
  <c r="C1096" i="2"/>
  <c r="T1094" i="2"/>
  <c r="U1094" i="2" s="1"/>
  <c r="F1093" i="2"/>
  <c r="E1093" i="2"/>
  <c r="H1093" i="2"/>
  <c r="G1093" i="2"/>
  <c r="P1094" i="2"/>
  <c r="M1094" i="2"/>
  <c r="T1095" i="2" l="1"/>
  <c r="U1095" i="2" s="1"/>
  <c r="G1095" i="2" s="1"/>
  <c r="Q1094" i="2"/>
  <c r="E1094" i="2" s="1"/>
  <c r="B1098" i="2"/>
  <c r="C1097" i="2"/>
  <c r="I1093" i="2"/>
  <c r="J1093" i="2"/>
  <c r="P1095" i="2"/>
  <c r="Q1095" i="2" s="1"/>
  <c r="G1094" i="2"/>
  <c r="H1094" i="2"/>
  <c r="R1096" i="2"/>
  <c r="N1096" i="2"/>
  <c r="L1096" i="2"/>
  <c r="O1096" i="2"/>
  <c r="K1096" i="2"/>
  <c r="S1096" i="2"/>
  <c r="D1096" i="2"/>
  <c r="H1095" i="2" l="1"/>
  <c r="F1094" i="2"/>
  <c r="J1094" i="2" s="1"/>
  <c r="M1096" i="2"/>
  <c r="P1096" i="2"/>
  <c r="N1097" i="2"/>
  <c r="O1097" i="2"/>
  <c r="K1097" i="2"/>
  <c r="M1097" i="2" s="1"/>
  <c r="S1097" i="2"/>
  <c r="R1097" i="2"/>
  <c r="D1097" i="2"/>
  <c r="L1097" i="2"/>
  <c r="F1095" i="2"/>
  <c r="J1095" i="2" s="1"/>
  <c r="E1095" i="2"/>
  <c r="I1095" i="2" s="1"/>
  <c r="T1096" i="2"/>
  <c r="U1096" i="2" s="1"/>
  <c r="B1099" i="2"/>
  <c r="C1098" i="2"/>
  <c r="I1094" i="2"/>
  <c r="L1098" i="2" l="1"/>
  <c r="O1098" i="2"/>
  <c r="K1098" i="2"/>
  <c r="M1098" i="2" s="1"/>
  <c r="S1098" i="2"/>
  <c r="D1098" i="2"/>
  <c r="R1098" i="2"/>
  <c r="T1098" i="2" s="1"/>
  <c r="U1098" i="2" s="1"/>
  <c r="N1098" i="2"/>
  <c r="B1100" i="2"/>
  <c r="C1099" i="2"/>
  <c r="T1097" i="2"/>
  <c r="U1097" i="2" s="1"/>
  <c r="H1096" i="2"/>
  <c r="G1096" i="2"/>
  <c r="P1097" i="2"/>
  <c r="Q1097" i="2" s="1"/>
  <c r="Q1096" i="2"/>
  <c r="C1100" i="2" l="1"/>
  <c r="B1101" i="2"/>
  <c r="F1096" i="2"/>
  <c r="J1096" i="2" s="1"/>
  <c r="E1096" i="2"/>
  <c r="I1096" i="2" s="1"/>
  <c r="P1098" i="2"/>
  <c r="Q1098" i="2" s="1"/>
  <c r="G1098" i="2"/>
  <c r="H1098" i="2"/>
  <c r="E1097" i="2"/>
  <c r="F1097" i="2"/>
  <c r="G1097" i="2"/>
  <c r="H1097" i="2"/>
  <c r="R1099" i="2"/>
  <c r="T1099" i="2" s="1"/>
  <c r="U1099" i="2" s="1"/>
  <c r="L1099" i="2"/>
  <c r="O1099" i="2"/>
  <c r="N1099" i="2"/>
  <c r="K1099" i="2"/>
  <c r="D1099" i="2"/>
  <c r="S1099" i="2"/>
  <c r="I1097" i="2" l="1"/>
  <c r="P1099" i="2"/>
  <c r="E1098" i="2"/>
  <c r="I1098" i="2" s="1"/>
  <c r="F1098" i="2"/>
  <c r="J1098" i="2" s="1"/>
  <c r="H1099" i="2"/>
  <c r="G1099" i="2"/>
  <c r="C1101" i="2"/>
  <c r="B1102" i="2"/>
  <c r="M1099" i="2"/>
  <c r="J1097" i="2"/>
  <c r="S1100" i="2"/>
  <c r="L1100" i="2"/>
  <c r="D1100" i="2"/>
  <c r="R1100" i="2"/>
  <c r="T1100" i="2" s="1"/>
  <c r="U1100" i="2" s="1"/>
  <c r="O1100" i="2"/>
  <c r="K1100" i="2"/>
  <c r="N1100" i="2"/>
  <c r="Q1099" i="2" l="1"/>
  <c r="F1099" i="2" s="1"/>
  <c r="J1099" i="2" s="1"/>
  <c r="M1100" i="2"/>
  <c r="P1100" i="2"/>
  <c r="H1100" i="2"/>
  <c r="G1100" i="2"/>
  <c r="D1101" i="2"/>
  <c r="R1101" i="2"/>
  <c r="T1101" i="2" s="1"/>
  <c r="U1101" i="2" s="1"/>
  <c r="O1101" i="2"/>
  <c r="L1101" i="2"/>
  <c r="K1101" i="2"/>
  <c r="S1101" i="2"/>
  <c r="N1101" i="2"/>
  <c r="B1103" i="2"/>
  <c r="C1102" i="2"/>
  <c r="Q1100" i="2" l="1"/>
  <c r="F1100" i="2" s="1"/>
  <c r="J1100" i="2" s="1"/>
  <c r="E1099" i="2"/>
  <c r="I1099" i="2" s="1"/>
  <c r="S1102" i="2"/>
  <c r="R1102" i="2"/>
  <c r="T1102" i="2" s="1"/>
  <c r="U1102" i="2" s="1"/>
  <c r="L1102" i="2"/>
  <c r="O1102" i="2"/>
  <c r="N1102" i="2"/>
  <c r="D1102" i="2"/>
  <c r="K1102" i="2"/>
  <c r="P1101" i="2"/>
  <c r="G1101" i="2"/>
  <c r="H1101" i="2"/>
  <c r="C1103" i="2"/>
  <c r="B1104" i="2"/>
  <c r="M1101" i="2"/>
  <c r="E1100" i="2" l="1"/>
  <c r="I1100" i="2" s="1"/>
  <c r="Q1101" i="2"/>
  <c r="E1101" i="2" s="1"/>
  <c r="I1101" i="2" s="1"/>
  <c r="P1102" i="2"/>
  <c r="H1102" i="2"/>
  <c r="G1102" i="2"/>
  <c r="L1103" i="2"/>
  <c r="O1103" i="2"/>
  <c r="S1103" i="2"/>
  <c r="D1103" i="2"/>
  <c r="K1103" i="2"/>
  <c r="M1103" i="2" s="1"/>
  <c r="R1103" i="2"/>
  <c r="T1103" i="2" s="1"/>
  <c r="U1103" i="2" s="1"/>
  <c r="N1103" i="2"/>
  <c r="B1105" i="2"/>
  <c r="C1104" i="2"/>
  <c r="M1102" i="2"/>
  <c r="P1103" i="2" l="1"/>
  <c r="Q1103" i="2" s="1"/>
  <c r="Q1102" i="2"/>
  <c r="F1102" i="2" s="1"/>
  <c r="J1102" i="2" s="1"/>
  <c r="F1101" i="2"/>
  <c r="J1101" i="2" s="1"/>
  <c r="D1104" i="2"/>
  <c r="R1104" i="2"/>
  <c r="N1104" i="2"/>
  <c r="K1104" i="2"/>
  <c r="L1104" i="2"/>
  <c r="O1104" i="2"/>
  <c r="S1104" i="2"/>
  <c r="B1106" i="2"/>
  <c r="C1105" i="2"/>
  <c r="G1103" i="2"/>
  <c r="H1103" i="2"/>
  <c r="T1104" i="2" l="1"/>
  <c r="U1104" i="2" s="1"/>
  <c r="H1104" i="2" s="1"/>
  <c r="E1102" i="2"/>
  <c r="I1102" i="2" s="1"/>
  <c r="M1104" i="2"/>
  <c r="P1104" i="2"/>
  <c r="E1103" i="2"/>
  <c r="I1103" i="2" s="1"/>
  <c r="F1103" i="2"/>
  <c r="J1103" i="2" s="1"/>
  <c r="O1105" i="2"/>
  <c r="K1105" i="2"/>
  <c r="S1105" i="2"/>
  <c r="N1105" i="2"/>
  <c r="D1105" i="2"/>
  <c r="R1105" i="2"/>
  <c r="T1105" i="2" s="1"/>
  <c r="U1105" i="2" s="1"/>
  <c r="L1105" i="2"/>
  <c r="B1107" i="2"/>
  <c r="C1106" i="2"/>
  <c r="G1104" i="2" l="1"/>
  <c r="M1105" i="2"/>
  <c r="C1107" i="2"/>
  <c r="B1108" i="2"/>
  <c r="H1105" i="2"/>
  <c r="G1105" i="2"/>
  <c r="O1106" i="2"/>
  <c r="S1106" i="2"/>
  <c r="L1106" i="2"/>
  <c r="N1106" i="2"/>
  <c r="D1106" i="2"/>
  <c r="R1106" i="2"/>
  <c r="T1106" i="2" s="1"/>
  <c r="U1106" i="2" s="1"/>
  <c r="K1106" i="2"/>
  <c r="P1105" i="2"/>
  <c r="Q1105" i="2" s="1"/>
  <c r="Q1104" i="2"/>
  <c r="M1106" i="2" l="1"/>
  <c r="E1105" i="2"/>
  <c r="I1105" i="2" s="1"/>
  <c r="F1105" i="2"/>
  <c r="J1105" i="2" s="1"/>
  <c r="H1106" i="2"/>
  <c r="G1106" i="2"/>
  <c r="C1108" i="2"/>
  <c r="B1109" i="2"/>
  <c r="L1107" i="2"/>
  <c r="O1107" i="2"/>
  <c r="N1107" i="2"/>
  <c r="K1107" i="2"/>
  <c r="R1107" i="2"/>
  <c r="S1107" i="2"/>
  <c r="D1107" i="2"/>
  <c r="F1104" i="2"/>
  <c r="J1104" i="2" s="1"/>
  <c r="E1104" i="2"/>
  <c r="I1104" i="2" s="1"/>
  <c r="P1106" i="2"/>
  <c r="Q1106" i="2" s="1"/>
  <c r="T1107" i="2" l="1"/>
  <c r="U1107" i="2" s="1"/>
  <c r="G1107" i="2" s="1"/>
  <c r="P1107" i="2"/>
  <c r="E1106" i="2"/>
  <c r="I1106" i="2" s="1"/>
  <c r="F1106" i="2"/>
  <c r="J1106" i="2" s="1"/>
  <c r="C1109" i="2"/>
  <c r="B1110" i="2"/>
  <c r="L1108" i="2"/>
  <c r="R1108" i="2"/>
  <c r="S1108" i="2"/>
  <c r="D1108" i="2"/>
  <c r="O1108" i="2"/>
  <c r="N1108" i="2"/>
  <c r="K1108" i="2"/>
  <c r="M1108" i="2" s="1"/>
  <c r="M1107" i="2"/>
  <c r="Q1107" i="2" s="1"/>
  <c r="H1107" i="2" l="1"/>
  <c r="T1108" i="2"/>
  <c r="U1108" i="2" s="1"/>
  <c r="H1108" i="2" s="1"/>
  <c r="P1108" i="2"/>
  <c r="Q1108" i="2" s="1"/>
  <c r="E1107" i="2"/>
  <c r="I1107" i="2" s="1"/>
  <c r="F1107" i="2"/>
  <c r="J1107" i="2" s="1"/>
  <c r="C1110" i="2"/>
  <c r="B1111" i="2"/>
  <c r="D1109" i="2"/>
  <c r="L1109" i="2"/>
  <c r="O1109" i="2"/>
  <c r="K1109" i="2"/>
  <c r="M1109" i="2" s="1"/>
  <c r="S1109" i="2"/>
  <c r="R1109" i="2"/>
  <c r="N1109" i="2"/>
  <c r="G1108" i="2" l="1"/>
  <c r="E1108" i="2"/>
  <c r="I1108" i="2" s="1"/>
  <c r="F1108" i="2"/>
  <c r="J1108" i="2" s="1"/>
  <c r="T1109" i="2"/>
  <c r="U1109" i="2" s="1"/>
  <c r="R1110" i="2"/>
  <c r="T1110" i="2" s="1"/>
  <c r="U1110" i="2" s="1"/>
  <c r="L1110" i="2"/>
  <c r="O1110" i="2"/>
  <c r="K1110" i="2"/>
  <c r="N1110" i="2"/>
  <c r="D1110" i="2"/>
  <c r="S1110" i="2"/>
  <c r="P1109" i="2"/>
  <c r="Q1109" i="2" s="1"/>
  <c r="C1111" i="2"/>
  <c r="B1112" i="2"/>
  <c r="M1110" i="2" l="1"/>
  <c r="P1110" i="2"/>
  <c r="E1109" i="2"/>
  <c r="F1109" i="2"/>
  <c r="C1112" i="2"/>
  <c r="B1113" i="2"/>
  <c r="L1111" i="2"/>
  <c r="O1111" i="2"/>
  <c r="N1111" i="2"/>
  <c r="K1111" i="2"/>
  <c r="R1111" i="2"/>
  <c r="S1111" i="2"/>
  <c r="D1111" i="2"/>
  <c r="G1110" i="2"/>
  <c r="H1110" i="2"/>
  <c r="H1109" i="2"/>
  <c r="G1109" i="2"/>
  <c r="Q1110" i="2" l="1"/>
  <c r="E1110" i="2" s="1"/>
  <c r="I1110" i="2" s="1"/>
  <c r="J1109" i="2"/>
  <c r="P1111" i="2"/>
  <c r="C1113" i="2"/>
  <c r="B1114" i="2"/>
  <c r="O1112" i="2"/>
  <c r="K1112" i="2"/>
  <c r="S1112" i="2"/>
  <c r="N1112" i="2"/>
  <c r="D1112" i="2"/>
  <c r="R1112" i="2"/>
  <c r="T1112" i="2" s="1"/>
  <c r="U1112" i="2" s="1"/>
  <c r="L1112" i="2"/>
  <c r="T1111" i="2"/>
  <c r="U1111" i="2" s="1"/>
  <c r="M1111" i="2"/>
  <c r="I1109" i="2"/>
  <c r="Q1111" i="2" l="1"/>
  <c r="F1111" i="2" s="1"/>
  <c r="M1112" i="2"/>
  <c r="Q1112" i="2" s="1"/>
  <c r="P1112" i="2"/>
  <c r="F1110" i="2"/>
  <c r="J1110" i="2" s="1"/>
  <c r="H1112" i="2"/>
  <c r="G1112" i="2"/>
  <c r="H1111" i="2"/>
  <c r="G1111" i="2"/>
  <c r="B1115" i="2"/>
  <c r="C1114" i="2"/>
  <c r="O1113" i="2"/>
  <c r="N1113" i="2"/>
  <c r="K1113" i="2"/>
  <c r="D1113" i="2"/>
  <c r="S1113" i="2"/>
  <c r="L1113" i="2"/>
  <c r="R1113" i="2"/>
  <c r="T1113" i="2" s="1"/>
  <c r="U1113" i="2" s="1"/>
  <c r="E1111" i="2" l="1"/>
  <c r="G1113" i="2"/>
  <c r="H1113" i="2"/>
  <c r="C1115" i="2"/>
  <c r="B1116" i="2"/>
  <c r="F1112" i="2"/>
  <c r="J1112" i="2" s="1"/>
  <c r="E1112" i="2"/>
  <c r="I1112" i="2" s="1"/>
  <c r="M1113" i="2"/>
  <c r="I1111" i="2"/>
  <c r="P1113" i="2"/>
  <c r="J1111" i="2"/>
  <c r="O1114" i="2"/>
  <c r="K1114" i="2"/>
  <c r="N1114" i="2"/>
  <c r="S1114" i="2"/>
  <c r="D1114" i="2"/>
  <c r="L1114" i="2"/>
  <c r="R1114" i="2"/>
  <c r="P1114" i="2" l="1"/>
  <c r="Q1113" i="2"/>
  <c r="E1113" i="2" s="1"/>
  <c r="I1113" i="2" s="1"/>
  <c r="M1114" i="2"/>
  <c r="C1116" i="2"/>
  <c r="B1117" i="2"/>
  <c r="D1115" i="2"/>
  <c r="O1115" i="2"/>
  <c r="L1115" i="2"/>
  <c r="N1115" i="2"/>
  <c r="K1115" i="2"/>
  <c r="S1115" i="2"/>
  <c r="R1115" i="2"/>
  <c r="T1114" i="2"/>
  <c r="U1114" i="2" s="1"/>
  <c r="Q1114" i="2" l="1"/>
  <c r="M1115" i="2"/>
  <c r="F1113" i="2"/>
  <c r="J1113" i="2" s="1"/>
  <c r="G1114" i="2"/>
  <c r="H1114" i="2"/>
  <c r="B1118" i="2"/>
  <c r="C1117" i="2"/>
  <c r="T1115" i="2"/>
  <c r="U1115" i="2" s="1"/>
  <c r="N1116" i="2"/>
  <c r="D1116" i="2"/>
  <c r="R1116" i="2"/>
  <c r="S1116" i="2"/>
  <c r="L1116" i="2"/>
  <c r="O1116" i="2"/>
  <c r="K1116" i="2"/>
  <c r="E1114" i="2"/>
  <c r="I1114" i="2" s="1"/>
  <c r="F1114" i="2"/>
  <c r="P1115" i="2"/>
  <c r="Q1115" i="2" s="1"/>
  <c r="T1116" i="2" l="1"/>
  <c r="U1116" i="2" s="1"/>
  <c r="G1116" i="2" s="1"/>
  <c r="P1116" i="2"/>
  <c r="E1115" i="2"/>
  <c r="F1115" i="2"/>
  <c r="H1115" i="2"/>
  <c r="G1115" i="2"/>
  <c r="M1116" i="2"/>
  <c r="Q1116" i="2" s="1"/>
  <c r="S1117" i="2"/>
  <c r="D1117" i="2"/>
  <c r="N1117" i="2"/>
  <c r="R1117" i="2"/>
  <c r="L1117" i="2"/>
  <c r="K1117" i="2"/>
  <c r="O1117" i="2"/>
  <c r="B1119" i="2"/>
  <c r="C1118" i="2"/>
  <c r="J1114" i="2"/>
  <c r="H1116" i="2" l="1"/>
  <c r="J1115" i="2"/>
  <c r="E1116" i="2"/>
  <c r="I1116" i="2" s="1"/>
  <c r="F1116" i="2"/>
  <c r="J1116" i="2" s="1"/>
  <c r="C1119" i="2"/>
  <c r="B1120" i="2"/>
  <c r="M1117" i="2"/>
  <c r="T1117" i="2"/>
  <c r="U1117" i="2" s="1"/>
  <c r="N1118" i="2"/>
  <c r="R1118" i="2"/>
  <c r="K1118" i="2"/>
  <c r="S1118" i="2"/>
  <c r="D1118" i="2"/>
  <c r="L1118" i="2"/>
  <c r="O1118" i="2"/>
  <c r="P1117" i="2"/>
  <c r="I1115" i="2"/>
  <c r="T1118" i="2" l="1"/>
  <c r="U1118" i="2" s="1"/>
  <c r="G1118" i="2" s="1"/>
  <c r="P1118" i="2"/>
  <c r="Q1117" i="2"/>
  <c r="G1117" i="2"/>
  <c r="H1117" i="2"/>
  <c r="B1121" i="2"/>
  <c r="C1120" i="2"/>
  <c r="N1119" i="2"/>
  <c r="S1119" i="2"/>
  <c r="D1119" i="2"/>
  <c r="R1119" i="2"/>
  <c r="T1119" i="2" s="1"/>
  <c r="U1119" i="2" s="1"/>
  <c r="L1119" i="2"/>
  <c r="O1119" i="2"/>
  <c r="K1119" i="2"/>
  <c r="M1118" i="2"/>
  <c r="H1118" i="2" l="1"/>
  <c r="M1119" i="2"/>
  <c r="P1119" i="2"/>
  <c r="Q1118" i="2"/>
  <c r="F1118" i="2" s="1"/>
  <c r="J1118" i="2" s="1"/>
  <c r="S1120" i="2"/>
  <c r="K1120" i="2"/>
  <c r="D1120" i="2"/>
  <c r="O1120" i="2"/>
  <c r="R1120" i="2"/>
  <c r="L1120" i="2"/>
  <c r="N1120" i="2"/>
  <c r="Q1119" i="2"/>
  <c r="C1121" i="2"/>
  <c r="B1122" i="2"/>
  <c r="F1117" i="2"/>
  <c r="J1117" i="2" s="1"/>
  <c r="E1117" i="2"/>
  <c r="I1117" i="2" s="1"/>
  <c r="H1119" i="2"/>
  <c r="G1119" i="2"/>
  <c r="T1120" i="2" l="1"/>
  <c r="U1120" i="2" s="1"/>
  <c r="G1120" i="2" s="1"/>
  <c r="P1120" i="2"/>
  <c r="E1118" i="2"/>
  <c r="I1118" i="2" s="1"/>
  <c r="M1120" i="2"/>
  <c r="Q1120" i="2" s="1"/>
  <c r="C1122" i="2"/>
  <c r="B1123" i="2"/>
  <c r="S1121" i="2"/>
  <c r="D1121" i="2"/>
  <c r="O1121" i="2"/>
  <c r="L1121" i="2"/>
  <c r="R1121" i="2"/>
  <c r="N1121" i="2"/>
  <c r="P1121" i="2" s="1"/>
  <c r="K1121" i="2"/>
  <c r="E1119" i="2"/>
  <c r="I1119" i="2" s="1"/>
  <c r="F1119" i="2"/>
  <c r="J1119" i="2" s="1"/>
  <c r="T1121" i="2" l="1"/>
  <c r="U1121" i="2" s="1"/>
  <c r="G1121" i="2" s="1"/>
  <c r="H1120" i="2"/>
  <c r="B1124" i="2"/>
  <c r="C1123" i="2"/>
  <c r="M1121" i="2"/>
  <c r="Q1121" i="2" s="1"/>
  <c r="D1122" i="2"/>
  <c r="S1122" i="2"/>
  <c r="R1122" i="2"/>
  <c r="L1122" i="2"/>
  <c r="O1122" i="2"/>
  <c r="K1122" i="2"/>
  <c r="N1122" i="2"/>
  <c r="F1120" i="2"/>
  <c r="J1120" i="2" s="1"/>
  <c r="E1120" i="2"/>
  <c r="I1120" i="2" s="1"/>
  <c r="H1121" i="2" l="1"/>
  <c r="T1122" i="2"/>
  <c r="U1122" i="2" s="1"/>
  <c r="H1122" i="2" s="1"/>
  <c r="M1122" i="2"/>
  <c r="F1121" i="2"/>
  <c r="J1121" i="2" s="1"/>
  <c r="E1121" i="2"/>
  <c r="I1121" i="2" s="1"/>
  <c r="P1122" i="2"/>
  <c r="L1123" i="2"/>
  <c r="N1123" i="2"/>
  <c r="R1123" i="2"/>
  <c r="O1123" i="2"/>
  <c r="D1123" i="2"/>
  <c r="K1123" i="2"/>
  <c r="S1123" i="2"/>
  <c r="B1125" i="2"/>
  <c r="C1124" i="2"/>
  <c r="G1122" i="2" l="1"/>
  <c r="T1123" i="2"/>
  <c r="U1123" i="2" s="1"/>
  <c r="H1123" i="2" s="1"/>
  <c r="Q1122" i="2"/>
  <c r="E1122" i="2" s="1"/>
  <c r="I1122" i="2" s="1"/>
  <c r="O1124" i="2"/>
  <c r="D1124" i="2"/>
  <c r="R1124" i="2"/>
  <c r="N1124" i="2"/>
  <c r="L1124" i="2"/>
  <c r="K1124" i="2"/>
  <c r="S1124" i="2"/>
  <c r="P1123" i="2"/>
  <c r="B1126" i="2"/>
  <c r="C1125" i="2"/>
  <c r="M1123" i="2"/>
  <c r="G1123" i="2" l="1"/>
  <c r="F1122" i="2"/>
  <c r="J1122" i="2" s="1"/>
  <c r="P1124" i="2"/>
  <c r="Q1123" i="2"/>
  <c r="E1123" i="2" s="1"/>
  <c r="I1123" i="2" s="1"/>
  <c r="T1124" i="2"/>
  <c r="U1124" i="2" s="1"/>
  <c r="C1126" i="2"/>
  <c r="B1127" i="2"/>
  <c r="K1125" i="2"/>
  <c r="S1125" i="2"/>
  <c r="R1125" i="2"/>
  <c r="T1125" i="2" s="1"/>
  <c r="U1125" i="2" s="1"/>
  <c r="O1125" i="2"/>
  <c r="D1125" i="2"/>
  <c r="L1125" i="2"/>
  <c r="N1125" i="2"/>
  <c r="M1124" i="2"/>
  <c r="M1125" i="2" l="1"/>
  <c r="Q1124" i="2"/>
  <c r="F1124" i="2" s="1"/>
  <c r="F1123" i="2"/>
  <c r="J1123" i="2" s="1"/>
  <c r="G1125" i="2"/>
  <c r="H1125" i="2"/>
  <c r="B1128" i="2"/>
  <c r="C1127" i="2"/>
  <c r="P1125" i="2"/>
  <c r="Q1125" i="2" s="1"/>
  <c r="D1126" i="2"/>
  <c r="N1126" i="2"/>
  <c r="K1126" i="2"/>
  <c r="S1126" i="2"/>
  <c r="R1126" i="2"/>
  <c r="T1126" i="2" s="1"/>
  <c r="U1126" i="2" s="1"/>
  <c r="L1126" i="2"/>
  <c r="O1126" i="2"/>
  <c r="H1124" i="2"/>
  <c r="G1124" i="2"/>
  <c r="E1124" i="2" l="1"/>
  <c r="M1126" i="2"/>
  <c r="Q1126" i="2" s="1"/>
  <c r="P1126" i="2"/>
  <c r="N1127" i="2"/>
  <c r="D1127" i="2"/>
  <c r="K1127" i="2"/>
  <c r="S1127" i="2"/>
  <c r="L1127" i="2"/>
  <c r="R1127" i="2"/>
  <c r="O1127" i="2"/>
  <c r="C1128" i="2"/>
  <c r="B1129" i="2"/>
  <c r="G1126" i="2"/>
  <c r="H1126" i="2"/>
  <c r="I1124" i="2"/>
  <c r="J1124" i="2"/>
  <c r="F1125" i="2"/>
  <c r="J1125" i="2" s="1"/>
  <c r="E1125" i="2"/>
  <c r="I1125" i="2" s="1"/>
  <c r="T1127" i="2" l="1"/>
  <c r="U1127" i="2" s="1"/>
  <c r="G1127" i="2" s="1"/>
  <c r="M1127" i="2"/>
  <c r="F1126" i="2"/>
  <c r="J1126" i="2" s="1"/>
  <c r="E1126" i="2"/>
  <c r="I1126" i="2" s="1"/>
  <c r="L1128" i="2"/>
  <c r="O1128" i="2"/>
  <c r="K1128" i="2"/>
  <c r="N1128" i="2"/>
  <c r="D1128" i="2"/>
  <c r="R1128" i="2"/>
  <c r="S1128" i="2"/>
  <c r="B1130" i="2"/>
  <c r="C1129" i="2"/>
  <c r="P1127" i="2"/>
  <c r="Q1127" i="2" s="1"/>
  <c r="H1127" i="2" l="1"/>
  <c r="M1128" i="2"/>
  <c r="P1128" i="2"/>
  <c r="E1127" i="2"/>
  <c r="I1127" i="2" s="1"/>
  <c r="F1127" i="2"/>
  <c r="J1127" i="2" s="1"/>
  <c r="T1128" i="2"/>
  <c r="U1128" i="2" s="1"/>
  <c r="O1129" i="2"/>
  <c r="K1129" i="2"/>
  <c r="N1129" i="2"/>
  <c r="R1129" i="2"/>
  <c r="S1129" i="2"/>
  <c r="L1129" i="2"/>
  <c r="D1129" i="2"/>
  <c r="C1130" i="2"/>
  <c r="B1131" i="2"/>
  <c r="Q1128" i="2" l="1"/>
  <c r="F1128" i="2" s="1"/>
  <c r="T1129" i="2"/>
  <c r="U1129" i="2" s="1"/>
  <c r="G1129" i="2" s="1"/>
  <c r="M1129" i="2"/>
  <c r="P1129" i="2"/>
  <c r="Q1129" i="2" s="1"/>
  <c r="E1128" i="2"/>
  <c r="H1128" i="2"/>
  <c r="G1128" i="2"/>
  <c r="O1130" i="2"/>
  <c r="N1130" i="2"/>
  <c r="K1130" i="2"/>
  <c r="S1130" i="2"/>
  <c r="R1130" i="2"/>
  <c r="T1130" i="2" s="1"/>
  <c r="U1130" i="2" s="1"/>
  <c r="D1130" i="2"/>
  <c r="L1130" i="2"/>
  <c r="B1132" i="2"/>
  <c r="C1131" i="2"/>
  <c r="H1129" i="2" l="1"/>
  <c r="I1128" i="2"/>
  <c r="F1129" i="2"/>
  <c r="J1129" i="2" s="1"/>
  <c r="E1129" i="2"/>
  <c r="I1129" i="2" s="1"/>
  <c r="G1130" i="2"/>
  <c r="H1130" i="2"/>
  <c r="B1133" i="2"/>
  <c r="C1132" i="2"/>
  <c r="J1128" i="2"/>
  <c r="M1130" i="2"/>
  <c r="S1131" i="2"/>
  <c r="D1131" i="2"/>
  <c r="K1131" i="2"/>
  <c r="N1131" i="2"/>
  <c r="R1131" i="2"/>
  <c r="T1131" i="2" s="1"/>
  <c r="U1131" i="2" s="1"/>
  <c r="O1131" i="2"/>
  <c r="L1131" i="2"/>
  <c r="P1130" i="2"/>
  <c r="M1131" i="2" l="1"/>
  <c r="Q1130" i="2"/>
  <c r="E1130" i="2" s="1"/>
  <c r="I1130" i="2" s="1"/>
  <c r="P1131" i="2"/>
  <c r="L1132" i="2"/>
  <c r="O1132" i="2"/>
  <c r="N1132" i="2"/>
  <c r="R1132" i="2"/>
  <c r="K1132" i="2"/>
  <c r="S1132" i="2"/>
  <c r="D1132" i="2"/>
  <c r="H1131" i="2"/>
  <c r="G1131" i="2"/>
  <c r="B1134" i="2"/>
  <c r="C1133" i="2"/>
  <c r="M1132" i="2" l="1"/>
  <c r="P1132" i="2"/>
  <c r="T1132" i="2"/>
  <c r="U1132" i="2" s="1"/>
  <c r="G1132" i="2" s="1"/>
  <c r="Q1131" i="2"/>
  <c r="E1131" i="2" s="1"/>
  <c r="I1131" i="2" s="1"/>
  <c r="F1130" i="2"/>
  <c r="J1130" i="2" s="1"/>
  <c r="N1133" i="2"/>
  <c r="R1133" i="2"/>
  <c r="S1133" i="2"/>
  <c r="D1133" i="2"/>
  <c r="L1133" i="2"/>
  <c r="K1133" i="2"/>
  <c r="O1133" i="2"/>
  <c r="B1135" i="2"/>
  <c r="C1134" i="2"/>
  <c r="Q1132" i="2" l="1"/>
  <c r="T1133" i="2"/>
  <c r="U1133" i="2" s="1"/>
  <c r="G1133" i="2" s="1"/>
  <c r="F1131" i="2"/>
  <c r="J1131" i="2" s="1"/>
  <c r="H1132" i="2"/>
  <c r="M1133" i="2"/>
  <c r="R1134" i="2"/>
  <c r="L1134" i="2"/>
  <c r="O1134" i="2"/>
  <c r="N1134" i="2"/>
  <c r="D1134" i="2"/>
  <c r="K1134" i="2"/>
  <c r="S1134" i="2"/>
  <c r="C1135" i="2"/>
  <c r="B1136" i="2"/>
  <c r="P1133" i="2"/>
  <c r="F1132" i="2"/>
  <c r="J1132" i="2" s="1"/>
  <c r="E1132" i="2"/>
  <c r="I1132" i="2" s="1"/>
  <c r="H1133" i="2" l="1"/>
  <c r="M1134" i="2"/>
  <c r="P1134" i="2"/>
  <c r="B1137" i="2"/>
  <c r="C1136" i="2"/>
  <c r="L1135" i="2"/>
  <c r="R1135" i="2"/>
  <c r="T1135" i="2" s="1"/>
  <c r="U1135" i="2" s="1"/>
  <c r="O1135" i="2"/>
  <c r="N1135" i="2"/>
  <c r="K1135" i="2"/>
  <c r="S1135" i="2"/>
  <c r="D1135" i="2"/>
  <c r="T1134" i="2"/>
  <c r="U1134" i="2" s="1"/>
  <c r="Q1133" i="2"/>
  <c r="P1135" i="2" l="1"/>
  <c r="M1135" i="2"/>
  <c r="Q1134" i="2"/>
  <c r="E1134" i="2" s="1"/>
  <c r="Q1135" i="2"/>
  <c r="E1135" i="2" s="1"/>
  <c r="G1135" i="2"/>
  <c r="H1135" i="2"/>
  <c r="G1134" i="2"/>
  <c r="H1134" i="2"/>
  <c r="O1136" i="2"/>
  <c r="R1136" i="2"/>
  <c r="T1136" i="2" s="1"/>
  <c r="U1136" i="2" s="1"/>
  <c r="L1136" i="2"/>
  <c r="K1136" i="2"/>
  <c r="N1136" i="2"/>
  <c r="S1136" i="2"/>
  <c r="D1136" i="2"/>
  <c r="E1133" i="2"/>
  <c r="I1133" i="2" s="1"/>
  <c r="F1133" i="2"/>
  <c r="J1133" i="2" s="1"/>
  <c r="B1138" i="2"/>
  <c r="C1137" i="2"/>
  <c r="F1134" i="2"/>
  <c r="J1134" i="2" s="1"/>
  <c r="I1134" i="2" l="1"/>
  <c r="M1136" i="2"/>
  <c r="F1135" i="2"/>
  <c r="J1135" i="2" s="1"/>
  <c r="H1136" i="2"/>
  <c r="G1136" i="2"/>
  <c r="C1138" i="2"/>
  <c r="B1139" i="2"/>
  <c r="P1136" i="2"/>
  <c r="Q1136" i="2" s="1"/>
  <c r="O1137" i="2"/>
  <c r="K1137" i="2"/>
  <c r="M1137" i="2" s="1"/>
  <c r="N1137" i="2"/>
  <c r="S1137" i="2"/>
  <c r="D1137" i="2"/>
  <c r="L1137" i="2"/>
  <c r="R1137" i="2"/>
  <c r="T1137" i="2" s="1"/>
  <c r="U1137" i="2" s="1"/>
  <c r="I1135" i="2"/>
  <c r="F1136" i="2" l="1"/>
  <c r="J1136" i="2" s="1"/>
  <c r="E1136" i="2"/>
  <c r="I1136" i="2" s="1"/>
  <c r="B1140" i="2"/>
  <c r="C1139" i="2"/>
  <c r="G1137" i="2"/>
  <c r="H1137" i="2"/>
  <c r="O1138" i="2"/>
  <c r="S1138" i="2"/>
  <c r="R1138" i="2"/>
  <c r="N1138" i="2"/>
  <c r="K1138" i="2"/>
  <c r="D1138" i="2"/>
  <c r="L1138" i="2"/>
  <c r="P1137" i="2"/>
  <c r="Q1137" i="2" s="1"/>
  <c r="M1138" i="2" l="1"/>
  <c r="P1138" i="2"/>
  <c r="F1137" i="2"/>
  <c r="J1137" i="2" s="1"/>
  <c r="E1137" i="2"/>
  <c r="I1137" i="2" s="1"/>
  <c r="R1139" i="2"/>
  <c r="T1139" i="2" s="1"/>
  <c r="U1139" i="2" s="1"/>
  <c r="O1139" i="2"/>
  <c r="S1139" i="2"/>
  <c r="D1139" i="2"/>
  <c r="N1139" i="2"/>
  <c r="L1139" i="2"/>
  <c r="K1139" i="2"/>
  <c r="Q1138" i="2"/>
  <c r="B1141" i="2"/>
  <c r="C1140" i="2"/>
  <c r="T1138" i="2"/>
  <c r="U1138" i="2" s="1"/>
  <c r="B1142" i="2" l="1"/>
  <c r="C1141" i="2"/>
  <c r="P1139" i="2"/>
  <c r="H1138" i="2"/>
  <c r="G1138" i="2"/>
  <c r="N1140" i="2"/>
  <c r="L1140" i="2"/>
  <c r="O1140" i="2"/>
  <c r="K1140" i="2"/>
  <c r="S1140" i="2"/>
  <c r="D1140" i="2"/>
  <c r="R1140" i="2"/>
  <c r="T1140" i="2" s="1"/>
  <c r="U1140" i="2" s="1"/>
  <c r="H1139" i="2"/>
  <c r="G1139" i="2"/>
  <c r="E1138" i="2"/>
  <c r="F1138" i="2"/>
  <c r="J1138" i="2" s="1"/>
  <c r="M1139" i="2"/>
  <c r="Q1139" i="2" l="1"/>
  <c r="E1139" i="2" s="1"/>
  <c r="I1139" i="2" s="1"/>
  <c r="I1138" i="2"/>
  <c r="H1140" i="2"/>
  <c r="G1140" i="2"/>
  <c r="P1140" i="2"/>
  <c r="D1141" i="2"/>
  <c r="R1141" i="2"/>
  <c r="N1141" i="2"/>
  <c r="L1141" i="2"/>
  <c r="O1141" i="2"/>
  <c r="K1141" i="2"/>
  <c r="S1141" i="2"/>
  <c r="M1140" i="2"/>
  <c r="C1142" i="2"/>
  <c r="B1143" i="2"/>
  <c r="T1141" i="2" l="1"/>
  <c r="U1141" i="2" s="1"/>
  <c r="G1141" i="2" s="1"/>
  <c r="Q1140" i="2"/>
  <c r="F1140" i="2" s="1"/>
  <c r="J1140" i="2" s="1"/>
  <c r="F1139" i="2"/>
  <c r="J1139" i="2" s="1"/>
  <c r="B1144" i="2"/>
  <c r="C1143" i="2"/>
  <c r="N1142" i="2"/>
  <c r="D1142" i="2"/>
  <c r="S1142" i="2"/>
  <c r="R1142" i="2"/>
  <c r="T1142" i="2" s="1"/>
  <c r="U1142" i="2" s="1"/>
  <c r="O1142" i="2"/>
  <c r="L1142" i="2"/>
  <c r="K1142" i="2"/>
  <c r="P1141" i="2"/>
  <c r="M1141" i="2"/>
  <c r="Q1141" i="2" l="1"/>
  <c r="F1141" i="2" s="1"/>
  <c r="J1141" i="2" s="1"/>
  <c r="H1141" i="2"/>
  <c r="E1140" i="2"/>
  <c r="I1140" i="2" s="1"/>
  <c r="P1142" i="2"/>
  <c r="H1142" i="2"/>
  <c r="G1142" i="2"/>
  <c r="K1143" i="2"/>
  <c r="L1143" i="2"/>
  <c r="O1143" i="2"/>
  <c r="N1143" i="2"/>
  <c r="S1143" i="2"/>
  <c r="D1143" i="2"/>
  <c r="R1143" i="2"/>
  <c r="T1143" i="2" s="1"/>
  <c r="U1143" i="2" s="1"/>
  <c r="M1142" i="2"/>
  <c r="C1144" i="2"/>
  <c r="B1145" i="2"/>
  <c r="E1141" i="2" l="1"/>
  <c r="I1141" i="2" s="1"/>
  <c r="Q1142" i="2"/>
  <c r="F1142" i="2" s="1"/>
  <c r="J1142" i="2" s="1"/>
  <c r="B1146" i="2"/>
  <c r="C1145" i="2"/>
  <c r="P1143" i="2"/>
  <c r="M1143" i="2"/>
  <c r="S1144" i="2"/>
  <c r="N1144" i="2"/>
  <c r="D1144" i="2"/>
  <c r="R1144" i="2"/>
  <c r="L1144" i="2"/>
  <c r="O1144" i="2"/>
  <c r="K1144" i="2"/>
  <c r="G1143" i="2"/>
  <c r="H1143" i="2"/>
  <c r="M1144" i="2" l="1"/>
  <c r="T1144" i="2"/>
  <c r="U1144" i="2" s="1"/>
  <c r="G1144" i="2" s="1"/>
  <c r="Q1143" i="2"/>
  <c r="E1143" i="2" s="1"/>
  <c r="I1143" i="2" s="1"/>
  <c r="E1142" i="2"/>
  <c r="I1142" i="2" s="1"/>
  <c r="P1144" i="2"/>
  <c r="Q1144" i="2" s="1"/>
  <c r="R1145" i="2"/>
  <c r="L1145" i="2"/>
  <c r="N1145" i="2"/>
  <c r="O1145" i="2"/>
  <c r="K1145" i="2"/>
  <c r="S1145" i="2"/>
  <c r="D1145" i="2"/>
  <c r="C1146" i="2"/>
  <c r="B1147" i="2"/>
  <c r="T1145" i="2" l="1"/>
  <c r="U1145" i="2" s="1"/>
  <c r="H1145" i="2" s="1"/>
  <c r="H1144" i="2"/>
  <c r="F1143" i="2"/>
  <c r="J1143" i="2" s="1"/>
  <c r="F1144" i="2"/>
  <c r="J1144" i="2" s="1"/>
  <c r="E1144" i="2"/>
  <c r="I1144" i="2" s="1"/>
  <c r="B1148" i="2"/>
  <c r="C1147" i="2"/>
  <c r="P1145" i="2"/>
  <c r="S1146" i="2"/>
  <c r="R1146" i="2"/>
  <c r="L1146" i="2"/>
  <c r="O1146" i="2"/>
  <c r="N1146" i="2"/>
  <c r="D1146" i="2"/>
  <c r="K1146" i="2"/>
  <c r="M1145" i="2"/>
  <c r="M1146" i="2" l="1"/>
  <c r="G1145" i="2"/>
  <c r="P1146" i="2"/>
  <c r="Q1145" i="2"/>
  <c r="S1147" i="2"/>
  <c r="D1147" i="2"/>
  <c r="O1147" i="2"/>
  <c r="R1147" i="2"/>
  <c r="L1147" i="2"/>
  <c r="N1147" i="2"/>
  <c r="K1147" i="2"/>
  <c r="B1149" i="2"/>
  <c r="C1148" i="2"/>
  <c r="T1146" i="2"/>
  <c r="U1146" i="2" s="1"/>
  <c r="Q1146" i="2" l="1"/>
  <c r="F1146" i="2" s="1"/>
  <c r="T1147" i="2"/>
  <c r="U1147" i="2" s="1"/>
  <c r="H1147" i="2" s="1"/>
  <c r="M1147" i="2"/>
  <c r="P1147" i="2"/>
  <c r="G1146" i="2"/>
  <c r="H1146" i="2"/>
  <c r="J1146" i="2" s="1"/>
  <c r="D1148" i="2"/>
  <c r="R1148" i="2"/>
  <c r="L1148" i="2"/>
  <c r="O1148" i="2"/>
  <c r="N1148" i="2"/>
  <c r="S1148" i="2"/>
  <c r="K1148" i="2"/>
  <c r="C1149" i="2"/>
  <c r="B1150" i="2"/>
  <c r="E1145" i="2"/>
  <c r="I1145" i="2" s="1"/>
  <c r="F1145" i="2"/>
  <c r="J1145" i="2" s="1"/>
  <c r="M1148" i="2" l="1"/>
  <c r="E1146" i="2"/>
  <c r="G1147" i="2"/>
  <c r="T1148" i="2"/>
  <c r="U1148" i="2" s="1"/>
  <c r="G1148" i="2" s="1"/>
  <c r="I1146" i="2"/>
  <c r="P1148" i="2"/>
  <c r="Q1148" i="2" s="1"/>
  <c r="S1149" i="2"/>
  <c r="D1149" i="2"/>
  <c r="O1149" i="2"/>
  <c r="K1149" i="2"/>
  <c r="R1149" i="2"/>
  <c r="L1149" i="2"/>
  <c r="N1149" i="2"/>
  <c r="C1150" i="2"/>
  <c r="B1151" i="2"/>
  <c r="Q1147" i="2"/>
  <c r="M1149" i="2" l="1"/>
  <c r="H1148" i="2"/>
  <c r="T1149" i="2"/>
  <c r="U1149" i="2" s="1"/>
  <c r="H1149" i="2" s="1"/>
  <c r="E1148" i="2"/>
  <c r="I1148" i="2" s="1"/>
  <c r="F1148" i="2"/>
  <c r="J1148" i="2" s="1"/>
  <c r="F1147" i="2"/>
  <c r="J1147" i="2" s="1"/>
  <c r="E1147" i="2"/>
  <c r="I1147" i="2" s="1"/>
  <c r="C1151" i="2"/>
  <c r="B1152" i="2"/>
  <c r="O1150" i="2"/>
  <c r="D1150" i="2"/>
  <c r="N1150" i="2"/>
  <c r="S1150" i="2"/>
  <c r="K1150" i="2"/>
  <c r="R1150" i="2"/>
  <c r="L1150" i="2"/>
  <c r="P1149" i="2"/>
  <c r="Q1149" i="2" s="1"/>
  <c r="G1149" i="2" l="1"/>
  <c r="E1149" i="2"/>
  <c r="F1149" i="2"/>
  <c r="J1149" i="2" s="1"/>
  <c r="B1153" i="2"/>
  <c r="C1152" i="2"/>
  <c r="T1150" i="2"/>
  <c r="U1150" i="2" s="1"/>
  <c r="N1151" i="2"/>
  <c r="K1151" i="2"/>
  <c r="D1151" i="2"/>
  <c r="S1151" i="2"/>
  <c r="L1151" i="2"/>
  <c r="O1151" i="2"/>
  <c r="R1151" i="2"/>
  <c r="T1151" i="2" s="1"/>
  <c r="U1151" i="2" s="1"/>
  <c r="M1150" i="2"/>
  <c r="P1150" i="2"/>
  <c r="I1149" i="2" l="1"/>
  <c r="P1151" i="2"/>
  <c r="M1151" i="2"/>
  <c r="G1150" i="2"/>
  <c r="H1150" i="2"/>
  <c r="G1151" i="2"/>
  <c r="H1151" i="2"/>
  <c r="K1152" i="2"/>
  <c r="N1152" i="2"/>
  <c r="D1152" i="2"/>
  <c r="L1152" i="2"/>
  <c r="O1152" i="2"/>
  <c r="S1152" i="2"/>
  <c r="R1152" i="2"/>
  <c r="T1152" i="2" s="1"/>
  <c r="U1152" i="2" s="1"/>
  <c r="Q1150" i="2"/>
  <c r="B1154" i="2"/>
  <c r="C1153" i="2"/>
  <c r="Q1151" i="2" l="1"/>
  <c r="F1151" i="2" s="1"/>
  <c r="J1151" i="2" s="1"/>
  <c r="K1153" i="2"/>
  <c r="N1153" i="2"/>
  <c r="D1153" i="2"/>
  <c r="L1153" i="2"/>
  <c r="O1153" i="2"/>
  <c r="S1153" i="2"/>
  <c r="R1153" i="2"/>
  <c r="P1152" i="2"/>
  <c r="B1155" i="2"/>
  <c r="C1154" i="2"/>
  <c r="F1150" i="2"/>
  <c r="J1150" i="2" s="1"/>
  <c r="E1150" i="2"/>
  <c r="I1150" i="2" s="1"/>
  <c r="H1152" i="2"/>
  <c r="G1152" i="2"/>
  <c r="M1152" i="2"/>
  <c r="E1151" i="2"/>
  <c r="I1151" i="2" s="1"/>
  <c r="Q1152" i="2" l="1"/>
  <c r="T1153" i="2"/>
  <c r="U1153" i="2" s="1"/>
  <c r="O1154" i="2"/>
  <c r="N1154" i="2"/>
  <c r="R1154" i="2"/>
  <c r="T1154" i="2" s="1"/>
  <c r="U1154" i="2" s="1"/>
  <c r="L1154" i="2"/>
  <c r="S1154" i="2"/>
  <c r="K1154" i="2"/>
  <c r="D1154" i="2"/>
  <c r="P1153" i="2"/>
  <c r="B1156" i="2"/>
  <c r="C1155" i="2"/>
  <c r="M1153" i="2"/>
  <c r="P1154" i="2" l="1"/>
  <c r="Q1153" i="2"/>
  <c r="E1153" i="2" s="1"/>
  <c r="M1154" i="2"/>
  <c r="G1154" i="2"/>
  <c r="H1154" i="2"/>
  <c r="O1155" i="2"/>
  <c r="N1155" i="2"/>
  <c r="K1155" i="2"/>
  <c r="S1155" i="2"/>
  <c r="D1155" i="2"/>
  <c r="L1155" i="2"/>
  <c r="R1155" i="2"/>
  <c r="B1157" i="2"/>
  <c r="C1156" i="2"/>
  <c r="G1153" i="2"/>
  <c r="H1153" i="2"/>
  <c r="F1152" i="2"/>
  <c r="J1152" i="2" s="1"/>
  <c r="E1152" i="2"/>
  <c r="I1152" i="2" s="1"/>
  <c r="Q1154" i="2" l="1"/>
  <c r="F1154" i="2" s="1"/>
  <c r="J1154" i="2" s="1"/>
  <c r="M1155" i="2"/>
  <c r="T1155" i="2"/>
  <c r="U1155" i="2" s="1"/>
  <c r="H1155" i="2" s="1"/>
  <c r="F1153" i="2"/>
  <c r="J1153" i="2" s="1"/>
  <c r="P1155" i="2"/>
  <c r="Q1155" i="2" s="1"/>
  <c r="K1156" i="2"/>
  <c r="S1156" i="2"/>
  <c r="D1156" i="2"/>
  <c r="R1156" i="2"/>
  <c r="L1156" i="2"/>
  <c r="O1156" i="2"/>
  <c r="N1156" i="2"/>
  <c r="E1154" i="2"/>
  <c r="I1154" i="2" s="1"/>
  <c r="C1157" i="2"/>
  <c r="B1158" i="2"/>
  <c r="I1153" i="2"/>
  <c r="M1156" i="2" l="1"/>
  <c r="G1155" i="2"/>
  <c r="E1155" i="2"/>
  <c r="F1155" i="2"/>
  <c r="J1155" i="2" s="1"/>
  <c r="B1159" i="2"/>
  <c r="C1158" i="2"/>
  <c r="T1156" i="2"/>
  <c r="U1156" i="2" s="1"/>
  <c r="L1157" i="2"/>
  <c r="R1157" i="2"/>
  <c r="T1157" i="2" s="1"/>
  <c r="U1157" i="2" s="1"/>
  <c r="O1157" i="2"/>
  <c r="D1157" i="2"/>
  <c r="N1157" i="2"/>
  <c r="K1157" i="2"/>
  <c r="S1157" i="2"/>
  <c r="P1156" i="2"/>
  <c r="Q1156" i="2" s="1"/>
  <c r="I1155" i="2" l="1"/>
  <c r="E1156" i="2"/>
  <c r="F1156" i="2"/>
  <c r="H1157" i="2"/>
  <c r="G1157" i="2"/>
  <c r="O1158" i="2"/>
  <c r="N1158" i="2"/>
  <c r="D1158" i="2"/>
  <c r="K1158" i="2"/>
  <c r="S1158" i="2"/>
  <c r="R1158" i="2"/>
  <c r="T1158" i="2" s="1"/>
  <c r="U1158" i="2" s="1"/>
  <c r="L1158" i="2"/>
  <c r="G1156" i="2"/>
  <c r="H1156" i="2"/>
  <c r="M1157" i="2"/>
  <c r="C1159" i="2"/>
  <c r="B1160" i="2"/>
  <c r="P1157" i="2"/>
  <c r="M1158" i="2" l="1"/>
  <c r="P1158" i="2"/>
  <c r="Q1158" i="2" s="1"/>
  <c r="Q1157" i="2"/>
  <c r="E1157" i="2" s="1"/>
  <c r="I1157" i="2" s="1"/>
  <c r="B1161" i="2"/>
  <c r="C1160" i="2"/>
  <c r="D1159" i="2"/>
  <c r="L1159" i="2"/>
  <c r="O1159" i="2"/>
  <c r="N1159" i="2"/>
  <c r="R1159" i="2"/>
  <c r="T1159" i="2" s="1"/>
  <c r="U1159" i="2" s="1"/>
  <c r="K1159" i="2"/>
  <c r="S1159" i="2"/>
  <c r="H1158" i="2"/>
  <c r="G1158" i="2"/>
  <c r="J1156" i="2"/>
  <c r="I1156" i="2"/>
  <c r="F1157" i="2" l="1"/>
  <c r="J1157" i="2" s="1"/>
  <c r="G1159" i="2"/>
  <c r="H1159" i="2"/>
  <c r="P1159" i="2"/>
  <c r="F1158" i="2"/>
  <c r="J1158" i="2" s="1"/>
  <c r="E1158" i="2"/>
  <c r="I1158" i="2" s="1"/>
  <c r="R1160" i="2"/>
  <c r="L1160" i="2"/>
  <c r="N1160" i="2"/>
  <c r="O1160" i="2"/>
  <c r="K1160" i="2"/>
  <c r="S1160" i="2"/>
  <c r="D1160" i="2"/>
  <c r="M1159" i="2"/>
  <c r="C1161" i="2"/>
  <c r="B1162" i="2"/>
  <c r="P1160" i="2" l="1"/>
  <c r="T1160" i="2"/>
  <c r="U1160" i="2" s="1"/>
  <c r="H1160" i="2" s="1"/>
  <c r="M1160" i="2"/>
  <c r="Q1159" i="2"/>
  <c r="F1159" i="2" s="1"/>
  <c r="J1159" i="2" s="1"/>
  <c r="B1163" i="2"/>
  <c r="C1162" i="2"/>
  <c r="L1161" i="2"/>
  <c r="N1161" i="2"/>
  <c r="D1161" i="2"/>
  <c r="R1161" i="2"/>
  <c r="K1161" i="2"/>
  <c r="M1161" i="2" s="1"/>
  <c r="S1161" i="2"/>
  <c r="O1161" i="2"/>
  <c r="Q1160" i="2" l="1"/>
  <c r="F1160" i="2" s="1"/>
  <c r="J1160" i="2" s="1"/>
  <c r="P1161" i="2"/>
  <c r="Q1161" i="2" s="1"/>
  <c r="F1161" i="2" s="1"/>
  <c r="G1160" i="2"/>
  <c r="T1161" i="2"/>
  <c r="U1161" i="2" s="1"/>
  <c r="H1161" i="2" s="1"/>
  <c r="E1160" i="2"/>
  <c r="I1160" i="2" s="1"/>
  <c r="E1159" i="2"/>
  <c r="I1159" i="2" s="1"/>
  <c r="R1162" i="2"/>
  <c r="D1162" i="2"/>
  <c r="N1162" i="2"/>
  <c r="L1162" i="2"/>
  <c r="O1162" i="2"/>
  <c r="S1162" i="2"/>
  <c r="K1162" i="2"/>
  <c r="B1164" i="2"/>
  <c r="C1163" i="2"/>
  <c r="G1161" i="2" l="1"/>
  <c r="P1162" i="2"/>
  <c r="E1161" i="2"/>
  <c r="T1162" i="2"/>
  <c r="U1162" i="2" s="1"/>
  <c r="S1163" i="2"/>
  <c r="D1163" i="2"/>
  <c r="K1163" i="2"/>
  <c r="R1163" i="2"/>
  <c r="O1163" i="2"/>
  <c r="L1163" i="2"/>
  <c r="N1163" i="2"/>
  <c r="C1164" i="2"/>
  <c r="B1165" i="2"/>
  <c r="M1162" i="2"/>
  <c r="Q1162" i="2" s="1"/>
  <c r="J1161" i="2"/>
  <c r="I1161" i="2" l="1"/>
  <c r="M1163" i="2"/>
  <c r="P1163" i="2"/>
  <c r="T1163" i="2"/>
  <c r="U1163" i="2" s="1"/>
  <c r="Q1163" i="2"/>
  <c r="E1162" i="2"/>
  <c r="F1162" i="2"/>
  <c r="C1165" i="2"/>
  <c r="B1166" i="2"/>
  <c r="R1164" i="2"/>
  <c r="K1164" i="2"/>
  <c r="N1164" i="2"/>
  <c r="P1164" i="2" s="1"/>
  <c r="S1164" i="2"/>
  <c r="D1164" i="2"/>
  <c r="L1164" i="2"/>
  <c r="O1164" i="2"/>
  <c r="H1162" i="2"/>
  <c r="G1162" i="2"/>
  <c r="M1164" i="2" l="1"/>
  <c r="Q1164" i="2" s="1"/>
  <c r="T1164" i="2"/>
  <c r="U1164" i="2" s="1"/>
  <c r="L1165" i="2"/>
  <c r="D1165" i="2"/>
  <c r="K1165" i="2"/>
  <c r="M1165" i="2" s="1"/>
  <c r="N1165" i="2"/>
  <c r="R1165" i="2"/>
  <c r="O1165" i="2"/>
  <c r="S1165" i="2"/>
  <c r="J1162" i="2"/>
  <c r="B1167" i="2"/>
  <c r="C1166" i="2"/>
  <c r="I1162" i="2"/>
  <c r="F1163" i="2"/>
  <c r="E1163" i="2"/>
  <c r="H1163" i="2"/>
  <c r="G1163" i="2"/>
  <c r="I1163" i="2" l="1"/>
  <c r="T1165" i="2"/>
  <c r="U1165" i="2" s="1"/>
  <c r="P1165" i="2"/>
  <c r="Q1165" i="2" s="1"/>
  <c r="K1166" i="2"/>
  <c r="L1166" i="2"/>
  <c r="O1166" i="2"/>
  <c r="N1166" i="2"/>
  <c r="S1166" i="2"/>
  <c r="D1166" i="2"/>
  <c r="R1166" i="2"/>
  <c r="T1166" i="2" s="1"/>
  <c r="U1166" i="2" s="1"/>
  <c r="J1163" i="2"/>
  <c r="C1167" i="2"/>
  <c r="B1168" i="2"/>
  <c r="F1164" i="2"/>
  <c r="J1164" i="2" s="1"/>
  <c r="E1164" i="2"/>
  <c r="I1164" i="2" s="1"/>
  <c r="H1164" i="2"/>
  <c r="G1164" i="2"/>
  <c r="E1165" i="2" l="1"/>
  <c r="F1165" i="2"/>
  <c r="P1166" i="2"/>
  <c r="B1169" i="2"/>
  <c r="C1168" i="2"/>
  <c r="N1167" i="2"/>
  <c r="S1167" i="2"/>
  <c r="D1167" i="2"/>
  <c r="L1167" i="2"/>
  <c r="K1167" i="2"/>
  <c r="M1167" i="2" s="1"/>
  <c r="R1167" i="2"/>
  <c r="O1167" i="2"/>
  <c r="M1166" i="2"/>
  <c r="G1166" i="2"/>
  <c r="H1166" i="2"/>
  <c r="G1165" i="2"/>
  <c r="H1165" i="2"/>
  <c r="T1167" i="2" l="1"/>
  <c r="U1167" i="2" s="1"/>
  <c r="H1167" i="2" s="1"/>
  <c r="J1165" i="2"/>
  <c r="P1167" i="2"/>
  <c r="Q1167" i="2" s="1"/>
  <c r="Q1166" i="2"/>
  <c r="K1168" i="2"/>
  <c r="N1168" i="2"/>
  <c r="S1168" i="2"/>
  <c r="O1168" i="2"/>
  <c r="R1168" i="2"/>
  <c r="T1168" i="2" s="1"/>
  <c r="U1168" i="2" s="1"/>
  <c r="L1168" i="2"/>
  <c r="D1168" i="2"/>
  <c r="C1169" i="2"/>
  <c r="B1170" i="2"/>
  <c r="I1165" i="2"/>
  <c r="G1167" i="2" l="1"/>
  <c r="P1168" i="2"/>
  <c r="F1167" i="2"/>
  <c r="J1167" i="2" s="1"/>
  <c r="E1167" i="2"/>
  <c r="I1167" i="2" s="1"/>
  <c r="B1171" i="2"/>
  <c r="C1170" i="2"/>
  <c r="M1168" i="2"/>
  <c r="F1166" i="2"/>
  <c r="J1166" i="2" s="1"/>
  <c r="E1166" i="2"/>
  <c r="I1166" i="2" s="1"/>
  <c r="G1168" i="2"/>
  <c r="H1168" i="2"/>
  <c r="L1169" i="2"/>
  <c r="S1169" i="2"/>
  <c r="O1169" i="2"/>
  <c r="K1169" i="2"/>
  <c r="M1169" i="2" s="1"/>
  <c r="N1169" i="2"/>
  <c r="D1169" i="2"/>
  <c r="R1169" i="2"/>
  <c r="T1169" i="2" s="1"/>
  <c r="U1169" i="2" s="1"/>
  <c r="Q1168" i="2" l="1"/>
  <c r="F1168" i="2" s="1"/>
  <c r="J1168" i="2" s="1"/>
  <c r="P1169" i="2"/>
  <c r="Q1169" i="2" s="1"/>
  <c r="C1171" i="2"/>
  <c r="B1172" i="2"/>
  <c r="K1170" i="2"/>
  <c r="D1170" i="2"/>
  <c r="S1170" i="2"/>
  <c r="O1170" i="2"/>
  <c r="N1170" i="2"/>
  <c r="P1170" i="2" s="1"/>
  <c r="L1170" i="2"/>
  <c r="R1170" i="2"/>
  <c r="G1169" i="2"/>
  <c r="H1169" i="2"/>
  <c r="T1170" i="2" l="1"/>
  <c r="U1170" i="2" s="1"/>
  <c r="H1170" i="2" s="1"/>
  <c r="M1170" i="2"/>
  <c r="Q1170" i="2" s="1"/>
  <c r="F1170" i="2" s="1"/>
  <c r="E1168" i="2"/>
  <c r="I1168" i="2" s="1"/>
  <c r="K1171" i="2"/>
  <c r="L1171" i="2"/>
  <c r="R1171" i="2"/>
  <c r="T1171" i="2" s="1"/>
  <c r="U1171" i="2" s="1"/>
  <c r="O1171" i="2"/>
  <c r="N1171" i="2"/>
  <c r="S1171" i="2"/>
  <c r="D1171" i="2"/>
  <c r="E1169" i="2"/>
  <c r="I1169" i="2" s="1"/>
  <c r="F1169" i="2"/>
  <c r="J1169" i="2" s="1"/>
  <c r="B1173" i="2"/>
  <c r="C1172" i="2"/>
  <c r="G1170" i="2" l="1"/>
  <c r="J1170" i="2"/>
  <c r="E1170" i="2"/>
  <c r="I1170" i="2" s="1"/>
  <c r="P1171" i="2"/>
  <c r="G1171" i="2"/>
  <c r="H1171" i="2"/>
  <c r="B1174" i="2"/>
  <c r="C1173" i="2"/>
  <c r="M1171" i="2"/>
  <c r="L1172" i="2"/>
  <c r="O1172" i="2"/>
  <c r="N1172" i="2"/>
  <c r="K1172" i="2"/>
  <c r="R1172" i="2"/>
  <c r="T1172" i="2" s="1"/>
  <c r="U1172" i="2" s="1"/>
  <c r="S1172" i="2"/>
  <c r="D1172" i="2"/>
  <c r="P1172" i="2" l="1"/>
  <c r="D1173" i="2"/>
  <c r="O1173" i="2"/>
  <c r="R1173" i="2"/>
  <c r="T1173" i="2" s="1"/>
  <c r="U1173" i="2" s="1"/>
  <c r="L1173" i="2"/>
  <c r="N1173" i="2"/>
  <c r="S1173" i="2"/>
  <c r="K1173" i="2"/>
  <c r="Q1171" i="2"/>
  <c r="G1172" i="2"/>
  <c r="H1172" i="2"/>
  <c r="C1174" i="2"/>
  <c r="B1175" i="2"/>
  <c r="M1172" i="2"/>
  <c r="Q1172" i="2" s="1"/>
  <c r="M1173" i="2" l="1"/>
  <c r="E1172" i="2"/>
  <c r="I1172" i="2" s="1"/>
  <c r="F1172" i="2"/>
  <c r="J1172" i="2" s="1"/>
  <c r="P1173" i="2"/>
  <c r="Q1173" i="2" s="1"/>
  <c r="F1171" i="2"/>
  <c r="J1171" i="2" s="1"/>
  <c r="E1171" i="2"/>
  <c r="I1171" i="2" s="1"/>
  <c r="B1176" i="2"/>
  <c r="C1175" i="2"/>
  <c r="H1173" i="2"/>
  <c r="G1173" i="2"/>
  <c r="D1174" i="2"/>
  <c r="K1174" i="2"/>
  <c r="R1174" i="2"/>
  <c r="L1174" i="2"/>
  <c r="O1174" i="2"/>
  <c r="N1174" i="2"/>
  <c r="S1174" i="2"/>
  <c r="P1174" i="2" l="1"/>
  <c r="T1174" i="2"/>
  <c r="U1174" i="2" s="1"/>
  <c r="H1174" i="2" s="1"/>
  <c r="E1173" i="2"/>
  <c r="I1173" i="2" s="1"/>
  <c r="F1173" i="2"/>
  <c r="J1173" i="2" s="1"/>
  <c r="O1175" i="2"/>
  <c r="N1175" i="2"/>
  <c r="K1175" i="2"/>
  <c r="S1175" i="2"/>
  <c r="R1175" i="2"/>
  <c r="L1175" i="2"/>
  <c r="D1175" i="2"/>
  <c r="B1177" i="2"/>
  <c r="C1176" i="2"/>
  <c r="M1174" i="2"/>
  <c r="Q1174" i="2" s="1"/>
  <c r="G1174" i="2" l="1"/>
  <c r="T1175" i="2"/>
  <c r="U1175" i="2" s="1"/>
  <c r="F1174" i="2"/>
  <c r="J1174" i="2" s="1"/>
  <c r="E1174" i="2"/>
  <c r="I1174" i="2" s="1"/>
  <c r="M1175" i="2"/>
  <c r="P1175" i="2"/>
  <c r="O1176" i="2"/>
  <c r="N1176" i="2"/>
  <c r="R1176" i="2"/>
  <c r="K1176" i="2"/>
  <c r="S1176" i="2"/>
  <c r="D1176" i="2"/>
  <c r="L1176" i="2"/>
  <c r="B1178" i="2"/>
  <c r="C1177" i="2"/>
  <c r="M1176" i="2" l="1"/>
  <c r="T1176" i="2"/>
  <c r="U1176" i="2" s="1"/>
  <c r="H1176" i="2" s="1"/>
  <c r="Q1175" i="2"/>
  <c r="F1175" i="2" s="1"/>
  <c r="P1176" i="2"/>
  <c r="Q1176" i="2" s="1"/>
  <c r="B1179" i="2"/>
  <c r="C1178" i="2"/>
  <c r="O1177" i="2"/>
  <c r="N1177" i="2"/>
  <c r="K1177" i="2"/>
  <c r="S1177" i="2"/>
  <c r="D1177" i="2"/>
  <c r="R1177" i="2"/>
  <c r="T1177" i="2" s="1"/>
  <c r="U1177" i="2" s="1"/>
  <c r="L1177" i="2"/>
  <c r="H1175" i="2"/>
  <c r="G1175" i="2"/>
  <c r="M1177" i="2" l="1"/>
  <c r="G1176" i="2"/>
  <c r="E1175" i="2"/>
  <c r="I1175" i="2" s="1"/>
  <c r="F1176" i="2"/>
  <c r="J1176" i="2" s="1"/>
  <c r="E1176" i="2"/>
  <c r="I1176" i="2" s="1"/>
  <c r="H1177" i="2"/>
  <c r="G1177" i="2"/>
  <c r="J1175" i="2"/>
  <c r="S1178" i="2"/>
  <c r="L1178" i="2"/>
  <c r="O1178" i="2"/>
  <c r="N1178" i="2"/>
  <c r="R1178" i="2"/>
  <c r="T1178" i="2" s="1"/>
  <c r="U1178" i="2" s="1"/>
  <c r="D1178" i="2"/>
  <c r="K1178" i="2"/>
  <c r="C1179" i="2"/>
  <c r="B1180" i="2"/>
  <c r="P1177" i="2"/>
  <c r="Q1177" i="2" s="1"/>
  <c r="E1177" i="2" l="1"/>
  <c r="I1177" i="2" s="1"/>
  <c r="F1177" i="2"/>
  <c r="J1177" i="2" s="1"/>
  <c r="C1180" i="2"/>
  <c r="B1181" i="2"/>
  <c r="M1178" i="2"/>
  <c r="R1179" i="2"/>
  <c r="T1179" i="2" s="1"/>
  <c r="U1179" i="2" s="1"/>
  <c r="L1179" i="2"/>
  <c r="O1179" i="2"/>
  <c r="K1179" i="2"/>
  <c r="N1179" i="2"/>
  <c r="S1179" i="2"/>
  <c r="D1179" i="2"/>
  <c r="G1178" i="2"/>
  <c r="H1178" i="2"/>
  <c r="P1178" i="2"/>
  <c r="M1179" i="2" l="1"/>
  <c r="Q1178" i="2"/>
  <c r="H1179" i="2"/>
  <c r="G1179" i="2"/>
  <c r="C1181" i="2"/>
  <c r="B1182" i="2"/>
  <c r="L1180" i="2"/>
  <c r="O1180" i="2"/>
  <c r="K1180" i="2"/>
  <c r="S1180" i="2"/>
  <c r="D1180" i="2"/>
  <c r="R1180" i="2"/>
  <c r="N1180" i="2"/>
  <c r="P1179" i="2"/>
  <c r="Q1179" i="2" s="1"/>
  <c r="T1180" i="2" l="1"/>
  <c r="U1180" i="2" s="1"/>
  <c r="G1180" i="2" s="1"/>
  <c r="F1179" i="2"/>
  <c r="J1179" i="2" s="1"/>
  <c r="E1179" i="2"/>
  <c r="I1179" i="2" s="1"/>
  <c r="P1180" i="2"/>
  <c r="O1181" i="2"/>
  <c r="L1181" i="2"/>
  <c r="R1181" i="2"/>
  <c r="N1181" i="2"/>
  <c r="D1181" i="2"/>
  <c r="K1181" i="2"/>
  <c r="S1181" i="2"/>
  <c r="C1182" i="2"/>
  <c r="B1183" i="2"/>
  <c r="F1178" i="2"/>
  <c r="J1178" i="2" s="1"/>
  <c r="E1178" i="2"/>
  <c r="I1178" i="2" s="1"/>
  <c r="M1180" i="2"/>
  <c r="H1180" i="2" l="1"/>
  <c r="M1181" i="2"/>
  <c r="P1181" i="2"/>
  <c r="B1184" i="2"/>
  <c r="C1183" i="2"/>
  <c r="T1181" i="2"/>
  <c r="U1181" i="2" s="1"/>
  <c r="D1182" i="2"/>
  <c r="R1182" i="2"/>
  <c r="L1182" i="2"/>
  <c r="O1182" i="2"/>
  <c r="N1182" i="2"/>
  <c r="K1182" i="2"/>
  <c r="M1182" i="2" s="1"/>
  <c r="S1182" i="2"/>
  <c r="Q1180" i="2"/>
  <c r="Q1181" i="2" l="1"/>
  <c r="E1181" i="2" s="1"/>
  <c r="T1182" i="2"/>
  <c r="U1182" i="2" s="1"/>
  <c r="G1182" i="2" s="1"/>
  <c r="G1181" i="2"/>
  <c r="H1181" i="2"/>
  <c r="F1180" i="2"/>
  <c r="J1180" i="2" s="1"/>
  <c r="E1180" i="2"/>
  <c r="I1180" i="2" s="1"/>
  <c r="D1183" i="2"/>
  <c r="L1183" i="2"/>
  <c r="S1183" i="2"/>
  <c r="R1183" i="2"/>
  <c r="T1183" i="2" s="1"/>
  <c r="U1183" i="2" s="1"/>
  <c r="O1183" i="2"/>
  <c r="K1183" i="2"/>
  <c r="M1183" i="2" s="1"/>
  <c r="N1183" i="2"/>
  <c r="B1185" i="2"/>
  <c r="C1184" i="2"/>
  <c r="P1182" i="2"/>
  <c r="Q1182" i="2" s="1"/>
  <c r="F1181" i="2" l="1"/>
  <c r="H1182" i="2"/>
  <c r="P1183" i="2"/>
  <c r="Q1183" i="2" s="1"/>
  <c r="E1183" i="2" s="1"/>
  <c r="I1181" i="2"/>
  <c r="B1186" i="2"/>
  <c r="C1185" i="2"/>
  <c r="F1182" i="2"/>
  <c r="J1182" i="2" s="1"/>
  <c r="E1182" i="2"/>
  <c r="I1182" i="2" s="1"/>
  <c r="H1183" i="2"/>
  <c r="G1183" i="2"/>
  <c r="L1184" i="2"/>
  <c r="R1184" i="2"/>
  <c r="D1184" i="2"/>
  <c r="O1184" i="2"/>
  <c r="N1184" i="2"/>
  <c r="K1184" i="2"/>
  <c r="S1184" i="2"/>
  <c r="J1181" i="2"/>
  <c r="T1184" i="2" l="1"/>
  <c r="U1184" i="2" s="1"/>
  <c r="H1184" i="2" s="1"/>
  <c r="F1183" i="2"/>
  <c r="J1183" i="2" s="1"/>
  <c r="I1183" i="2"/>
  <c r="M1184" i="2"/>
  <c r="P1184" i="2"/>
  <c r="S1185" i="2"/>
  <c r="D1185" i="2"/>
  <c r="L1185" i="2"/>
  <c r="R1185" i="2"/>
  <c r="T1185" i="2" s="1"/>
  <c r="U1185" i="2" s="1"/>
  <c r="O1185" i="2"/>
  <c r="K1185" i="2"/>
  <c r="M1185" i="2" s="1"/>
  <c r="N1185" i="2"/>
  <c r="B1187" i="2"/>
  <c r="C1186" i="2"/>
  <c r="G1184" i="2" l="1"/>
  <c r="Q1184" i="2"/>
  <c r="F1184" i="2" s="1"/>
  <c r="J1184" i="2" s="1"/>
  <c r="K1186" i="2"/>
  <c r="N1186" i="2"/>
  <c r="D1186" i="2"/>
  <c r="L1186" i="2"/>
  <c r="O1186" i="2"/>
  <c r="S1186" i="2"/>
  <c r="R1186" i="2"/>
  <c r="C1187" i="2"/>
  <c r="B1188" i="2"/>
  <c r="P1185" i="2"/>
  <c r="Q1185" i="2" s="1"/>
  <c r="H1185" i="2"/>
  <c r="G1185" i="2"/>
  <c r="M1186" i="2" l="1"/>
  <c r="E1184" i="2"/>
  <c r="I1184" i="2" s="1"/>
  <c r="F1185" i="2"/>
  <c r="J1185" i="2" s="1"/>
  <c r="E1185" i="2"/>
  <c r="I1185" i="2" s="1"/>
  <c r="C1188" i="2"/>
  <c r="B1189" i="2"/>
  <c r="T1186" i="2"/>
  <c r="U1186" i="2" s="1"/>
  <c r="S1187" i="2"/>
  <c r="D1187" i="2"/>
  <c r="L1187" i="2"/>
  <c r="R1187" i="2"/>
  <c r="O1187" i="2"/>
  <c r="K1187" i="2"/>
  <c r="N1187" i="2"/>
  <c r="P1186" i="2"/>
  <c r="Q1186" i="2" s="1"/>
  <c r="T1187" i="2" l="1"/>
  <c r="U1187" i="2" s="1"/>
  <c r="G1186" i="2"/>
  <c r="H1186" i="2"/>
  <c r="E1186" i="2"/>
  <c r="F1186" i="2"/>
  <c r="J1186" i="2" s="1"/>
  <c r="P1187" i="2"/>
  <c r="B1190" i="2"/>
  <c r="C1189" i="2"/>
  <c r="M1187" i="2"/>
  <c r="K1188" i="2"/>
  <c r="N1188" i="2"/>
  <c r="S1188" i="2"/>
  <c r="L1188" i="2"/>
  <c r="R1188" i="2"/>
  <c r="T1188" i="2" s="1"/>
  <c r="U1188" i="2" s="1"/>
  <c r="O1188" i="2"/>
  <c r="D1188" i="2"/>
  <c r="I1186" i="2" l="1"/>
  <c r="Q1187" i="2"/>
  <c r="E1187" i="2" s="1"/>
  <c r="M1188" i="2"/>
  <c r="H1188" i="2"/>
  <c r="G1188" i="2"/>
  <c r="B1191" i="2"/>
  <c r="C1190" i="2"/>
  <c r="D1189" i="2"/>
  <c r="L1189" i="2"/>
  <c r="K1189" i="2"/>
  <c r="S1189" i="2"/>
  <c r="R1189" i="2"/>
  <c r="O1189" i="2"/>
  <c r="N1189" i="2"/>
  <c r="P1188" i="2"/>
  <c r="Q1188" i="2" s="1"/>
  <c r="H1187" i="2"/>
  <c r="G1187" i="2"/>
  <c r="T1189" i="2" l="1"/>
  <c r="U1189" i="2" s="1"/>
  <c r="G1189" i="2" s="1"/>
  <c r="F1187" i="2"/>
  <c r="J1187" i="2" s="1"/>
  <c r="M1189" i="2"/>
  <c r="F1188" i="2"/>
  <c r="J1188" i="2" s="1"/>
  <c r="E1188" i="2"/>
  <c r="I1188" i="2" s="1"/>
  <c r="P1189" i="2"/>
  <c r="D1190" i="2"/>
  <c r="R1190" i="2"/>
  <c r="N1190" i="2"/>
  <c r="S1190" i="2"/>
  <c r="L1190" i="2"/>
  <c r="O1190" i="2"/>
  <c r="K1190" i="2"/>
  <c r="C1191" i="2"/>
  <c r="B1192" i="2"/>
  <c r="I1187" i="2"/>
  <c r="H1189" i="2" l="1"/>
  <c r="Q1189" i="2"/>
  <c r="F1189" i="2" s="1"/>
  <c r="J1189" i="2" s="1"/>
  <c r="M1190" i="2"/>
  <c r="T1190" i="2"/>
  <c r="U1190" i="2" s="1"/>
  <c r="G1190" i="2" s="1"/>
  <c r="E1189" i="2"/>
  <c r="I1189" i="2" s="1"/>
  <c r="P1190" i="2"/>
  <c r="S1191" i="2"/>
  <c r="D1191" i="2"/>
  <c r="R1191" i="2"/>
  <c r="L1191" i="2"/>
  <c r="O1191" i="2"/>
  <c r="N1191" i="2"/>
  <c r="K1191" i="2"/>
  <c r="C1192" i="2"/>
  <c r="B1193" i="2"/>
  <c r="Q1190" i="2" l="1"/>
  <c r="E1190" i="2" s="1"/>
  <c r="I1190" i="2" s="1"/>
  <c r="H1190" i="2"/>
  <c r="T1191" i="2"/>
  <c r="U1191" i="2" s="1"/>
  <c r="B1194" i="2"/>
  <c r="C1193" i="2"/>
  <c r="R1192" i="2"/>
  <c r="S1192" i="2"/>
  <c r="O1192" i="2"/>
  <c r="D1192" i="2"/>
  <c r="L1192" i="2"/>
  <c r="N1192" i="2"/>
  <c r="K1192" i="2"/>
  <c r="M1191" i="2"/>
  <c r="P1191" i="2"/>
  <c r="T1192" i="2" l="1"/>
  <c r="U1192" i="2" s="1"/>
  <c r="H1192" i="2" s="1"/>
  <c r="F1190" i="2"/>
  <c r="J1190" i="2" s="1"/>
  <c r="P1192" i="2"/>
  <c r="Q1191" i="2"/>
  <c r="S1193" i="2"/>
  <c r="D1193" i="2"/>
  <c r="L1193" i="2"/>
  <c r="R1193" i="2"/>
  <c r="N1193" i="2"/>
  <c r="O1193" i="2"/>
  <c r="K1193" i="2"/>
  <c r="M1192" i="2"/>
  <c r="Q1192" i="2" s="1"/>
  <c r="C1194" i="2"/>
  <c r="B1195" i="2"/>
  <c r="H1191" i="2"/>
  <c r="G1191" i="2"/>
  <c r="G1192" i="2" l="1"/>
  <c r="T1193" i="2"/>
  <c r="U1193" i="2" s="1"/>
  <c r="H1193" i="2" s="1"/>
  <c r="M1193" i="2"/>
  <c r="P1193" i="2"/>
  <c r="C1195" i="2"/>
  <c r="B1196" i="2"/>
  <c r="R1194" i="2"/>
  <c r="L1194" i="2"/>
  <c r="O1194" i="2"/>
  <c r="K1194" i="2"/>
  <c r="N1194" i="2"/>
  <c r="S1194" i="2"/>
  <c r="D1194" i="2"/>
  <c r="E1192" i="2"/>
  <c r="I1192" i="2" s="1"/>
  <c r="F1192" i="2"/>
  <c r="J1192" i="2" s="1"/>
  <c r="E1191" i="2"/>
  <c r="I1191" i="2" s="1"/>
  <c r="F1191" i="2"/>
  <c r="J1191" i="2" s="1"/>
  <c r="G1193" i="2" l="1"/>
  <c r="T1194" i="2"/>
  <c r="U1194" i="2" s="1"/>
  <c r="G1194" i="2" s="1"/>
  <c r="M1194" i="2"/>
  <c r="Q1193" i="2"/>
  <c r="E1193" i="2" s="1"/>
  <c r="I1193" i="2" s="1"/>
  <c r="C1196" i="2"/>
  <c r="B1197" i="2"/>
  <c r="N1195" i="2"/>
  <c r="D1195" i="2"/>
  <c r="S1195" i="2"/>
  <c r="L1195" i="2"/>
  <c r="K1195" i="2"/>
  <c r="R1195" i="2"/>
  <c r="O1195" i="2"/>
  <c r="P1194" i="2"/>
  <c r="Q1194" i="2" s="1"/>
  <c r="F1193" i="2" l="1"/>
  <c r="J1193" i="2" s="1"/>
  <c r="H1194" i="2"/>
  <c r="M1195" i="2"/>
  <c r="P1195" i="2"/>
  <c r="T1195" i="2"/>
  <c r="U1195" i="2" s="1"/>
  <c r="B1198" i="2"/>
  <c r="C1197" i="2"/>
  <c r="O1196" i="2"/>
  <c r="N1196" i="2"/>
  <c r="K1196" i="2"/>
  <c r="S1196" i="2"/>
  <c r="R1196" i="2"/>
  <c r="T1196" i="2" s="1"/>
  <c r="U1196" i="2" s="1"/>
  <c r="L1196" i="2"/>
  <c r="D1196" i="2"/>
  <c r="E1194" i="2"/>
  <c r="I1194" i="2" s="1"/>
  <c r="F1194" i="2"/>
  <c r="J1194" i="2" s="1"/>
  <c r="Q1195" i="2" l="1"/>
  <c r="E1195" i="2" s="1"/>
  <c r="M1196" i="2"/>
  <c r="P1196" i="2"/>
  <c r="Q1196" i="2" s="1"/>
  <c r="N1197" i="2"/>
  <c r="L1197" i="2"/>
  <c r="O1197" i="2"/>
  <c r="S1197" i="2"/>
  <c r="D1197" i="2"/>
  <c r="R1197" i="2"/>
  <c r="K1197" i="2"/>
  <c r="H1196" i="2"/>
  <c r="G1196" i="2"/>
  <c r="B1199" i="2"/>
  <c r="C1198" i="2"/>
  <c r="G1195" i="2"/>
  <c r="H1195" i="2"/>
  <c r="F1195" i="2" l="1"/>
  <c r="P1197" i="2"/>
  <c r="E1196" i="2"/>
  <c r="I1196" i="2" s="1"/>
  <c r="F1196" i="2"/>
  <c r="J1196" i="2" s="1"/>
  <c r="R1198" i="2"/>
  <c r="L1198" i="2"/>
  <c r="K1198" i="2"/>
  <c r="S1198" i="2"/>
  <c r="O1198" i="2"/>
  <c r="N1198" i="2"/>
  <c r="D1198" i="2"/>
  <c r="M1197" i="2"/>
  <c r="Q1197" i="2" s="1"/>
  <c r="C1199" i="2"/>
  <c r="B1200" i="2"/>
  <c r="T1197" i="2"/>
  <c r="U1197" i="2" s="1"/>
  <c r="J1195" i="2"/>
  <c r="I1195" i="2"/>
  <c r="M1198" i="2" l="1"/>
  <c r="P1198" i="2"/>
  <c r="C1200" i="2"/>
  <c r="B1201" i="2"/>
  <c r="T1198" i="2"/>
  <c r="U1198" i="2" s="1"/>
  <c r="F1197" i="2"/>
  <c r="E1197" i="2"/>
  <c r="H1197" i="2"/>
  <c r="G1197" i="2"/>
  <c r="N1199" i="2"/>
  <c r="K1199" i="2"/>
  <c r="S1199" i="2"/>
  <c r="D1199" i="2"/>
  <c r="O1199" i="2"/>
  <c r="L1199" i="2"/>
  <c r="R1199" i="2"/>
  <c r="T1199" i="2" s="1"/>
  <c r="U1199" i="2" s="1"/>
  <c r="Q1198" i="2" l="1"/>
  <c r="E1198" i="2" s="1"/>
  <c r="I1198" i="2" s="1"/>
  <c r="J1197" i="2"/>
  <c r="P1199" i="2"/>
  <c r="H1199" i="2"/>
  <c r="G1199" i="2"/>
  <c r="G1198" i="2"/>
  <c r="H1198" i="2"/>
  <c r="I1197" i="2"/>
  <c r="C1201" i="2"/>
  <c r="B1202" i="2"/>
  <c r="M1199" i="2"/>
  <c r="Q1199" i="2" s="1"/>
  <c r="N1200" i="2"/>
  <c r="D1200" i="2"/>
  <c r="R1200" i="2"/>
  <c r="O1200" i="2"/>
  <c r="S1200" i="2"/>
  <c r="L1200" i="2"/>
  <c r="K1200" i="2"/>
  <c r="F1198" i="2" l="1"/>
  <c r="J1198" i="2" s="1"/>
  <c r="E1199" i="2"/>
  <c r="I1199" i="2" s="1"/>
  <c r="F1199" i="2"/>
  <c r="J1199" i="2" s="1"/>
  <c r="M1200" i="2"/>
  <c r="C1202" i="2"/>
  <c r="B1203" i="2"/>
  <c r="T1200" i="2"/>
  <c r="U1200" i="2" s="1"/>
  <c r="D1201" i="2"/>
  <c r="R1201" i="2"/>
  <c r="S1201" i="2"/>
  <c r="L1201" i="2"/>
  <c r="O1201" i="2"/>
  <c r="K1201" i="2"/>
  <c r="N1201" i="2"/>
  <c r="P1200" i="2"/>
  <c r="T1201" i="2" l="1"/>
  <c r="U1201" i="2" s="1"/>
  <c r="H1201" i="2" s="1"/>
  <c r="M1201" i="2"/>
  <c r="S1202" i="2"/>
  <c r="L1202" i="2"/>
  <c r="R1202" i="2"/>
  <c r="T1202" i="2" s="1"/>
  <c r="U1202" i="2" s="1"/>
  <c r="D1202" i="2"/>
  <c r="N1202" i="2"/>
  <c r="K1202" i="2"/>
  <c r="O1202" i="2"/>
  <c r="Q1200" i="2"/>
  <c r="P1201" i="2"/>
  <c r="Q1201" i="2" s="1"/>
  <c r="C1203" i="2"/>
  <c r="B1204" i="2"/>
  <c r="H1200" i="2"/>
  <c r="G1200" i="2"/>
  <c r="G1201" i="2" l="1"/>
  <c r="P1202" i="2"/>
  <c r="E1201" i="2"/>
  <c r="I1201" i="2" s="1"/>
  <c r="F1201" i="2"/>
  <c r="J1201" i="2" s="1"/>
  <c r="F1200" i="2"/>
  <c r="J1200" i="2" s="1"/>
  <c r="E1200" i="2"/>
  <c r="I1200" i="2" s="1"/>
  <c r="H1202" i="2"/>
  <c r="G1202" i="2"/>
  <c r="C1204" i="2"/>
  <c r="B1205" i="2"/>
  <c r="O1203" i="2"/>
  <c r="S1203" i="2"/>
  <c r="D1203" i="2"/>
  <c r="N1203" i="2"/>
  <c r="K1203" i="2"/>
  <c r="R1203" i="2"/>
  <c r="L1203" i="2"/>
  <c r="M1202" i="2"/>
  <c r="Q1202" i="2" s="1"/>
  <c r="T1203" i="2" l="1"/>
  <c r="U1203" i="2" s="1"/>
  <c r="H1203" i="2" s="1"/>
  <c r="M1203" i="2"/>
  <c r="E1202" i="2"/>
  <c r="I1202" i="2" s="1"/>
  <c r="F1202" i="2"/>
  <c r="J1202" i="2" s="1"/>
  <c r="C1205" i="2"/>
  <c r="B1206" i="2"/>
  <c r="R1204" i="2"/>
  <c r="T1204" i="2" s="1"/>
  <c r="U1204" i="2" s="1"/>
  <c r="L1204" i="2"/>
  <c r="O1204" i="2"/>
  <c r="K1204" i="2"/>
  <c r="D1204" i="2"/>
  <c r="N1204" i="2"/>
  <c r="S1204" i="2"/>
  <c r="P1203" i="2"/>
  <c r="Q1203" i="2" s="1"/>
  <c r="G1203" i="2" l="1"/>
  <c r="M1204" i="2"/>
  <c r="G1204" i="2"/>
  <c r="H1204" i="2"/>
  <c r="C1206" i="2"/>
  <c r="B1207" i="2"/>
  <c r="F1203" i="2"/>
  <c r="J1203" i="2" s="1"/>
  <c r="E1203" i="2"/>
  <c r="I1203" i="2" s="1"/>
  <c r="O1205" i="2"/>
  <c r="S1205" i="2"/>
  <c r="K1205" i="2"/>
  <c r="N1205" i="2"/>
  <c r="D1205" i="2"/>
  <c r="L1205" i="2"/>
  <c r="R1205" i="2"/>
  <c r="P1204" i="2"/>
  <c r="Q1204" i="2" s="1"/>
  <c r="M1205" i="2" l="1"/>
  <c r="E1204" i="2"/>
  <c r="I1204" i="2" s="1"/>
  <c r="F1204" i="2"/>
  <c r="J1204" i="2" s="1"/>
  <c r="C1207" i="2"/>
  <c r="B1208" i="2"/>
  <c r="T1205" i="2"/>
  <c r="U1205" i="2" s="1"/>
  <c r="D1206" i="2"/>
  <c r="R1206" i="2"/>
  <c r="O1206" i="2"/>
  <c r="K1206" i="2"/>
  <c r="L1206" i="2"/>
  <c r="S1206" i="2"/>
  <c r="N1206" i="2"/>
  <c r="P1205" i="2"/>
  <c r="Q1205" i="2" s="1"/>
  <c r="T1206" i="2" l="1"/>
  <c r="U1206" i="2" s="1"/>
  <c r="G1206" i="2" s="1"/>
  <c r="E1205" i="2"/>
  <c r="F1205" i="2"/>
  <c r="G1205" i="2"/>
  <c r="H1205" i="2"/>
  <c r="P1206" i="2"/>
  <c r="C1208" i="2"/>
  <c r="B1209" i="2"/>
  <c r="D1207" i="2"/>
  <c r="R1207" i="2"/>
  <c r="N1207" i="2"/>
  <c r="L1207" i="2"/>
  <c r="O1207" i="2"/>
  <c r="K1207" i="2"/>
  <c r="S1207" i="2"/>
  <c r="M1206" i="2"/>
  <c r="H1206" i="2" l="1"/>
  <c r="Q1206" i="2"/>
  <c r="F1206" i="2" s="1"/>
  <c r="J1206" i="2" s="1"/>
  <c r="N1208" i="2"/>
  <c r="R1208" i="2"/>
  <c r="L1208" i="2"/>
  <c r="S1208" i="2"/>
  <c r="O1208" i="2"/>
  <c r="D1208" i="2"/>
  <c r="K1208" i="2"/>
  <c r="M1207" i="2"/>
  <c r="P1207" i="2"/>
  <c r="T1207" i="2"/>
  <c r="U1207" i="2" s="1"/>
  <c r="J1205" i="2"/>
  <c r="B1210" i="2"/>
  <c r="C1209" i="2"/>
  <c r="I1205" i="2"/>
  <c r="M1208" i="2" l="1"/>
  <c r="E1206" i="2"/>
  <c r="I1206" i="2" s="1"/>
  <c r="Q1207" i="2"/>
  <c r="F1207" i="2" s="1"/>
  <c r="O1209" i="2"/>
  <c r="S1209" i="2"/>
  <c r="D1209" i="2"/>
  <c r="K1209" i="2"/>
  <c r="N1209" i="2"/>
  <c r="L1209" i="2"/>
  <c r="R1209" i="2"/>
  <c r="B1211" i="2"/>
  <c r="C1210" i="2"/>
  <c r="G1207" i="2"/>
  <c r="H1207" i="2"/>
  <c r="T1208" i="2"/>
  <c r="U1208" i="2" s="1"/>
  <c r="P1208" i="2"/>
  <c r="Q1208" i="2" s="1"/>
  <c r="M1209" i="2" l="1"/>
  <c r="T1209" i="2"/>
  <c r="U1209" i="2" s="1"/>
  <c r="G1209" i="2" s="1"/>
  <c r="E1207" i="2"/>
  <c r="I1207" i="2" s="1"/>
  <c r="F1208" i="2"/>
  <c r="E1208" i="2"/>
  <c r="G1208" i="2"/>
  <c r="H1208" i="2"/>
  <c r="P1209" i="2"/>
  <c r="Q1209" i="2" s="1"/>
  <c r="O1210" i="2"/>
  <c r="K1210" i="2"/>
  <c r="S1210" i="2"/>
  <c r="N1210" i="2"/>
  <c r="L1210" i="2"/>
  <c r="D1210" i="2"/>
  <c r="R1210" i="2"/>
  <c r="C1211" i="2"/>
  <c r="B1212" i="2"/>
  <c r="J1207" i="2"/>
  <c r="H1209" i="2"/>
  <c r="T1210" i="2" l="1"/>
  <c r="U1210" i="2" s="1"/>
  <c r="H1210" i="2" s="1"/>
  <c r="M1210" i="2"/>
  <c r="J1208" i="2"/>
  <c r="F1209" i="2"/>
  <c r="J1209" i="2" s="1"/>
  <c r="E1209" i="2"/>
  <c r="I1209" i="2" s="1"/>
  <c r="B1213" i="2"/>
  <c r="C1212" i="2"/>
  <c r="D1211" i="2"/>
  <c r="R1211" i="2"/>
  <c r="L1211" i="2"/>
  <c r="N1211" i="2"/>
  <c r="S1211" i="2"/>
  <c r="O1211" i="2"/>
  <c r="K1211" i="2"/>
  <c r="P1210" i="2"/>
  <c r="Q1210" i="2" s="1"/>
  <c r="I1208" i="2"/>
  <c r="G1210" i="2" l="1"/>
  <c r="M1211" i="2"/>
  <c r="T1211" i="2"/>
  <c r="U1211" i="2" s="1"/>
  <c r="H1211" i="2" s="1"/>
  <c r="E1210" i="2"/>
  <c r="I1210" i="2" s="1"/>
  <c r="F1210" i="2"/>
  <c r="J1210" i="2" s="1"/>
  <c r="B1214" i="2"/>
  <c r="C1213" i="2"/>
  <c r="P1211" i="2"/>
  <c r="R1212" i="2"/>
  <c r="L1212" i="2"/>
  <c r="N1212" i="2"/>
  <c r="S1212" i="2"/>
  <c r="D1212" i="2"/>
  <c r="O1212" i="2"/>
  <c r="K1212" i="2"/>
  <c r="G1211" i="2" l="1"/>
  <c r="Q1211" i="2"/>
  <c r="E1211" i="2" s="1"/>
  <c r="I1211" i="2" s="1"/>
  <c r="T1212" i="2"/>
  <c r="U1212" i="2" s="1"/>
  <c r="H1212" i="2" s="1"/>
  <c r="R1213" i="2"/>
  <c r="O1213" i="2"/>
  <c r="L1213" i="2"/>
  <c r="N1213" i="2"/>
  <c r="S1213" i="2"/>
  <c r="D1213" i="2"/>
  <c r="K1213" i="2"/>
  <c r="M1212" i="2"/>
  <c r="B1215" i="2"/>
  <c r="C1214" i="2"/>
  <c r="P1212" i="2"/>
  <c r="G1212" i="2" l="1"/>
  <c r="F1211" i="2"/>
  <c r="J1211" i="2" s="1"/>
  <c r="P1213" i="2"/>
  <c r="T1213" i="2"/>
  <c r="U1213" i="2" s="1"/>
  <c r="H1213" i="2" s="1"/>
  <c r="S1214" i="2"/>
  <c r="L1214" i="2"/>
  <c r="O1214" i="2"/>
  <c r="N1214" i="2"/>
  <c r="D1214" i="2"/>
  <c r="R1214" i="2"/>
  <c r="T1214" i="2" s="1"/>
  <c r="U1214" i="2" s="1"/>
  <c r="K1214" i="2"/>
  <c r="C1215" i="2"/>
  <c r="B1216" i="2"/>
  <c r="Q1212" i="2"/>
  <c r="M1213" i="2"/>
  <c r="Q1213" i="2" s="1"/>
  <c r="P1214" i="2" l="1"/>
  <c r="G1213" i="2"/>
  <c r="M1214" i="2"/>
  <c r="Q1214" i="2" s="1"/>
  <c r="F1214" i="2" s="1"/>
  <c r="G1214" i="2"/>
  <c r="H1214" i="2"/>
  <c r="E1213" i="2"/>
  <c r="I1213" i="2" s="1"/>
  <c r="F1213" i="2"/>
  <c r="J1213" i="2" s="1"/>
  <c r="F1212" i="2"/>
  <c r="J1212" i="2" s="1"/>
  <c r="E1212" i="2"/>
  <c r="I1212" i="2" s="1"/>
  <c r="B1217" i="2"/>
  <c r="C1216" i="2"/>
  <c r="L1215" i="2"/>
  <c r="O1215" i="2"/>
  <c r="N1215" i="2"/>
  <c r="K1215" i="2"/>
  <c r="M1215" i="2" s="1"/>
  <c r="S1215" i="2"/>
  <c r="D1215" i="2"/>
  <c r="R1215" i="2"/>
  <c r="E1214" i="2" l="1"/>
  <c r="I1214" i="2" s="1"/>
  <c r="L1216" i="2"/>
  <c r="S1216" i="2"/>
  <c r="R1216" i="2"/>
  <c r="O1216" i="2"/>
  <c r="K1216" i="2"/>
  <c r="M1216" i="2" s="1"/>
  <c r="N1216" i="2"/>
  <c r="D1216" i="2"/>
  <c r="P1215" i="2"/>
  <c r="Q1215" i="2" s="1"/>
  <c r="J1214" i="2"/>
  <c r="T1215" i="2"/>
  <c r="U1215" i="2" s="1"/>
  <c r="C1217" i="2"/>
  <c r="B1218" i="2"/>
  <c r="P1216" i="2" l="1"/>
  <c r="Q1216" i="2" s="1"/>
  <c r="F1215" i="2"/>
  <c r="E1215" i="2"/>
  <c r="B1219" i="2"/>
  <c r="C1218" i="2"/>
  <c r="L1217" i="2"/>
  <c r="K1217" i="2"/>
  <c r="O1217" i="2"/>
  <c r="N1217" i="2"/>
  <c r="S1217" i="2"/>
  <c r="D1217" i="2"/>
  <c r="R1217" i="2"/>
  <c r="T1217" i="2" s="1"/>
  <c r="U1217" i="2" s="1"/>
  <c r="T1216" i="2"/>
  <c r="U1216" i="2" s="1"/>
  <c r="G1215" i="2"/>
  <c r="H1215" i="2"/>
  <c r="M1217" i="2" l="1"/>
  <c r="G1217" i="2"/>
  <c r="H1217" i="2"/>
  <c r="N1218" i="2"/>
  <c r="K1218" i="2"/>
  <c r="D1218" i="2"/>
  <c r="S1218" i="2"/>
  <c r="L1218" i="2"/>
  <c r="R1218" i="2"/>
  <c r="T1218" i="2" s="1"/>
  <c r="U1218" i="2" s="1"/>
  <c r="O1218" i="2"/>
  <c r="F1216" i="2"/>
  <c r="E1216" i="2"/>
  <c r="C1219" i="2"/>
  <c r="B1220" i="2"/>
  <c r="I1215" i="2"/>
  <c r="H1216" i="2"/>
  <c r="G1216" i="2"/>
  <c r="P1217" i="2"/>
  <c r="J1215" i="2"/>
  <c r="M1218" i="2" l="1"/>
  <c r="B1221" i="2"/>
  <c r="C1220" i="2"/>
  <c r="S1219" i="2"/>
  <c r="L1219" i="2"/>
  <c r="D1219" i="2"/>
  <c r="K1219" i="2"/>
  <c r="R1219" i="2"/>
  <c r="O1219" i="2"/>
  <c r="N1219" i="2"/>
  <c r="P1218" i="2"/>
  <c r="Q1218" i="2" s="1"/>
  <c r="I1216" i="2"/>
  <c r="J1216" i="2"/>
  <c r="H1218" i="2"/>
  <c r="G1218" i="2"/>
  <c r="Q1217" i="2"/>
  <c r="T1219" i="2" l="1"/>
  <c r="U1219" i="2" s="1"/>
  <c r="H1219" i="2" s="1"/>
  <c r="M1219" i="2"/>
  <c r="F1218" i="2"/>
  <c r="J1218" i="2" s="1"/>
  <c r="E1218" i="2"/>
  <c r="I1218" i="2" s="1"/>
  <c r="E1217" i="2"/>
  <c r="I1217" i="2" s="1"/>
  <c r="F1217" i="2"/>
  <c r="J1217" i="2" s="1"/>
  <c r="N1220" i="2"/>
  <c r="S1220" i="2"/>
  <c r="D1220" i="2"/>
  <c r="L1220" i="2"/>
  <c r="R1220" i="2"/>
  <c r="T1220" i="2" s="1"/>
  <c r="U1220" i="2" s="1"/>
  <c r="K1220" i="2"/>
  <c r="M1220" i="2" s="1"/>
  <c r="O1220" i="2"/>
  <c r="P1219" i="2"/>
  <c r="C1221" i="2"/>
  <c r="B1222" i="2"/>
  <c r="Q1219" i="2" l="1"/>
  <c r="E1219" i="2" s="1"/>
  <c r="G1219" i="2"/>
  <c r="P1220" i="2"/>
  <c r="Q1220" i="2" s="1"/>
  <c r="H1220" i="2"/>
  <c r="G1220" i="2"/>
  <c r="R1221" i="2"/>
  <c r="O1221" i="2"/>
  <c r="L1221" i="2"/>
  <c r="K1221" i="2"/>
  <c r="N1221" i="2"/>
  <c r="D1221" i="2"/>
  <c r="S1221" i="2"/>
  <c r="B1223" i="2"/>
  <c r="C1222" i="2"/>
  <c r="I1219" i="2" l="1"/>
  <c r="T1221" i="2"/>
  <c r="U1221" i="2" s="1"/>
  <c r="G1221" i="2" s="1"/>
  <c r="F1219" i="2"/>
  <c r="J1219" i="2" s="1"/>
  <c r="P1221" i="2"/>
  <c r="D1222" i="2"/>
  <c r="S1222" i="2"/>
  <c r="R1222" i="2"/>
  <c r="T1222" i="2" s="1"/>
  <c r="U1222" i="2" s="1"/>
  <c r="K1222" i="2"/>
  <c r="L1222" i="2"/>
  <c r="O1222" i="2"/>
  <c r="N1222" i="2"/>
  <c r="B1224" i="2"/>
  <c r="C1223" i="2"/>
  <c r="E1220" i="2"/>
  <c r="I1220" i="2" s="1"/>
  <c r="F1220" i="2"/>
  <c r="J1220" i="2" s="1"/>
  <c r="M1221" i="2"/>
  <c r="Q1221" i="2" l="1"/>
  <c r="F1221" i="2" s="1"/>
  <c r="J1221" i="2" s="1"/>
  <c r="H1221" i="2"/>
  <c r="B1225" i="2"/>
  <c r="C1224" i="2"/>
  <c r="P1222" i="2"/>
  <c r="M1222" i="2"/>
  <c r="G1222" i="2"/>
  <c r="H1222" i="2"/>
  <c r="R1223" i="2"/>
  <c r="L1223" i="2"/>
  <c r="K1223" i="2"/>
  <c r="S1223" i="2"/>
  <c r="O1223" i="2"/>
  <c r="N1223" i="2"/>
  <c r="D1223" i="2"/>
  <c r="E1221" i="2" l="1"/>
  <c r="I1221" i="2" s="1"/>
  <c r="T1223" i="2"/>
  <c r="U1223" i="2" s="1"/>
  <c r="H1223" i="2" s="1"/>
  <c r="P1223" i="2"/>
  <c r="Q1222" i="2"/>
  <c r="F1222" i="2" s="1"/>
  <c r="J1222" i="2" s="1"/>
  <c r="S1224" i="2"/>
  <c r="D1224" i="2"/>
  <c r="R1224" i="2"/>
  <c r="L1224" i="2"/>
  <c r="O1224" i="2"/>
  <c r="N1224" i="2"/>
  <c r="K1224" i="2"/>
  <c r="M1223" i="2"/>
  <c r="B1226" i="2"/>
  <c r="C1225" i="2"/>
  <c r="Q1223" i="2" l="1"/>
  <c r="F1223" i="2" s="1"/>
  <c r="J1223" i="2" s="1"/>
  <c r="G1223" i="2"/>
  <c r="T1224" i="2"/>
  <c r="U1224" i="2" s="1"/>
  <c r="H1224" i="2" s="1"/>
  <c r="E1222" i="2"/>
  <c r="I1222" i="2" s="1"/>
  <c r="P1224" i="2"/>
  <c r="S1225" i="2"/>
  <c r="D1225" i="2"/>
  <c r="R1225" i="2"/>
  <c r="T1225" i="2" s="1"/>
  <c r="U1225" i="2" s="1"/>
  <c r="L1225" i="2"/>
  <c r="O1225" i="2"/>
  <c r="K1225" i="2"/>
  <c r="N1225" i="2"/>
  <c r="B1227" i="2"/>
  <c r="C1226" i="2"/>
  <c r="E1223" i="2"/>
  <c r="I1223" i="2" s="1"/>
  <c r="M1224" i="2"/>
  <c r="G1224" i="2" l="1"/>
  <c r="M1225" i="2"/>
  <c r="Q1224" i="2"/>
  <c r="E1224" i="2" s="1"/>
  <c r="I1224" i="2" s="1"/>
  <c r="H1225" i="2"/>
  <c r="G1225" i="2"/>
  <c r="N1226" i="2"/>
  <c r="K1226" i="2"/>
  <c r="R1226" i="2"/>
  <c r="S1226" i="2"/>
  <c r="D1226" i="2"/>
  <c r="L1226" i="2"/>
  <c r="O1226" i="2"/>
  <c r="B1228" i="2"/>
  <c r="C1227" i="2"/>
  <c r="P1225" i="2"/>
  <c r="Q1225" i="2" s="1"/>
  <c r="M1226" i="2" l="1"/>
  <c r="P1226" i="2"/>
  <c r="F1224" i="2"/>
  <c r="J1224" i="2" s="1"/>
  <c r="E1225" i="2"/>
  <c r="I1225" i="2" s="1"/>
  <c r="F1225" i="2"/>
  <c r="J1225" i="2" s="1"/>
  <c r="T1226" i="2"/>
  <c r="U1226" i="2" s="1"/>
  <c r="C1228" i="2"/>
  <c r="B1229" i="2"/>
  <c r="K1227" i="2"/>
  <c r="S1227" i="2"/>
  <c r="D1227" i="2"/>
  <c r="R1227" i="2"/>
  <c r="T1227" i="2" s="1"/>
  <c r="U1227" i="2" s="1"/>
  <c r="L1227" i="2"/>
  <c r="O1227" i="2"/>
  <c r="N1227" i="2"/>
  <c r="M1227" i="2" l="1"/>
  <c r="Q1226" i="2"/>
  <c r="E1226" i="2" s="1"/>
  <c r="P1227" i="2"/>
  <c r="C1229" i="2"/>
  <c r="B1230" i="2"/>
  <c r="O1228" i="2"/>
  <c r="N1228" i="2"/>
  <c r="D1228" i="2"/>
  <c r="R1228" i="2"/>
  <c r="T1228" i="2" s="1"/>
  <c r="U1228" i="2" s="1"/>
  <c r="S1228" i="2"/>
  <c r="L1228" i="2"/>
  <c r="K1228" i="2"/>
  <c r="H1226" i="2"/>
  <c r="G1226" i="2"/>
  <c r="I1226" i="2" s="1"/>
  <c r="H1227" i="2"/>
  <c r="G1227" i="2"/>
  <c r="Q1227" i="2" l="1"/>
  <c r="F1227" i="2" s="1"/>
  <c r="J1227" i="2" s="1"/>
  <c r="F1226" i="2"/>
  <c r="P1228" i="2"/>
  <c r="M1228" i="2"/>
  <c r="J1226" i="2"/>
  <c r="H1228" i="2"/>
  <c r="G1228" i="2"/>
  <c r="C1230" i="2"/>
  <c r="B1231" i="2"/>
  <c r="L1229" i="2"/>
  <c r="N1229" i="2"/>
  <c r="S1229" i="2"/>
  <c r="D1229" i="2"/>
  <c r="K1229" i="2"/>
  <c r="R1229" i="2"/>
  <c r="O1229" i="2"/>
  <c r="M1229" i="2" l="1"/>
  <c r="E1227" i="2"/>
  <c r="I1227" i="2" s="1"/>
  <c r="T1229" i="2"/>
  <c r="U1229" i="2" s="1"/>
  <c r="H1229" i="2" s="1"/>
  <c r="Q1228" i="2"/>
  <c r="E1228" i="2" s="1"/>
  <c r="I1228" i="2" s="1"/>
  <c r="P1229" i="2"/>
  <c r="Q1229" i="2" s="1"/>
  <c r="F1229" i="2" s="1"/>
  <c r="C1231" i="2"/>
  <c r="B1232" i="2"/>
  <c r="D1230" i="2"/>
  <c r="R1230" i="2"/>
  <c r="L1230" i="2"/>
  <c r="N1230" i="2"/>
  <c r="K1230" i="2"/>
  <c r="S1230" i="2"/>
  <c r="O1230" i="2"/>
  <c r="F1228" i="2" l="1"/>
  <c r="J1228" i="2" s="1"/>
  <c r="T1230" i="2"/>
  <c r="U1230" i="2" s="1"/>
  <c r="G1230" i="2" s="1"/>
  <c r="G1229" i="2"/>
  <c r="P1230" i="2"/>
  <c r="E1229" i="2"/>
  <c r="I1229" i="2" s="1"/>
  <c r="M1230" i="2"/>
  <c r="J1229" i="2"/>
  <c r="C1232" i="2"/>
  <c r="B1233" i="2"/>
  <c r="O1231" i="2"/>
  <c r="N1231" i="2"/>
  <c r="K1231" i="2"/>
  <c r="D1231" i="2"/>
  <c r="L1231" i="2"/>
  <c r="S1231" i="2"/>
  <c r="R1231" i="2"/>
  <c r="M1231" i="2" l="1"/>
  <c r="H1230" i="2"/>
  <c r="T1231" i="2"/>
  <c r="U1231" i="2" s="1"/>
  <c r="H1231" i="2" s="1"/>
  <c r="Q1230" i="2"/>
  <c r="E1230" i="2" s="1"/>
  <c r="I1230" i="2" s="1"/>
  <c r="P1231" i="2"/>
  <c r="Q1231" i="2" s="1"/>
  <c r="C1233" i="2"/>
  <c r="B1234" i="2"/>
  <c r="R1232" i="2"/>
  <c r="T1232" i="2" s="1"/>
  <c r="U1232" i="2" s="1"/>
  <c r="L1232" i="2"/>
  <c r="O1232" i="2"/>
  <c r="K1232" i="2"/>
  <c r="N1232" i="2"/>
  <c r="D1232" i="2"/>
  <c r="S1232" i="2"/>
  <c r="F1230" i="2" l="1"/>
  <c r="J1230" i="2" s="1"/>
  <c r="G1231" i="2"/>
  <c r="M1232" i="2"/>
  <c r="G1232" i="2"/>
  <c r="H1232" i="2"/>
  <c r="F1231" i="2"/>
  <c r="J1231" i="2" s="1"/>
  <c r="E1231" i="2"/>
  <c r="I1231" i="2" s="1"/>
  <c r="C1234" i="2"/>
  <c r="B1235" i="2"/>
  <c r="P1232" i="2"/>
  <c r="R1233" i="2"/>
  <c r="L1233" i="2"/>
  <c r="N1233" i="2"/>
  <c r="O1233" i="2"/>
  <c r="K1233" i="2"/>
  <c r="M1233" i="2" s="1"/>
  <c r="S1233" i="2"/>
  <c r="D1233" i="2"/>
  <c r="Q1232" i="2" l="1"/>
  <c r="F1232" i="2" s="1"/>
  <c r="J1232" i="2" s="1"/>
  <c r="L1234" i="2"/>
  <c r="N1234" i="2"/>
  <c r="K1234" i="2"/>
  <c r="M1234" i="2" s="1"/>
  <c r="D1234" i="2"/>
  <c r="S1234" i="2"/>
  <c r="R1234" i="2"/>
  <c r="T1234" i="2" s="1"/>
  <c r="U1234" i="2" s="1"/>
  <c r="O1234" i="2"/>
  <c r="C1235" i="2"/>
  <c r="B1236" i="2"/>
  <c r="P1233" i="2"/>
  <c r="Q1233" i="2" s="1"/>
  <c r="T1233" i="2"/>
  <c r="U1233" i="2" s="1"/>
  <c r="E1232" i="2" l="1"/>
  <c r="I1232" i="2" s="1"/>
  <c r="E1233" i="2"/>
  <c r="F1233" i="2"/>
  <c r="H1234" i="2"/>
  <c r="G1234" i="2"/>
  <c r="H1233" i="2"/>
  <c r="G1233" i="2"/>
  <c r="P1234" i="2"/>
  <c r="Q1234" i="2" s="1"/>
  <c r="C1236" i="2"/>
  <c r="B1237" i="2"/>
  <c r="O1235" i="2"/>
  <c r="N1235" i="2"/>
  <c r="D1235" i="2"/>
  <c r="R1235" i="2"/>
  <c r="L1235" i="2"/>
  <c r="K1235" i="2"/>
  <c r="M1235" i="2" s="1"/>
  <c r="S1235" i="2"/>
  <c r="T1235" i="2" l="1"/>
  <c r="U1235" i="2" s="1"/>
  <c r="G1235" i="2" s="1"/>
  <c r="P1235" i="2"/>
  <c r="Q1235" i="2" s="1"/>
  <c r="O1236" i="2"/>
  <c r="S1236" i="2"/>
  <c r="N1236" i="2"/>
  <c r="K1236" i="2"/>
  <c r="D1236" i="2"/>
  <c r="R1236" i="2"/>
  <c r="L1236" i="2"/>
  <c r="F1234" i="2"/>
  <c r="J1234" i="2" s="1"/>
  <c r="E1234" i="2"/>
  <c r="I1234" i="2" s="1"/>
  <c r="J1233" i="2"/>
  <c r="C1237" i="2"/>
  <c r="B1238" i="2"/>
  <c r="I1233" i="2"/>
  <c r="T1236" i="2" l="1"/>
  <c r="U1236" i="2" s="1"/>
  <c r="H1236" i="2" s="1"/>
  <c r="M1236" i="2"/>
  <c r="E1235" i="2"/>
  <c r="F1235" i="2"/>
  <c r="H1235" i="2"/>
  <c r="P1236" i="2"/>
  <c r="Q1236" i="2" s="1"/>
  <c r="R1237" i="2"/>
  <c r="L1237" i="2"/>
  <c r="O1237" i="2"/>
  <c r="K1237" i="2"/>
  <c r="S1237" i="2"/>
  <c r="D1237" i="2"/>
  <c r="N1237" i="2"/>
  <c r="C1238" i="2"/>
  <c r="B1239" i="2"/>
  <c r="I1235" i="2"/>
  <c r="J1235" i="2" l="1"/>
  <c r="G1236" i="2"/>
  <c r="T1237" i="2"/>
  <c r="U1237" i="2" s="1"/>
  <c r="H1237" i="2" s="1"/>
  <c r="M1237" i="2"/>
  <c r="K1238" i="2"/>
  <c r="D1238" i="2"/>
  <c r="R1238" i="2"/>
  <c r="T1238" i="2" s="1"/>
  <c r="U1238" i="2" s="1"/>
  <c r="S1238" i="2"/>
  <c r="O1238" i="2"/>
  <c r="L1238" i="2"/>
  <c r="N1238" i="2"/>
  <c r="P1238" i="2" s="1"/>
  <c r="B1240" i="2"/>
  <c r="C1239" i="2"/>
  <c r="F1236" i="2"/>
  <c r="J1236" i="2" s="1"/>
  <c r="E1236" i="2"/>
  <c r="I1236" i="2" s="1"/>
  <c r="P1237" i="2"/>
  <c r="Q1237" i="2" l="1"/>
  <c r="F1237" i="2" s="1"/>
  <c r="J1237" i="2" s="1"/>
  <c r="G1237" i="2"/>
  <c r="G1238" i="2"/>
  <c r="H1238" i="2"/>
  <c r="K1239" i="2"/>
  <c r="S1239" i="2"/>
  <c r="D1239" i="2"/>
  <c r="R1239" i="2"/>
  <c r="L1239" i="2"/>
  <c r="N1239" i="2"/>
  <c r="O1239" i="2"/>
  <c r="C1240" i="2"/>
  <c r="B1241" i="2"/>
  <c r="M1238" i="2"/>
  <c r="Q1238" i="2" s="1"/>
  <c r="E1237" i="2" l="1"/>
  <c r="I1237" i="2" s="1"/>
  <c r="T1239" i="2"/>
  <c r="U1239" i="2" s="1"/>
  <c r="E1238" i="2"/>
  <c r="I1238" i="2" s="1"/>
  <c r="F1238" i="2"/>
  <c r="J1238" i="2" s="1"/>
  <c r="B1242" i="2"/>
  <c r="C1241" i="2"/>
  <c r="M1239" i="2"/>
  <c r="L1240" i="2"/>
  <c r="O1240" i="2"/>
  <c r="N1240" i="2"/>
  <c r="S1240" i="2"/>
  <c r="R1240" i="2"/>
  <c r="T1240" i="2" s="1"/>
  <c r="U1240" i="2" s="1"/>
  <c r="K1240" i="2"/>
  <c r="D1240" i="2"/>
  <c r="P1239" i="2"/>
  <c r="P1240" i="2" l="1"/>
  <c r="M1240" i="2"/>
  <c r="Q1240" i="2" s="1"/>
  <c r="Q1239" i="2"/>
  <c r="F1239" i="2" s="1"/>
  <c r="J1239" i="2" s="1"/>
  <c r="C1242" i="2"/>
  <c r="B1243" i="2"/>
  <c r="G1240" i="2"/>
  <c r="H1240" i="2"/>
  <c r="K1241" i="2"/>
  <c r="S1241" i="2"/>
  <c r="D1241" i="2"/>
  <c r="R1241" i="2"/>
  <c r="L1241" i="2"/>
  <c r="O1241" i="2"/>
  <c r="N1241" i="2"/>
  <c r="G1239" i="2"/>
  <c r="H1239" i="2"/>
  <c r="M1241" i="2" l="1"/>
  <c r="E1239" i="2"/>
  <c r="I1239" i="2" s="1"/>
  <c r="T1241" i="2"/>
  <c r="U1241" i="2" s="1"/>
  <c r="B1244" i="2"/>
  <c r="C1243" i="2"/>
  <c r="L1242" i="2"/>
  <c r="O1242" i="2"/>
  <c r="K1242" i="2"/>
  <c r="S1242" i="2"/>
  <c r="R1242" i="2"/>
  <c r="T1242" i="2" s="1"/>
  <c r="U1242" i="2" s="1"/>
  <c r="D1242" i="2"/>
  <c r="N1242" i="2"/>
  <c r="P1241" i="2"/>
  <c r="Q1241" i="2" s="1"/>
  <c r="E1240" i="2"/>
  <c r="I1240" i="2" s="1"/>
  <c r="F1240" i="2"/>
  <c r="J1240" i="2" s="1"/>
  <c r="M1242" i="2" l="1"/>
  <c r="F1241" i="2"/>
  <c r="E1241" i="2"/>
  <c r="P1242" i="2"/>
  <c r="Q1242" i="2" s="1"/>
  <c r="B1245" i="2"/>
  <c r="C1244" i="2"/>
  <c r="H1241" i="2"/>
  <c r="G1241" i="2"/>
  <c r="H1242" i="2"/>
  <c r="G1242" i="2"/>
  <c r="O1243" i="2"/>
  <c r="K1243" i="2"/>
  <c r="N1243" i="2"/>
  <c r="P1243" i="2" s="1"/>
  <c r="D1243" i="2"/>
  <c r="S1243" i="2"/>
  <c r="R1243" i="2"/>
  <c r="L1243" i="2"/>
  <c r="T1243" i="2" l="1"/>
  <c r="U1243" i="2" s="1"/>
  <c r="G1243" i="2" s="1"/>
  <c r="M1243" i="2"/>
  <c r="Q1243" i="2" s="1"/>
  <c r="E1243" i="2" s="1"/>
  <c r="F1242" i="2"/>
  <c r="J1242" i="2" s="1"/>
  <c r="E1242" i="2"/>
  <c r="I1242" i="2" s="1"/>
  <c r="L1244" i="2"/>
  <c r="K1244" i="2"/>
  <c r="N1244" i="2"/>
  <c r="D1244" i="2"/>
  <c r="R1244" i="2"/>
  <c r="O1244" i="2"/>
  <c r="S1244" i="2"/>
  <c r="C1245" i="2"/>
  <c r="B1246" i="2"/>
  <c r="I1241" i="2"/>
  <c r="J1241" i="2"/>
  <c r="M1244" i="2" l="1"/>
  <c r="I1243" i="2"/>
  <c r="H1243" i="2"/>
  <c r="F1243" i="2"/>
  <c r="J1243" i="2" s="1"/>
  <c r="B1247" i="2"/>
  <c r="C1246" i="2"/>
  <c r="T1244" i="2"/>
  <c r="U1244" i="2" s="1"/>
  <c r="L1245" i="2"/>
  <c r="O1245" i="2"/>
  <c r="K1245" i="2"/>
  <c r="N1245" i="2"/>
  <c r="S1245" i="2"/>
  <c r="R1245" i="2"/>
  <c r="T1245" i="2" s="1"/>
  <c r="U1245" i="2" s="1"/>
  <c r="D1245" i="2"/>
  <c r="P1244" i="2"/>
  <c r="Q1244" i="2" s="1"/>
  <c r="M1245" i="2" l="1"/>
  <c r="P1245" i="2"/>
  <c r="E1244" i="2"/>
  <c r="F1244" i="2"/>
  <c r="H1244" i="2"/>
  <c r="G1244" i="2"/>
  <c r="D1246" i="2"/>
  <c r="R1246" i="2"/>
  <c r="L1246" i="2"/>
  <c r="O1246" i="2"/>
  <c r="N1246" i="2"/>
  <c r="S1246" i="2"/>
  <c r="K1246" i="2"/>
  <c r="C1247" i="2"/>
  <c r="B1248" i="2"/>
  <c r="H1245" i="2"/>
  <c r="G1245" i="2"/>
  <c r="Q1245" i="2" l="1"/>
  <c r="F1245" i="2" s="1"/>
  <c r="J1245" i="2" s="1"/>
  <c r="J1244" i="2"/>
  <c r="P1246" i="2"/>
  <c r="T1246" i="2"/>
  <c r="U1246" i="2" s="1"/>
  <c r="C1248" i="2"/>
  <c r="B1249" i="2"/>
  <c r="R1247" i="2"/>
  <c r="L1247" i="2"/>
  <c r="O1247" i="2"/>
  <c r="K1247" i="2"/>
  <c r="N1247" i="2"/>
  <c r="D1247" i="2"/>
  <c r="S1247" i="2"/>
  <c r="M1246" i="2"/>
  <c r="Q1246" i="2" s="1"/>
  <c r="E1245" i="2"/>
  <c r="I1245" i="2" s="1"/>
  <c r="I1244" i="2"/>
  <c r="M1247" i="2" l="1"/>
  <c r="P1247" i="2"/>
  <c r="T1247" i="2"/>
  <c r="U1247" i="2" s="1"/>
  <c r="E1246" i="2"/>
  <c r="F1246" i="2"/>
  <c r="B1250" i="2"/>
  <c r="C1249" i="2"/>
  <c r="D1248" i="2"/>
  <c r="K1248" i="2"/>
  <c r="N1248" i="2"/>
  <c r="R1248" i="2"/>
  <c r="L1248" i="2"/>
  <c r="O1248" i="2"/>
  <c r="S1248" i="2"/>
  <c r="G1246" i="2"/>
  <c r="H1246" i="2"/>
  <c r="Q1247" i="2" l="1"/>
  <c r="E1247" i="2" s="1"/>
  <c r="T1248" i="2"/>
  <c r="U1248" i="2" s="1"/>
  <c r="O1249" i="2"/>
  <c r="S1249" i="2"/>
  <c r="L1249" i="2"/>
  <c r="N1249" i="2"/>
  <c r="D1249" i="2"/>
  <c r="K1249" i="2"/>
  <c r="R1249" i="2"/>
  <c r="J1246" i="2"/>
  <c r="B1251" i="2"/>
  <c r="C1250" i="2"/>
  <c r="I1246" i="2"/>
  <c r="H1247" i="2"/>
  <c r="G1247" i="2"/>
  <c r="P1248" i="2"/>
  <c r="M1248" i="2"/>
  <c r="Q1248" i="2" s="1"/>
  <c r="T1249" i="2" l="1"/>
  <c r="U1249" i="2" s="1"/>
  <c r="G1249" i="2" s="1"/>
  <c r="F1247" i="2"/>
  <c r="J1247" i="2" s="1"/>
  <c r="B1252" i="2"/>
  <c r="C1251" i="2"/>
  <c r="P1249" i="2"/>
  <c r="F1248" i="2"/>
  <c r="E1248" i="2"/>
  <c r="S1250" i="2"/>
  <c r="O1250" i="2"/>
  <c r="K1250" i="2"/>
  <c r="N1250" i="2"/>
  <c r="L1250" i="2"/>
  <c r="D1250" i="2"/>
  <c r="R1250" i="2"/>
  <c r="T1250" i="2" s="1"/>
  <c r="U1250" i="2" s="1"/>
  <c r="H1248" i="2"/>
  <c r="G1248" i="2"/>
  <c r="M1249" i="2"/>
  <c r="I1247" i="2"/>
  <c r="H1249" i="2" l="1"/>
  <c r="M1250" i="2"/>
  <c r="Q1249" i="2"/>
  <c r="E1249" i="2" s="1"/>
  <c r="I1249" i="2" s="1"/>
  <c r="G1250" i="2"/>
  <c r="H1250" i="2"/>
  <c r="J1248" i="2"/>
  <c r="I1248" i="2"/>
  <c r="L1251" i="2"/>
  <c r="N1251" i="2"/>
  <c r="K1251" i="2"/>
  <c r="S1251" i="2"/>
  <c r="D1251" i="2"/>
  <c r="R1251" i="2"/>
  <c r="T1251" i="2" s="1"/>
  <c r="U1251" i="2" s="1"/>
  <c r="O1251" i="2"/>
  <c r="P1250" i="2"/>
  <c r="Q1250" i="2" s="1"/>
  <c r="B1253" i="2"/>
  <c r="C1252" i="2"/>
  <c r="M1251" i="2" l="1"/>
  <c r="F1249" i="2"/>
  <c r="J1249" i="2" s="1"/>
  <c r="E1250" i="2"/>
  <c r="I1250" i="2" s="1"/>
  <c r="F1250" i="2"/>
  <c r="J1250" i="2" s="1"/>
  <c r="P1251" i="2"/>
  <c r="Q1251" i="2" s="1"/>
  <c r="H1251" i="2"/>
  <c r="G1251" i="2"/>
  <c r="B1254" i="2"/>
  <c r="C1253" i="2"/>
  <c r="S1252" i="2"/>
  <c r="L1252" i="2"/>
  <c r="K1252" i="2"/>
  <c r="R1252" i="2"/>
  <c r="T1252" i="2" s="1"/>
  <c r="U1252" i="2" s="1"/>
  <c r="O1252" i="2"/>
  <c r="N1252" i="2"/>
  <c r="D1252" i="2"/>
  <c r="E1251" i="2" l="1"/>
  <c r="I1251" i="2" s="1"/>
  <c r="F1251" i="2"/>
  <c r="J1251" i="2" s="1"/>
  <c r="D1253" i="2"/>
  <c r="K1253" i="2"/>
  <c r="N1253" i="2"/>
  <c r="S1253" i="2"/>
  <c r="R1253" i="2"/>
  <c r="L1253" i="2"/>
  <c r="O1253" i="2"/>
  <c r="B1255" i="2"/>
  <c r="C1254" i="2"/>
  <c r="P1252" i="2"/>
  <c r="G1252" i="2"/>
  <c r="H1252" i="2"/>
  <c r="M1252" i="2"/>
  <c r="P1253" i="2" l="1"/>
  <c r="Q1252" i="2"/>
  <c r="F1252" i="2" s="1"/>
  <c r="J1252" i="2" s="1"/>
  <c r="T1253" i="2"/>
  <c r="U1253" i="2" s="1"/>
  <c r="M1253" i="2"/>
  <c r="Q1253" i="2" s="1"/>
  <c r="D1254" i="2"/>
  <c r="S1254" i="2"/>
  <c r="O1254" i="2"/>
  <c r="R1254" i="2"/>
  <c r="T1254" i="2" s="1"/>
  <c r="U1254" i="2" s="1"/>
  <c r="L1254" i="2"/>
  <c r="N1254" i="2"/>
  <c r="K1254" i="2"/>
  <c r="M1254" i="2" s="1"/>
  <c r="C1255" i="2"/>
  <c r="B1256" i="2"/>
  <c r="P1254" i="2" l="1"/>
  <c r="Q1254" i="2" s="1"/>
  <c r="F1254" i="2" s="1"/>
  <c r="E1252" i="2"/>
  <c r="I1252" i="2" s="1"/>
  <c r="H1254" i="2"/>
  <c r="G1254" i="2"/>
  <c r="C1256" i="2"/>
  <c r="B1257" i="2"/>
  <c r="E1253" i="2"/>
  <c r="F1253" i="2"/>
  <c r="G1253" i="2"/>
  <c r="H1253" i="2"/>
  <c r="D1255" i="2"/>
  <c r="O1255" i="2"/>
  <c r="K1255" i="2"/>
  <c r="S1255" i="2"/>
  <c r="R1255" i="2"/>
  <c r="T1255" i="2" s="1"/>
  <c r="U1255" i="2" s="1"/>
  <c r="L1255" i="2"/>
  <c r="N1255" i="2"/>
  <c r="I1253" i="2" l="1"/>
  <c r="E1254" i="2"/>
  <c r="I1254" i="2" s="1"/>
  <c r="J1253" i="2"/>
  <c r="H1255" i="2"/>
  <c r="G1255" i="2"/>
  <c r="M1255" i="2"/>
  <c r="K1256" i="2"/>
  <c r="M1256" i="2" s="1"/>
  <c r="R1256" i="2"/>
  <c r="T1256" i="2" s="1"/>
  <c r="U1256" i="2" s="1"/>
  <c r="S1256" i="2"/>
  <c r="D1256" i="2"/>
  <c r="L1256" i="2"/>
  <c r="O1256" i="2"/>
  <c r="N1256" i="2"/>
  <c r="B1258" i="2"/>
  <c r="C1257" i="2"/>
  <c r="P1255" i="2"/>
  <c r="J1254" i="2"/>
  <c r="P1256" i="2" l="1"/>
  <c r="Q1256" i="2" s="1"/>
  <c r="H1256" i="2"/>
  <c r="G1256" i="2"/>
  <c r="D1257" i="2"/>
  <c r="R1257" i="2"/>
  <c r="N1257" i="2"/>
  <c r="S1257" i="2"/>
  <c r="L1257" i="2"/>
  <c r="O1257" i="2"/>
  <c r="K1257" i="2"/>
  <c r="C1258" i="2"/>
  <c r="B1259" i="2"/>
  <c r="Q1255" i="2"/>
  <c r="T1257" i="2" l="1"/>
  <c r="U1257" i="2" s="1"/>
  <c r="G1257" i="2" s="1"/>
  <c r="P1257" i="2"/>
  <c r="F1255" i="2"/>
  <c r="J1255" i="2" s="1"/>
  <c r="E1255" i="2"/>
  <c r="I1255" i="2" s="1"/>
  <c r="C1259" i="2"/>
  <c r="B1260" i="2"/>
  <c r="O1258" i="2"/>
  <c r="K1258" i="2"/>
  <c r="S1258" i="2"/>
  <c r="D1258" i="2"/>
  <c r="L1258" i="2"/>
  <c r="R1258" i="2"/>
  <c r="N1258" i="2"/>
  <c r="F1256" i="2"/>
  <c r="J1256" i="2" s="1"/>
  <c r="E1256" i="2"/>
  <c r="I1256" i="2" s="1"/>
  <c r="M1257" i="2"/>
  <c r="H1257" i="2" l="1"/>
  <c r="Q1257" i="2"/>
  <c r="E1257" i="2" s="1"/>
  <c r="I1257" i="2" s="1"/>
  <c r="T1258" i="2"/>
  <c r="U1258" i="2" s="1"/>
  <c r="C1260" i="2"/>
  <c r="B1261" i="2"/>
  <c r="O1259" i="2"/>
  <c r="K1259" i="2"/>
  <c r="N1259" i="2"/>
  <c r="D1259" i="2"/>
  <c r="R1259" i="2"/>
  <c r="L1259" i="2"/>
  <c r="S1259" i="2"/>
  <c r="P1258" i="2"/>
  <c r="M1258" i="2"/>
  <c r="P1259" i="2" l="1"/>
  <c r="F1257" i="2"/>
  <c r="J1257" i="2" s="1"/>
  <c r="Q1258" i="2"/>
  <c r="F1258" i="2" s="1"/>
  <c r="T1259" i="2"/>
  <c r="U1259" i="2" s="1"/>
  <c r="M1259" i="2"/>
  <c r="Q1259" i="2" s="1"/>
  <c r="C1261" i="2"/>
  <c r="B1262" i="2"/>
  <c r="S1260" i="2"/>
  <c r="K1260" i="2"/>
  <c r="O1260" i="2"/>
  <c r="N1260" i="2"/>
  <c r="D1260" i="2"/>
  <c r="R1260" i="2"/>
  <c r="T1260" i="2" s="1"/>
  <c r="U1260" i="2" s="1"/>
  <c r="L1260" i="2"/>
  <c r="G1258" i="2"/>
  <c r="H1258" i="2"/>
  <c r="M1260" i="2" l="1"/>
  <c r="E1258" i="2"/>
  <c r="I1258" i="2" s="1"/>
  <c r="P1260" i="2"/>
  <c r="C1262" i="2"/>
  <c r="B1263" i="2"/>
  <c r="O1261" i="2"/>
  <c r="N1261" i="2"/>
  <c r="K1261" i="2"/>
  <c r="D1261" i="2"/>
  <c r="S1261" i="2"/>
  <c r="R1261" i="2"/>
  <c r="T1261" i="2" s="1"/>
  <c r="U1261" i="2" s="1"/>
  <c r="L1261" i="2"/>
  <c r="J1258" i="2"/>
  <c r="G1260" i="2"/>
  <c r="H1260" i="2"/>
  <c r="F1259" i="2"/>
  <c r="E1259" i="2"/>
  <c r="H1259" i="2"/>
  <c r="G1259" i="2"/>
  <c r="J1259" i="2" l="1"/>
  <c r="M1261" i="2"/>
  <c r="P1261" i="2"/>
  <c r="Q1260" i="2"/>
  <c r="E1260" i="2" s="1"/>
  <c r="I1260" i="2" s="1"/>
  <c r="B1264" i="2"/>
  <c r="C1263" i="2"/>
  <c r="K1262" i="2"/>
  <c r="M1262" i="2" s="1"/>
  <c r="N1262" i="2"/>
  <c r="R1262" i="2"/>
  <c r="L1262" i="2"/>
  <c r="O1262" i="2"/>
  <c r="S1262" i="2"/>
  <c r="D1262" i="2"/>
  <c r="H1261" i="2"/>
  <c r="G1261" i="2"/>
  <c r="I1259" i="2"/>
  <c r="Q1261" i="2" l="1"/>
  <c r="E1261" i="2" s="1"/>
  <c r="I1261" i="2" s="1"/>
  <c r="F1260" i="2"/>
  <c r="J1260" i="2" s="1"/>
  <c r="P1262" i="2"/>
  <c r="Q1262" i="2" s="1"/>
  <c r="T1262" i="2"/>
  <c r="U1262" i="2" s="1"/>
  <c r="S1263" i="2"/>
  <c r="D1263" i="2"/>
  <c r="R1263" i="2"/>
  <c r="L1263" i="2"/>
  <c r="O1263" i="2"/>
  <c r="K1263" i="2"/>
  <c r="N1263" i="2"/>
  <c r="B1265" i="2"/>
  <c r="C1264" i="2"/>
  <c r="F1261" i="2" l="1"/>
  <c r="J1261" i="2" s="1"/>
  <c r="M1263" i="2"/>
  <c r="T1263" i="2"/>
  <c r="U1263" i="2" s="1"/>
  <c r="H1263" i="2" s="1"/>
  <c r="O1264" i="2"/>
  <c r="K1264" i="2"/>
  <c r="N1264" i="2"/>
  <c r="S1264" i="2"/>
  <c r="R1264" i="2"/>
  <c r="L1264" i="2"/>
  <c r="D1264" i="2"/>
  <c r="C1265" i="2"/>
  <c r="B1266" i="2"/>
  <c r="G1262" i="2"/>
  <c r="H1262" i="2"/>
  <c r="E1262" i="2"/>
  <c r="I1262" i="2" s="1"/>
  <c r="F1262" i="2"/>
  <c r="J1262" i="2" s="1"/>
  <c r="P1263" i="2"/>
  <c r="Q1263" i="2" s="1"/>
  <c r="T1264" i="2" l="1"/>
  <c r="U1264" i="2" s="1"/>
  <c r="G1264" i="2" s="1"/>
  <c r="M1264" i="2"/>
  <c r="P1264" i="2"/>
  <c r="G1263" i="2"/>
  <c r="F1263" i="2"/>
  <c r="J1263" i="2" s="1"/>
  <c r="E1263" i="2"/>
  <c r="B1267" i="2"/>
  <c r="C1266" i="2"/>
  <c r="D1265" i="2"/>
  <c r="L1265" i="2"/>
  <c r="R1265" i="2"/>
  <c r="O1265" i="2"/>
  <c r="K1265" i="2"/>
  <c r="M1265" i="2" s="1"/>
  <c r="N1265" i="2"/>
  <c r="S1265" i="2"/>
  <c r="H1264" i="2" l="1"/>
  <c r="I1263" i="2"/>
  <c r="Q1264" i="2"/>
  <c r="E1264" i="2" s="1"/>
  <c r="I1264" i="2" s="1"/>
  <c r="T1265" i="2"/>
  <c r="U1265" i="2" s="1"/>
  <c r="H1265" i="2" s="1"/>
  <c r="L1266" i="2"/>
  <c r="O1266" i="2"/>
  <c r="N1266" i="2"/>
  <c r="K1266" i="2"/>
  <c r="D1266" i="2"/>
  <c r="S1266" i="2"/>
  <c r="R1266" i="2"/>
  <c r="T1266" i="2" s="1"/>
  <c r="U1266" i="2" s="1"/>
  <c r="C1267" i="2"/>
  <c r="B1268" i="2"/>
  <c r="P1265" i="2"/>
  <c r="Q1265" i="2" s="1"/>
  <c r="F1264" i="2" l="1"/>
  <c r="J1264" i="2" s="1"/>
  <c r="G1265" i="2"/>
  <c r="H1266" i="2"/>
  <c r="G1266" i="2"/>
  <c r="M1266" i="2"/>
  <c r="Q1266" i="2" s="1"/>
  <c r="P1266" i="2"/>
  <c r="E1265" i="2"/>
  <c r="I1265" i="2" s="1"/>
  <c r="F1265" i="2"/>
  <c r="J1265" i="2" s="1"/>
  <c r="B1269" i="2"/>
  <c r="C1268" i="2"/>
  <c r="L1267" i="2"/>
  <c r="O1267" i="2"/>
  <c r="N1267" i="2"/>
  <c r="S1267" i="2"/>
  <c r="R1267" i="2"/>
  <c r="K1267" i="2"/>
  <c r="M1267" i="2" s="1"/>
  <c r="D1267" i="2"/>
  <c r="N1268" i="2" l="1"/>
  <c r="L1268" i="2"/>
  <c r="K1268" i="2"/>
  <c r="S1268" i="2"/>
  <c r="D1268" i="2"/>
  <c r="O1268" i="2"/>
  <c r="R1268" i="2"/>
  <c r="B1270" i="2"/>
  <c r="C1269" i="2"/>
  <c r="T1267" i="2"/>
  <c r="U1267" i="2" s="1"/>
  <c r="E1266" i="2"/>
  <c r="I1266" i="2" s="1"/>
  <c r="F1266" i="2"/>
  <c r="J1266" i="2" s="1"/>
  <c r="P1267" i="2"/>
  <c r="Q1267" i="2" s="1"/>
  <c r="T1268" i="2" l="1"/>
  <c r="U1268" i="2" s="1"/>
  <c r="G1268" i="2" s="1"/>
  <c r="F1267" i="2"/>
  <c r="E1267" i="2"/>
  <c r="H1267" i="2"/>
  <c r="G1267" i="2"/>
  <c r="C1270" i="2"/>
  <c r="B1271" i="2"/>
  <c r="M1268" i="2"/>
  <c r="S1269" i="2"/>
  <c r="D1269" i="2"/>
  <c r="R1269" i="2"/>
  <c r="K1269" i="2"/>
  <c r="N1269" i="2"/>
  <c r="L1269" i="2"/>
  <c r="O1269" i="2"/>
  <c r="P1268" i="2"/>
  <c r="T1269" i="2" l="1"/>
  <c r="U1269" i="2" s="1"/>
  <c r="H1269" i="2" s="1"/>
  <c r="H1268" i="2"/>
  <c r="I1267" i="2"/>
  <c r="P1269" i="2"/>
  <c r="B1272" i="2"/>
  <c r="C1271" i="2"/>
  <c r="M1269" i="2"/>
  <c r="R1270" i="2"/>
  <c r="L1270" i="2"/>
  <c r="O1270" i="2"/>
  <c r="N1270" i="2"/>
  <c r="S1270" i="2"/>
  <c r="K1270" i="2"/>
  <c r="M1270" i="2" s="1"/>
  <c r="D1270" i="2"/>
  <c r="Q1268" i="2"/>
  <c r="J1267" i="2"/>
  <c r="T1270" i="2" l="1"/>
  <c r="U1270" i="2" s="1"/>
  <c r="H1270" i="2" s="1"/>
  <c r="G1269" i="2"/>
  <c r="P1270" i="2"/>
  <c r="Q1270" i="2" s="1"/>
  <c r="E1270" i="2" s="1"/>
  <c r="Q1269" i="2"/>
  <c r="E1269" i="2" s="1"/>
  <c r="I1269" i="2" s="1"/>
  <c r="E1268" i="2"/>
  <c r="I1268" i="2" s="1"/>
  <c r="F1268" i="2"/>
  <c r="J1268" i="2" s="1"/>
  <c r="S1271" i="2"/>
  <c r="D1271" i="2"/>
  <c r="R1271" i="2"/>
  <c r="L1271" i="2"/>
  <c r="O1271" i="2"/>
  <c r="K1271" i="2"/>
  <c r="N1271" i="2"/>
  <c r="B1273" i="2"/>
  <c r="C1272" i="2"/>
  <c r="G1270" i="2" l="1"/>
  <c r="I1270" i="2" s="1"/>
  <c r="M1271" i="2"/>
  <c r="F1270" i="2"/>
  <c r="J1270" i="2" s="1"/>
  <c r="F1269" i="2"/>
  <c r="J1269" i="2" s="1"/>
  <c r="R1272" i="2"/>
  <c r="T1272" i="2" s="1"/>
  <c r="U1272" i="2" s="1"/>
  <c r="O1272" i="2"/>
  <c r="K1272" i="2"/>
  <c r="N1272" i="2"/>
  <c r="S1272" i="2"/>
  <c r="D1272" i="2"/>
  <c r="L1272" i="2"/>
  <c r="B1274" i="2"/>
  <c r="C1273" i="2"/>
  <c r="P1271" i="2"/>
  <c r="T1271" i="2"/>
  <c r="U1271" i="2" s="1"/>
  <c r="M1272" i="2" l="1"/>
  <c r="Q1271" i="2"/>
  <c r="F1271" i="2" s="1"/>
  <c r="J1271" i="2" s="1"/>
  <c r="R1273" i="2"/>
  <c r="L1273" i="2"/>
  <c r="O1273" i="2"/>
  <c r="N1273" i="2"/>
  <c r="K1273" i="2"/>
  <c r="S1273" i="2"/>
  <c r="D1273" i="2"/>
  <c r="C1274" i="2"/>
  <c r="B1275" i="2"/>
  <c r="H1271" i="2"/>
  <c r="G1271" i="2"/>
  <c r="P1272" i="2"/>
  <c r="Q1272" i="2" s="1"/>
  <c r="G1272" i="2"/>
  <c r="H1272" i="2"/>
  <c r="E1271" i="2" l="1"/>
  <c r="I1271" i="2" s="1"/>
  <c r="M1273" i="2"/>
  <c r="T1273" i="2"/>
  <c r="U1273" i="2" s="1"/>
  <c r="H1273" i="2" s="1"/>
  <c r="E1272" i="2"/>
  <c r="I1272" i="2" s="1"/>
  <c r="F1272" i="2"/>
  <c r="J1272" i="2" s="1"/>
  <c r="B1276" i="2"/>
  <c r="C1275" i="2"/>
  <c r="O1274" i="2"/>
  <c r="N1274" i="2"/>
  <c r="S1274" i="2"/>
  <c r="R1274" i="2"/>
  <c r="T1274" i="2" s="1"/>
  <c r="U1274" i="2" s="1"/>
  <c r="D1274" i="2"/>
  <c r="K1274" i="2"/>
  <c r="L1274" i="2"/>
  <c r="P1273" i="2"/>
  <c r="Q1273" i="2" s="1"/>
  <c r="G1273" i="2" l="1"/>
  <c r="P1274" i="2"/>
  <c r="M1274" i="2"/>
  <c r="Q1274" i="2" s="1"/>
  <c r="E1273" i="2"/>
  <c r="I1273" i="2" s="1"/>
  <c r="F1273" i="2"/>
  <c r="J1273" i="2" s="1"/>
  <c r="H1274" i="2"/>
  <c r="G1274" i="2"/>
  <c r="S1275" i="2"/>
  <c r="D1275" i="2"/>
  <c r="R1275" i="2"/>
  <c r="T1275" i="2" s="1"/>
  <c r="U1275" i="2" s="1"/>
  <c r="L1275" i="2"/>
  <c r="N1275" i="2"/>
  <c r="K1275" i="2"/>
  <c r="O1275" i="2"/>
  <c r="B1277" i="2"/>
  <c r="C1276" i="2"/>
  <c r="H1275" i="2" l="1"/>
  <c r="G1275" i="2"/>
  <c r="K1276" i="2"/>
  <c r="N1276" i="2"/>
  <c r="O1276" i="2"/>
  <c r="S1276" i="2"/>
  <c r="D1276" i="2"/>
  <c r="R1276" i="2"/>
  <c r="T1276" i="2" s="1"/>
  <c r="U1276" i="2" s="1"/>
  <c r="L1276" i="2"/>
  <c r="E1274" i="2"/>
  <c r="I1274" i="2" s="1"/>
  <c r="F1274" i="2"/>
  <c r="J1274" i="2" s="1"/>
  <c r="B1278" i="2"/>
  <c r="C1277" i="2"/>
  <c r="P1275" i="2"/>
  <c r="M1275" i="2"/>
  <c r="H1276" i="2" l="1"/>
  <c r="G1276" i="2"/>
  <c r="Q1275" i="2"/>
  <c r="P1276" i="2"/>
  <c r="D1277" i="2"/>
  <c r="R1277" i="2"/>
  <c r="T1277" i="2" s="1"/>
  <c r="U1277" i="2" s="1"/>
  <c r="L1277" i="2"/>
  <c r="K1277" i="2"/>
  <c r="N1277" i="2"/>
  <c r="S1277" i="2"/>
  <c r="O1277" i="2"/>
  <c r="M1276" i="2"/>
  <c r="Q1276" i="2" s="1"/>
  <c r="B1279" i="2"/>
  <c r="C1278" i="2"/>
  <c r="M1277" i="2" l="1"/>
  <c r="P1277" i="2"/>
  <c r="G1277" i="2"/>
  <c r="H1277" i="2"/>
  <c r="B1280" i="2"/>
  <c r="C1279" i="2"/>
  <c r="F1276" i="2"/>
  <c r="J1276" i="2" s="1"/>
  <c r="E1276" i="2"/>
  <c r="I1276" i="2" s="1"/>
  <c r="L1278" i="2"/>
  <c r="D1278" i="2"/>
  <c r="R1278" i="2"/>
  <c r="K1278" i="2"/>
  <c r="O1278" i="2"/>
  <c r="N1278" i="2"/>
  <c r="S1278" i="2"/>
  <c r="F1275" i="2"/>
  <c r="J1275" i="2" s="1"/>
  <c r="E1275" i="2"/>
  <c r="I1275" i="2" s="1"/>
  <c r="Q1277" i="2" l="1"/>
  <c r="E1277" i="2" s="1"/>
  <c r="I1277" i="2" s="1"/>
  <c r="T1278" i="2"/>
  <c r="U1278" i="2" s="1"/>
  <c r="H1278" i="2" s="1"/>
  <c r="P1278" i="2"/>
  <c r="N1279" i="2"/>
  <c r="O1279" i="2"/>
  <c r="S1279" i="2"/>
  <c r="D1279" i="2"/>
  <c r="R1279" i="2"/>
  <c r="T1279" i="2" s="1"/>
  <c r="U1279" i="2" s="1"/>
  <c r="L1279" i="2"/>
  <c r="K1279" i="2"/>
  <c r="M1279" i="2" s="1"/>
  <c r="B1281" i="2"/>
  <c r="C1280" i="2"/>
  <c r="M1278" i="2"/>
  <c r="F1277" i="2" l="1"/>
  <c r="J1277" i="2" s="1"/>
  <c r="G1278" i="2"/>
  <c r="P1279" i="2"/>
  <c r="Q1279" i="2" s="1"/>
  <c r="Q1278" i="2"/>
  <c r="E1278" i="2" s="1"/>
  <c r="I1278" i="2" s="1"/>
  <c r="H1279" i="2"/>
  <c r="G1279" i="2"/>
  <c r="L1280" i="2"/>
  <c r="O1280" i="2"/>
  <c r="K1280" i="2"/>
  <c r="R1280" i="2"/>
  <c r="N1280" i="2"/>
  <c r="D1280" i="2"/>
  <c r="S1280" i="2"/>
  <c r="B1282" i="2"/>
  <c r="C1281" i="2"/>
  <c r="P1280" i="2" l="1"/>
  <c r="T1280" i="2"/>
  <c r="U1280" i="2" s="1"/>
  <c r="G1280" i="2" s="1"/>
  <c r="M1280" i="2"/>
  <c r="Q1280" i="2" s="1"/>
  <c r="F1278" i="2"/>
  <c r="J1278" i="2" s="1"/>
  <c r="B1283" i="2"/>
  <c r="C1282" i="2"/>
  <c r="L1281" i="2"/>
  <c r="R1281" i="2"/>
  <c r="O1281" i="2"/>
  <c r="N1281" i="2"/>
  <c r="K1281" i="2"/>
  <c r="S1281" i="2"/>
  <c r="D1281" i="2"/>
  <c r="E1279" i="2"/>
  <c r="I1279" i="2" s="1"/>
  <c r="F1279" i="2"/>
  <c r="J1279" i="2" s="1"/>
  <c r="H1280" i="2" l="1"/>
  <c r="M1281" i="2"/>
  <c r="P1281" i="2"/>
  <c r="T1281" i="2"/>
  <c r="U1281" i="2" s="1"/>
  <c r="R1282" i="2"/>
  <c r="O1282" i="2"/>
  <c r="K1282" i="2"/>
  <c r="D1282" i="2"/>
  <c r="N1282" i="2"/>
  <c r="S1282" i="2"/>
  <c r="L1282" i="2"/>
  <c r="B1284" i="2"/>
  <c r="C1283" i="2"/>
  <c r="E1280" i="2"/>
  <c r="I1280" i="2" s="1"/>
  <c r="F1280" i="2"/>
  <c r="J1280" i="2" s="1"/>
  <c r="Q1281" i="2" l="1"/>
  <c r="E1281" i="2" s="1"/>
  <c r="P1282" i="2"/>
  <c r="M1282" i="2"/>
  <c r="Q1282" i="2" s="1"/>
  <c r="D1283" i="2"/>
  <c r="R1283" i="2"/>
  <c r="L1283" i="2"/>
  <c r="O1283" i="2"/>
  <c r="N1283" i="2"/>
  <c r="S1283" i="2"/>
  <c r="K1283" i="2"/>
  <c r="T1282" i="2"/>
  <c r="U1282" i="2" s="1"/>
  <c r="H1281" i="2"/>
  <c r="G1281" i="2"/>
  <c r="B1285" i="2"/>
  <c r="C1284" i="2"/>
  <c r="F1281" i="2" l="1"/>
  <c r="M1283" i="2"/>
  <c r="P1283" i="2"/>
  <c r="Q1283" i="2" s="1"/>
  <c r="T1283" i="2"/>
  <c r="U1283" i="2" s="1"/>
  <c r="H1283" i="2" s="1"/>
  <c r="J1281" i="2"/>
  <c r="I1281" i="2"/>
  <c r="K1284" i="2"/>
  <c r="D1284" i="2"/>
  <c r="R1284" i="2"/>
  <c r="N1284" i="2"/>
  <c r="S1284" i="2"/>
  <c r="L1284" i="2"/>
  <c r="O1284" i="2"/>
  <c r="C1285" i="2"/>
  <c r="B1286" i="2"/>
  <c r="H1282" i="2"/>
  <c r="G1282" i="2"/>
  <c r="E1282" i="2"/>
  <c r="F1282" i="2"/>
  <c r="J1282" i="2" s="1"/>
  <c r="T1284" i="2" l="1"/>
  <c r="U1284" i="2" s="1"/>
  <c r="G1284" i="2" s="1"/>
  <c r="G1283" i="2"/>
  <c r="P1284" i="2"/>
  <c r="M1284" i="2"/>
  <c r="C1286" i="2"/>
  <c r="B1287" i="2"/>
  <c r="R1285" i="2"/>
  <c r="L1285" i="2"/>
  <c r="D1285" i="2"/>
  <c r="O1285" i="2"/>
  <c r="N1285" i="2"/>
  <c r="K1285" i="2"/>
  <c r="S1285" i="2"/>
  <c r="I1282" i="2"/>
  <c r="E1283" i="2"/>
  <c r="I1283" i="2" s="1"/>
  <c r="F1283" i="2"/>
  <c r="J1283" i="2" s="1"/>
  <c r="Q1284" i="2" l="1"/>
  <c r="H1284" i="2"/>
  <c r="T1285" i="2"/>
  <c r="U1285" i="2" s="1"/>
  <c r="M1285" i="2"/>
  <c r="B1288" i="2"/>
  <c r="C1287" i="2"/>
  <c r="L1286" i="2"/>
  <c r="O1286" i="2"/>
  <c r="N1286" i="2"/>
  <c r="K1286" i="2"/>
  <c r="D1286" i="2"/>
  <c r="R1286" i="2"/>
  <c r="S1286" i="2"/>
  <c r="P1285" i="2"/>
  <c r="F1284" i="2"/>
  <c r="J1284" i="2" s="1"/>
  <c r="E1284" i="2"/>
  <c r="I1284" i="2" s="1"/>
  <c r="T1286" i="2" l="1"/>
  <c r="U1286" i="2" s="1"/>
  <c r="G1286" i="2" s="1"/>
  <c r="Q1285" i="2"/>
  <c r="F1285" i="2" s="1"/>
  <c r="M1286" i="2"/>
  <c r="P1286" i="2"/>
  <c r="O1287" i="2"/>
  <c r="N1287" i="2"/>
  <c r="K1287" i="2"/>
  <c r="S1287" i="2"/>
  <c r="D1287" i="2"/>
  <c r="R1287" i="2"/>
  <c r="T1287" i="2" s="1"/>
  <c r="U1287" i="2" s="1"/>
  <c r="L1287" i="2"/>
  <c r="B1289" i="2"/>
  <c r="C1288" i="2"/>
  <c r="H1285" i="2"/>
  <c r="G1285" i="2"/>
  <c r="Q1286" i="2" l="1"/>
  <c r="F1286" i="2" s="1"/>
  <c r="J1286" i="2" s="1"/>
  <c r="P1287" i="2"/>
  <c r="E1285" i="2"/>
  <c r="I1285" i="2" s="1"/>
  <c r="H1286" i="2"/>
  <c r="J1285" i="2"/>
  <c r="D1288" i="2"/>
  <c r="L1288" i="2"/>
  <c r="R1288" i="2"/>
  <c r="O1288" i="2"/>
  <c r="N1288" i="2"/>
  <c r="S1288" i="2"/>
  <c r="K1288" i="2"/>
  <c r="M1288" i="2" s="1"/>
  <c r="M1287" i="2"/>
  <c r="Q1287" i="2" s="1"/>
  <c r="H1287" i="2"/>
  <c r="G1287" i="2"/>
  <c r="B1290" i="2"/>
  <c r="C1289" i="2"/>
  <c r="E1286" i="2"/>
  <c r="I1286" i="2" s="1"/>
  <c r="T1288" i="2" l="1"/>
  <c r="U1288" i="2" s="1"/>
  <c r="H1288" i="2" s="1"/>
  <c r="S1289" i="2"/>
  <c r="D1289" i="2"/>
  <c r="R1289" i="2"/>
  <c r="T1289" i="2" s="1"/>
  <c r="U1289" i="2" s="1"/>
  <c r="L1289" i="2"/>
  <c r="O1289" i="2"/>
  <c r="N1289" i="2"/>
  <c r="K1289" i="2"/>
  <c r="P1288" i="2"/>
  <c r="Q1288" i="2" s="1"/>
  <c r="C1290" i="2"/>
  <c r="B1291" i="2"/>
  <c r="F1287" i="2"/>
  <c r="J1287" i="2" s="1"/>
  <c r="E1287" i="2"/>
  <c r="I1287" i="2" s="1"/>
  <c r="G1288" i="2" l="1"/>
  <c r="P1289" i="2"/>
  <c r="H1289" i="2"/>
  <c r="G1289" i="2"/>
  <c r="B1292" i="2"/>
  <c r="C1291" i="2"/>
  <c r="N1290" i="2"/>
  <c r="K1290" i="2"/>
  <c r="S1290" i="2"/>
  <c r="L1290" i="2"/>
  <c r="R1290" i="2"/>
  <c r="T1290" i="2" s="1"/>
  <c r="U1290" i="2" s="1"/>
  <c r="O1290" i="2"/>
  <c r="D1290" i="2"/>
  <c r="M1289" i="2"/>
  <c r="Q1289" i="2" s="1"/>
  <c r="F1288" i="2"/>
  <c r="J1288" i="2" s="1"/>
  <c r="E1288" i="2"/>
  <c r="I1288" i="2" s="1"/>
  <c r="G1290" i="2" l="1"/>
  <c r="H1290" i="2"/>
  <c r="M1290" i="2"/>
  <c r="P1290" i="2"/>
  <c r="E1289" i="2"/>
  <c r="I1289" i="2" s="1"/>
  <c r="F1289" i="2"/>
  <c r="J1289" i="2" s="1"/>
  <c r="S1291" i="2"/>
  <c r="R1291" i="2"/>
  <c r="D1291" i="2"/>
  <c r="O1291" i="2"/>
  <c r="K1291" i="2"/>
  <c r="L1291" i="2"/>
  <c r="N1291" i="2"/>
  <c r="C1292" i="2"/>
  <c r="B1293" i="2"/>
  <c r="P1291" i="2" l="1"/>
  <c r="T1291" i="2"/>
  <c r="U1291" i="2" s="1"/>
  <c r="G1291" i="2" s="1"/>
  <c r="M1291" i="2"/>
  <c r="C1293" i="2"/>
  <c r="B1294" i="2"/>
  <c r="S1292" i="2"/>
  <c r="R1292" i="2"/>
  <c r="K1292" i="2"/>
  <c r="D1292" i="2"/>
  <c r="L1292" i="2"/>
  <c r="O1292" i="2"/>
  <c r="N1292" i="2"/>
  <c r="Q1290" i="2"/>
  <c r="Q1291" i="2" l="1"/>
  <c r="E1291" i="2" s="1"/>
  <c r="I1291" i="2" s="1"/>
  <c r="T1292" i="2"/>
  <c r="U1292" i="2" s="1"/>
  <c r="G1292" i="2" s="1"/>
  <c r="H1291" i="2"/>
  <c r="M1292" i="2"/>
  <c r="F1290" i="2"/>
  <c r="J1290" i="2" s="1"/>
  <c r="E1290" i="2"/>
  <c r="I1290" i="2" s="1"/>
  <c r="B1295" i="2"/>
  <c r="C1294" i="2"/>
  <c r="P1292" i="2"/>
  <c r="D1293" i="2"/>
  <c r="L1293" i="2"/>
  <c r="K1293" i="2"/>
  <c r="M1293" i="2" s="1"/>
  <c r="R1293" i="2"/>
  <c r="S1293" i="2"/>
  <c r="N1293" i="2"/>
  <c r="O1293" i="2"/>
  <c r="F1291" i="2" l="1"/>
  <c r="J1291" i="2" s="1"/>
  <c r="H1292" i="2"/>
  <c r="T1293" i="2"/>
  <c r="U1293" i="2" s="1"/>
  <c r="H1293" i="2" s="1"/>
  <c r="Q1292" i="2"/>
  <c r="E1292" i="2" s="1"/>
  <c r="I1292" i="2" s="1"/>
  <c r="O1294" i="2"/>
  <c r="R1294" i="2"/>
  <c r="N1294" i="2"/>
  <c r="K1294" i="2"/>
  <c r="S1294" i="2"/>
  <c r="D1294" i="2"/>
  <c r="L1294" i="2"/>
  <c r="P1293" i="2"/>
  <c r="Q1293" i="2" s="1"/>
  <c r="C1295" i="2"/>
  <c r="B1296" i="2"/>
  <c r="M1294" i="2" l="1"/>
  <c r="P1294" i="2"/>
  <c r="F1292" i="2"/>
  <c r="J1292" i="2" s="1"/>
  <c r="G1293" i="2"/>
  <c r="Q1294" i="2"/>
  <c r="E1294" i="2" s="1"/>
  <c r="E1293" i="2"/>
  <c r="F1293" i="2"/>
  <c r="J1293" i="2" s="1"/>
  <c r="B1297" i="2"/>
  <c r="C1296" i="2"/>
  <c r="T1294" i="2"/>
  <c r="U1294" i="2" s="1"/>
  <c r="L1295" i="2"/>
  <c r="O1295" i="2"/>
  <c r="N1295" i="2"/>
  <c r="K1295" i="2"/>
  <c r="S1295" i="2"/>
  <c r="R1295" i="2"/>
  <c r="D1295" i="2"/>
  <c r="T1295" i="2" l="1"/>
  <c r="U1295" i="2" s="1"/>
  <c r="G1295" i="2" s="1"/>
  <c r="I1293" i="2"/>
  <c r="F1294" i="2"/>
  <c r="O1296" i="2"/>
  <c r="K1296" i="2"/>
  <c r="S1296" i="2"/>
  <c r="N1296" i="2"/>
  <c r="R1296" i="2"/>
  <c r="L1296" i="2"/>
  <c r="D1296" i="2"/>
  <c r="G1294" i="2"/>
  <c r="I1294" i="2" s="1"/>
  <c r="H1294" i="2"/>
  <c r="M1295" i="2"/>
  <c r="B1298" i="2"/>
  <c r="C1297" i="2"/>
  <c r="P1295" i="2"/>
  <c r="H1295" i="2" l="1"/>
  <c r="M1296" i="2"/>
  <c r="J1294" i="2"/>
  <c r="T1296" i="2"/>
  <c r="U1296" i="2" s="1"/>
  <c r="N1297" i="2"/>
  <c r="S1297" i="2"/>
  <c r="D1297" i="2"/>
  <c r="L1297" i="2"/>
  <c r="R1297" i="2"/>
  <c r="O1297" i="2"/>
  <c r="K1297" i="2"/>
  <c r="P1296" i="2"/>
  <c r="Q1296" i="2" s="1"/>
  <c r="Q1295" i="2"/>
  <c r="C1298" i="2"/>
  <c r="B1299" i="2"/>
  <c r="T1297" i="2" l="1"/>
  <c r="U1297" i="2" s="1"/>
  <c r="G1297" i="2" s="1"/>
  <c r="M1297" i="2"/>
  <c r="E1296" i="2"/>
  <c r="F1296" i="2"/>
  <c r="C1299" i="2"/>
  <c r="B1300" i="2"/>
  <c r="D1298" i="2"/>
  <c r="S1298" i="2"/>
  <c r="O1298" i="2"/>
  <c r="L1298" i="2"/>
  <c r="N1298" i="2"/>
  <c r="K1298" i="2"/>
  <c r="R1298" i="2"/>
  <c r="T1298" i="2" s="1"/>
  <c r="U1298" i="2" s="1"/>
  <c r="E1295" i="2"/>
  <c r="I1295" i="2" s="1"/>
  <c r="F1295" i="2"/>
  <c r="J1295" i="2" s="1"/>
  <c r="P1297" i="2"/>
  <c r="Q1297" i="2" s="1"/>
  <c r="H1296" i="2"/>
  <c r="G1296" i="2"/>
  <c r="H1297" i="2" l="1"/>
  <c r="E1297" i="2"/>
  <c r="I1297" i="2" s="1"/>
  <c r="F1297" i="2"/>
  <c r="J1297" i="2" s="1"/>
  <c r="G1298" i="2"/>
  <c r="H1298" i="2"/>
  <c r="N1299" i="2"/>
  <c r="S1299" i="2"/>
  <c r="K1299" i="2"/>
  <c r="L1299" i="2"/>
  <c r="R1299" i="2"/>
  <c r="T1299" i="2" s="1"/>
  <c r="U1299" i="2" s="1"/>
  <c r="O1299" i="2"/>
  <c r="D1299" i="2"/>
  <c r="C1300" i="2"/>
  <c r="B1301" i="2"/>
  <c r="M1298" i="2"/>
  <c r="P1298" i="2"/>
  <c r="J1296" i="2"/>
  <c r="I1296" i="2"/>
  <c r="Q1298" i="2" l="1"/>
  <c r="E1298" i="2" s="1"/>
  <c r="I1298" i="2" s="1"/>
  <c r="M1299" i="2"/>
  <c r="B1302" i="2"/>
  <c r="C1301" i="2"/>
  <c r="L1300" i="2"/>
  <c r="S1300" i="2"/>
  <c r="O1300" i="2"/>
  <c r="K1300" i="2"/>
  <c r="N1300" i="2"/>
  <c r="R1300" i="2"/>
  <c r="T1300" i="2" s="1"/>
  <c r="U1300" i="2" s="1"/>
  <c r="D1300" i="2"/>
  <c r="P1299" i="2"/>
  <c r="G1299" i="2"/>
  <c r="H1299" i="2"/>
  <c r="P1300" i="2" l="1"/>
  <c r="M1300" i="2"/>
  <c r="F1298" i="2"/>
  <c r="J1298" i="2" s="1"/>
  <c r="Q1300" i="2"/>
  <c r="S1301" i="2"/>
  <c r="D1301" i="2"/>
  <c r="L1301" i="2"/>
  <c r="K1301" i="2"/>
  <c r="R1301" i="2"/>
  <c r="O1301" i="2"/>
  <c r="N1301" i="2"/>
  <c r="C1302" i="2"/>
  <c r="B1303" i="2"/>
  <c r="G1300" i="2"/>
  <c r="H1300" i="2"/>
  <c r="Q1299" i="2"/>
  <c r="T1301" i="2" l="1"/>
  <c r="U1301" i="2" s="1"/>
  <c r="G1301" i="2" s="1"/>
  <c r="E1299" i="2"/>
  <c r="I1299" i="2" s="1"/>
  <c r="F1299" i="2"/>
  <c r="J1299" i="2" s="1"/>
  <c r="M1301" i="2"/>
  <c r="S1302" i="2"/>
  <c r="R1302" i="2"/>
  <c r="N1302" i="2"/>
  <c r="P1302" i="2" s="1"/>
  <c r="K1302" i="2"/>
  <c r="D1302" i="2"/>
  <c r="L1302" i="2"/>
  <c r="O1302" i="2"/>
  <c r="P1301" i="2"/>
  <c r="B1304" i="2"/>
  <c r="C1303" i="2"/>
  <c r="F1300" i="2"/>
  <c r="J1300" i="2" s="1"/>
  <c r="E1300" i="2"/>
  <c r="I1300" i="2" s="1"/>
  <c r="H1301" i="2" l="1"/>
  <c r="T1302" i="2"/>
  <c r="U1302" i="2" s="1"/>
  <c r="H1302" i="2" s="1"/>
  <c r="D1303" i="2"/>
  <c r="R1303" i="2"/>
  <c r="O1303" i="2"/>
  <c r="L1303" i="2"/>
  <c r="N1303" i="2"/>
  <c r="S1303" i="2"/>
  <c r="K1303" i="2"/>
  <c r="M1302" i="2"/>
  <c r="Q1302" i="2" s="1"/>
  <c r="C1304" i="2"/>
  <c r="B1305" i="2"/>
  <c r="Q1301" i="2"/>
  <c r="G1302" i="2" l="1"/>
  <c r="M1303" i="2"/>
  <c r="F1301" i="2"/>
  <c r="J1301" i="2" s="1"/>
  <c r="E1301" i="2"/>
  <c r="I1301" i="2" s="1"/>
  <c r="P1303" i="2"/>
  <c r="Q1303" i="2" s="1"/>
  <c r="B1306" i="2"/>
  <c r="C1305" i="2"/>
  <c r="F1302" i="2"/>
  <c r="J1302" i="2" s="1"/>
  <c r="E1302" i="2"/>
  <c r="I1302" i="2" s="1"/>
  <c r="L1304" i="2"/>
  <c r="O1304" i="2"/>
  <c r="K1304" i="2"/>
  <c r="N1304" i="2"/>
  <c r="S1304" i="2"/>
  <c r="R1304" i="2"/>
  <c r="T1304" i="2" s="1"/>
  <c r="U1304" i="2" s="1"/>
  <c r="D1304" i="2"/>
  <c r="T1303" i="2"/>
  <c r="U1303" i="2" s="1"/>
  <c r="P1304" i="2" l="1"/>
  <c r="H1303" i="2"/>
  <c r="G1303" i="2"/>
  <c r="H1304" i="2"/>
  <c r="G1304" i="2"/>
  <c r="O1305" i="2"/>
  <c r="K1305" i="2"/>
  <c r="M1305" i="2" s="1"/>
  <c r="N1305" i="2"/>
  <c r="S1305" i="2"/>
  <c r="D1305" i="2"/>
  <c r="R1305" i="2"/>
  <c r="L1305" i="2"/>
  <c r="B1307" i="2"/>
  <c r="C1306" i="2"/>
  <c r="M1304" i="2"/>
  <c r="Q1304" i="2" s="1"/>
  <c r="F1303" i="2"/>
  <c r="J1303" i="2" s="1"/>
  <c r="E1303" i="2"/>
  <c r="P1305" i="2" l="1"/>
  <c r="Q1305" i="2" s="1"/>
  <c r="F1305" i="2" s="1"/>
  <c r="T1305" i="2"/>
  <c r="U1305" i="2" s="1"/>
  <c r="H1305" i="2" s="1"/>
  <c r="I1303" i="2"/>
  <c r="L1306" i="2"/>
  <c r="O1306" i="2"/>
  <c r="K1306" i="2"/>
  <c r="M1306" i="2" s="1"/>
  <c r="S1306" i="2"/>
  <c r="D1306" i="2"/>
  <c r="R1306" i="2"/>
  <c r="N1306" i="2"/>
  <c r="B1308" i="2"/>
  <c r="C1307" i="2"/>
  <c r="E1304" i="2"/>
  <c r="I1304" i="2" s="1"/>
  <c r="F1304" i="2"/>
  <c r="J1304" i="2" s="1"/>
  <c r="T1306" i="2" l="1"/>
  <c r="U1306" i="2" s="1"/>
  <c r="G1306" i="2" s="1"/>
  <c r="J1305" i="2"/>
  <c r="G1305" i="2"/>
  <c r="P1306" i="2"/>
  <c r="Q1306" i="2" s="1"/>
  <c r="E1305" i="2"/>
  <c r="I1305" i="2" s="1"/>
  <c r="L1307" i="2"/>
  <c r="O1307" i="2"/>
  <c r="D1307" i="2"/>
  <c r="S1307" i="2"/>
  <c r="K1307" i="2"/>
  <c r="N1307" i="2"/>
  <c r="R1307" i="2"/>
  <c r="T1307" i="2" s="1"/>
  <c r="U1307" i="2" s="1"/>
  <c r="C1308" i="2"/>
  <c r="B1309" i="2"/>
  <c r="H1306" i="2" l="1"/>
  <c r="P1307" i="2"/>
  <c r="H1307" i="2"/>
  <c r="G1307" i="2"/>
  <c r="M1307" i="2"/>
  <c r="Q1307" i="2" s="1"/>
  <c r="B1310" i="2"/>
  <c r="C1309" i="2"/>
  <c r="S1308" i="2"/>
  <c r="D1308" i="2"/>
  <c r="R1308" i="2"/>
  <c r="T1308" i="2" s="1"/>
  <c r="U1308" i="2" s="1"/>
  <c r="O1308" i="2"/>
  <c r="K1308" i="2"/>
  <c r="L1308" i="2"/>
  <c r="N1308" i="2"/>
  <c r="F1306" i="2"/>
  <c r="E1306" i="2"/>
  <c r="I1306" i="2" s="1"/>
  <c r="J1306" i="2" l="1"/>
  <c r="P1308" i="2"/>
  <c r="G1308" i="2"/>
  <c r="H1308" i="2"/>
  <c r="L1309" i="2"/>
  <c r="R1309" i="2"/>
  <c r="K1309" i="2"/>
  <c r="N1309" i="2"/>
  <c r="S1309" i="2"/>
  <c r="D1309" i="2"/>
  <c r="O1309" i="2"/>
  <c r="C1310" i="2"/>
  <c r="B1311" i="2"/>
  <c r="E1307" i="2"/>
  <c r="I1307" i="2" s="1"/>
  <c r="F1307" i="2"/>
  <c r="J1307" i="2" s="1"/>
  <c r="M1308" i="2"/>
  <c r="Q1308" i="2" s="1"/>
  <c r="M1309" i="2" l="1"/>
  <c r="P1309" i="2"/>
  <c r="O1310" i="2"/>
  <c r="K1310" i="2"/>
  <c r="N1310" i="2"/>
  <c r="S1310" i="2"/>
  <c r="D1310" i="2"/>
  <c r="R1310" i="2"/>
  <c r="T1310" i="2" s="1"/>
  <c r="U1310" i="2" s="1"/>
  <c r="L1310" i="2"/>
  <c r="Q1309" i="2"/>
  <c r="T1309" i="2"/>
  <c r="U1309" i="2" s="1"/>
  <c r="B1312" i="2"/>
  <c r="C1311" i="2"/>
  <c r="E1308" i="2"/>
  <c r="I1308" i="2" s="1"/>
  <c r="F1308" i="2"/>
  <c r="J1308" i="2" s="1"/>
  <c r="M1310" i="2" l="1"/>
  <c r="E1309" i="2"/>
  <c r="F1309" i="2"/>
  <c r="G1310" i="2"/>
  <c r="H1310" i="2"/>
  <c r="B1313" i="2"/>
  <c r="C1312" i="2"/>
  <c r="R1311" i="2"/>
  <c r="T1311" i="2" s="1"/>
  <c r="U1311" i="2" s="1"/>
  <c r="O1311" i="2"/>
  <c r="K1311" i="2"/>
  <c r="D1311" i="2"/>
  <c r="L1311" i="2"/>
  <c r="N1311" i="2"/>
  <c r="S1311" i="2"/>
  <c r="P1310" i="2"/>
  <c r="Q1310" i="2" s="1"/>
  <c r="H1309" i="2"/>
  <c r="G1309" i="2"/>
  <c r="J1309" i="2" l="1"/>
  <c r="E1310" i="2"/>
  <c r="I1310" i="2" s="1"/>
  <c r="F1310" i="2"/>
  <c r="J1310" i="2" s="1"/>
  <c r="H1311" i="2"/>
  <c r="G1311" i="2"/>
  <c r="S1312" i="2"/>
  <c r="D1312" i="2"/>
  <c r="R1312" i="2"/>
  <c r="T1312" i="2" s="1"/>
  <c r="U1312" i="2" s="1"/>
  <c r="L1312" i="2"/>
  <c r="O1312" i="2"/>
  <c r="K1312" i="2"/>
  <c r="N1312" i="2"/>
  <c r="B1314" i="2"/>
  <c r="C1313" i="2"/>
  <c r="P1311" i="2"/>
  <c r="M1311" i="2"/>
  <c r="I1309" i="2"/>
  <c r="P1312" i="2" l="1"/>
  <c r="Q1311" i="2"/>
  <c r="F1311" i="2" s="1"/>
  <c r="J1311" i="2" s="1"/>
  <c r="H1312" i="2"/>
  <c r="G1312" i="2"/>
  <c r="S1313" i="2"/>
  <c r="L1313" i="2"/>
  <c r="R1313" i="2"/>
  <c r="O1313" i="2"/>
  <c r="K1313" i="2"/>
  <c r="M1313" i="2" s="1"/>
  <c r="N1313" i="2"/>
  <c r="D1313" i="2"/>
  <c r="C1314" i="2"/>
  <c r="B1315" i="2"/>
  <c r="M1312" i="2"/>
  <c r="Q1312" i="2" s="1"/>
  <c r="T1313" i="2" l="1"/>
  <c r="U1313" i="2" s="1"/>
  <c r="H1313" i="2" s="1"/>
  <c r="E1311" i="2"/>
  <c r="I1311" i="2" s="1"/>
  <c r="P1313" i="2"/>
  <c r="Q1313" i="2" s="1"/>
  <c r="C1315" i="2"/>
  <c r="B1316" i="2"/>
  <c r="K1314" i="2"/>
  <c r="N1314" i="2"/>
  <c r="D1314" i="2"/>
  <c r="S1314" i="2"/>
  <c r="R1314" i="2"/>
  <c r="T1314" i="2" s="1"/>
  <c r="U1314" i="2" s="1"/>
  <c r="L1314" i="2"/>
  <c r="O1314" i="2"/>
  <c r="E1312" i="2"/>
  <c r="I1312" i="2" s="1"/>
  <c r="F1312" i="2"/>
  <c r="J1312" i="2" s="1"/>
  <c r="M1314" i="2" l="1"/>
  <c r="G1313" i="2"/>
  <c r="P1314" i="2"/>
  <c r="C1316" i="2"/>
  <c r="B1317" i="2"/>
  <c r="N1315" i="2"/>
  <c r="O1315" i="2"/>
  <c r="S1315" i="2"/>
  <c r="D1315" i="2"/>
  <c r="L1315" i="2"/>
  <c r="R1315" i="2"/>
  <c r="K1315" i="2"/>
  <c r="H1314" i="2"/>
  <c r="G1314" i="2"/>
  <c r="E1313" i="2"/>
  <c r="I1313" i="2" s="1"/>
  <c r="F1313" i="2"/>
  <c r="J1313" i="2" s="1"/>
  <c r="Q1314" i="2" l="1"/>
  <c r="E1314" i="2" s="1"/>
  <c r="I1314" i="2" s="1"/>
  <c r="T1315" i="2"/>
  <c r="U1315" i="2" s="1"/>
  <c r="G1315" i="2" s="1"/>
  <c r="P1315" i="2"/>
  <c r="C1317" i="2"/>
  <c r="B1318" i="2"/>
  <c r="M1315" i="2"/>
  <c r="S1316" i="2"/>
  <c r="L1316" i="2"/>
  <c r="O1316" i="2"/>
  <c r="R1316" i="2"/>
  <c r="T1316" i="2" s="1"/>
  <c r="U1316" i="2" s="1"/>
  <c r="K1316" i="2"/>
  <c r="M1316" i="2" s="1"/>
  <c r="N1316" i="2"/>
  <c r="P1316" i="2" s="1"/>
  <c r="D1316" i="2"/>
  <c r="F1314" i="2" l="1"/>
  <c r="J1314" i="2" s="1"/>
  <c r="H1315" i="2"/>
  <c r="Q1315" i="2"/>
  <c r="F1315" i="2" s="1"/>
  <c r="J1315" i="2" s="1"/>
  <c r="G1316" i="2"/>
  <c r="H1316" i="2"/>
  <c r="B1319" i="2"/>
  <c r="C1318" i="2"/>
  <c r="O1317" i="2"/>
  <c r="K1317" i="2"/>
  <c r="D1317" i="2"/>
  <c r="R1317" i="2"/>
  <c r="L1317" i="2"/>
  <c r="N1317" i="2"/>
  <c r="S1317" i="2"/>
  <c r="Q1316" i="2"/>
  <c r="M1317" i="2" l="1"/>
  <c r="T1317" i="2"/>
  <c r="U1317" i="2" s="1"/>
  <c r="H1317" i="2" s="1"/>
  <c r="P1317" i="2"/>
  <c r="E1315" i="2"/>
  <c r="I1315" i="2" s="1"/>
  <c r="F1316" i="2"/>
  <c r="J1316" i="2" s="1"/>
  <c r="E1316" i="2"/>
  <c r="I1316" i="2" s="1"/>
  <c r="L1318" i="2"/>
  <c r="O1318" i="2"/>
  <c r="N1318" i="2"/>
  <c r="D1318" i="2"/>
  <c r="K1318" i="2"/>
  <c r="S1318" i="2"/>
  <c r="R1318" i="2"/>
  <c r="T1318" i="2" s="1"/>
  <c r="U1318" i="2" s="1"/>
  <c r="B1320" i="2"/>
  <c r="C1319" i="2"/>
  <c r="Q1317" i="2" l="1"/>
  <c r="F1317" i="2" s="1"/>
  <c r="J1317" i="2" s="1"/>
  <c r="G1317" i="2"/>
  <c r="P1318" i="2"/>
  <c r="M1318" i="2"/>
  <c r="Q1318" i="2" s="1"/>
  <c r="R1319" i="2"/>
  <c r="O1319" i="2"/>
  <c r="D1319" i="2"/>
  <c r="N1319" i="2"/>
  <c r="K1319" i="2"/>
  <c r="S1319" i="2"/>
  <c r="L1319" i="2"/>
  <c r="C1320" i="2"/>
  <c r="B1321" i="2"/>
  <c r="H1318" i="2"/>
  <c r="G1318" i="2"/>
  <c r="E1317" i="2" l="1"/>
  <c r="I1317" i="2" s="1"/>
  <c r="T1319" i="2"/>
  <c r="U1319" i="2" s="1"/>
  <c r="G1319" i="2" s="1"/>
  <c r="M1319" i="2"/>
  <c r="P1319" i="2"/>
  <c r="C1321" i="2"/>
  <c r="B1322" i="2"/>
  <c r="K1320" i="2"/>
  <c r="S1320" i="2"/>
  <c r="R1320" i="2"/>
  <c r="D1320" i="2"/>
  <c r="O1320" i="2"/>
  <c r="L1320" i="2"/>
  <c r="N1320" i="2"/>
  <c r="E1318" i="2"/>
  <c r="I1318" i="2" s="1"/>
  <c r="F1318" i="2"/>
  <c r="J1318" i="2" s="1"/>
  <c r="M1320" i="2" l="1"/>
  <c r="H1319" i="2"/>
  <c r="C1322" i="2"/>
  <c r="B1323" i="2"/>
  <c r="P1320" i="2"/>
  <c r="Q1320" i="2" s="1"/>
  <c r="R1321" i="2"/>
  <c r="T1321" i="2" s="1"/>
  <c r="U1321" i="2" s="1"/>
  <c r="O1321" i="2"/>
  <c r="K1321" i="2"/>
  <c r="N1321" i="2"/>
  <c r="D1321" i="2"/>
  <c r="L1321" i="2"/>
  <c r="S1321" i="2"/>
  <c r="T1320" i="2"/>
  <c r="U1320" i="2" s="1"/>
  <c r="Q1319" i="2"/>
  <c r="F1320" i="2" l="1"/>
  <c r="E1320" i="2"/>
  <c r="P1321" i="2"/>
  <c r="M1321" i="2"/>
  <c r="G1321" i="2"/>
  <c r="H1321" i="2"/>
  <c r="G1320" i="2"/>
  <c r="H1320" i="2"/>
  <c r="B1324" i="2"/>
  <c r="C1323" i="2"/>
  <c r="L1322" i="2"/>
  <c r="K1322" i="2"/>
  <c r="M1322" i="2" s="1"/>
  <c r="N1322" i="2"/>
  <c r="D1322" i="2"/>
  <c r="S1322" i="2"/>
  <c r="R1322" i="2"/>
  <c r="O1322" i="2"/>
  <c r="E1319" i="2"/>
  <c r="I1319" i="2" s="1"/>
  <c r="F1319" i="2"/>
  <c r="J1319" i="2" s="1"/>
  <c r="T1322" i="2" l="1"/>
  <c r="U1322" i="2" s="1"/>
  <c r="G1322" i="2" s="1"/>
  <c r="Q1321" i="2"/>
  <c r="F1321" i="2" s="1"/>
  <c r="J1321" i="2" s="1"/>
  <c r="I1320" i="2"/>
  <c r="P1322" i="2"/>
  <c r="Q1322" i="2" s="1"/>
  <c r="R1323" i="2"/>
  <c r="T1323" i="2" s="1"/>
  <c r="U1323" i="2" s="1"/>
  <c r="L1323" i="2"/>
  <c r="D1323" i="2"/>
  <c r="O1323" i="2"/>
  <c r="N1323" i="2"/>
  <c r="K1323" i="2"/>
  <c r="S1323" i="2"/>
  <c r="C1324" i="2"/>
  <c r="B1325" i="2"/>
  <c r="J1320" i="2"/>
  <c r="H1322" i="2" l="1"/>
  <c r="E1321" i="2"/>
  <c r="I1321" i="2" s="1"/>
  <c r="E1322" i="2"/>
  <c r="I1322" i="2" s="1"/>
  <c r="F1322" i="2"/>
  <c r="J1322" i="2" s="1"/>
  <c r="G1323" i="2"/>
  <c r="H1323" i="2"/>
  <c r="M1323" i="2"/>
  <c r="B1326" i="2"/>
  <c r="C1325" i="2"/>
  <c r="D1324" i="2"/>
  <c r="L1324" i="2"/>
  <c r="O1324" i="2"/>
  <c r="K1324" i="2"/>
  <c r="N1324" i="2"/>
  <c r="S1324" i="2"/>
  <c r="R1324" i="2"/>
  <c r="P1323" i="2"/>
  <c r="T1324" i="2" l="1"/>
  <c r="U1324" i="2" s="1"/>
  <c r="H1324" i="2" s="1"/>
  <c r="N1325" i="2"/>
  <c r="K1325" i="2"/>
  <c r="S1325" i="2"/>
  <c r="R1325" i="2"/>
  <c r="T1325" i="2" s="1"/>
  <c r="U1325" i="2" s="1"/>
  <c r="D1325" i="2"/>
  <c r="L1325" i="2"/>
  <c r="O1325" i="2"/>
  <c r="Q1323" i="2"/>
  <c r="P1324" i="2"/>
  <c r="C1326" i="2"/>
  <c r="B1327" i="2"/>
  <c r="M1324" i="2"/>
  <c r="G1324" i="2" l="1"/>
  <c r="P1325" i="2"/>
  <c r="Q1324" i="2"/>
  <c r="B1328" i="2"/>
  <c r="C1327" i="2"/>
  <c r="G1325" i="2"/>
  <c r="H1325" i="2"/>
  <c r="E1323" i="2"/>
  <c r="I1323" i="2" s="1"/>
  <c r="F1323" i="2"/>
  <c r="J1323" i="2" s="1"/>
  <c r="N1326" i="2"/>
  <c r="D1326" i="2"/>
  <c r="R1326" i="2"/>
  <c r="L1326" i="2"/>
  <c r="K1326" i="2"/>
  <c r="S1326" i="2"/>
  <c r="O1326" i="2"/>
  <c r="M1325" i="2"/>
  <c r="Q1325" i="2" s="1"/>
  <c r="M1326" i="2" l="1"/>
  <c r="T1326" i="2"/>
  <c r="U1326" i="2" s="1"/>
  <c r="G1326" i="2" s="1"/>
  <c r="E1325" i="2"/>
  <c r="I1325" i="2" s="1"/>
  <c r="F1325" i="2"/>
  <c r="J1325" i="2" s="1"/>
  <c r="P1326" i="2"/>
  <c r="Q1326" i="2" s="1"/>
  <c r="N1327" i="2"/>
  <c r="K1327" i="2"/>
  <c r="S1327" i="2"/>
  <c r="L1327" i="2"/>
  <c r="R1327" i="2"/>
  <c r="T1327" i="2" s="1"/>
  <c r="U1327" i="2" s="1"/>
  <c r="O1327" i="2"/>
  <c r="D1327" i="2"/>
  <c r="B1329" i="2"/>
  <c r="C1328" i="2"/>
  <c r="F1324" i="2"/>
  <c r="J1324" i="2" s="1"/>
  <c r="E1324" i="2"/>
  <c r="I1324" i="2" s="1"/>
  <c r="H1326" i="2" l="1"/>
  <c r="M1327" i="2"/>
  <c r="E1326" i="2"/>
  <c r="I1326" i="2" s="1"/>
  <c r="F1326" i="2"/>
  <c r="J1326" i="2" s="1"/>
  <c r="S1328" i="2"/>
  <c r="D1328" i="2"/>
  <c r="R1328" i="2"/>
  <c r="K1328" i="2"/>
  <c r="M1328" i="2" s="1"/>
  <c r="L1328" i="2"/>
  <c r="O1328" i="2"/>
  <c r="N1328" i="2"/>
  <c r="H1327" i="2"/>
  <c r="G1327" i="2"/>
  <c r="C1329" i="2"/>
  <c r="B1330" i="2"/>
  <c r="P1327" i="2"/>
  <c r="Q1327" i="2" s="1"/>
  <c r="T1328" i="2" l="1"/>
  <c r="U1328" i="2" s="1"/>
  <c r="G1328" i="2" s="1"/>
  <c r="P1328" i="2"/>
  <c r="Q1328" i="2" s="1"/>
  <c r="B1331" i="2"/>
  <c r="C1330" i="2"/>
  <c r="R1329" i="2"/>
  <c r="O1329" i="2"/>
  <c r="N1329" i="2"/>
  <c r="L1329" i="2"/>
  <c r="S1329" i="2"/>
  <c r="K1329" i="2"/>
  <c r="D1329" i="2"/>
  <c r="E1327" i="2"/>
  <c r="I1327" i="2" s="1"/>
  <c r="F1327" i="2"/>
  <c r="J1327" i="2" s="1"/>
  <c r="H1328" i="2" l="1"/>
  <c r="T1329" i="2"/>
  <c r="U1329" i="2" s="1"/>
  <c r="H1329" i="2" s="1"/>
  <c r="P1329" i="2"/>
  <c r="L1330" i="2"/>
  <c r="O1330" i="2"/>
  <c r="R1330" i="2"/>
  <c r="K1330" i="2"/>
  <c r="N1330" i="2"/>
  <c r="D1330" i="2"/>
  <c r="S1330" i="2"/>
  <c r="B1332" i="2"/>
  <c r="C1331" i="2"/>
  <c r="F1328" i="2"/>
  <c r="J1328" i="2" s="1"/>
  <c r="E1328" i="2"/>
  <c r="I1328" i="2" s="1"/>
  <c r="M1329" i="2"/>
  <c r="Q1329" i="2" s="1"/>
  <c r="G1329" i="2" l="1"/>
  <c r="T1330" i="2"/>
  <c r="U1330" i="2" s="1"/>
  <c r="H1330" i="2" s="1"/>
  <c r="F1329" i="2"/>
  <c r="J1329" i="2" s="1"/>
  <c r="E1329" i="2"/>
  <c r="I1329" i="2" s="1"/>
  <c r="P1330" i="2"/>
  <c r="M1330" i="2"/>
  <c r="K1331" i="2"/>
  <c r="S1331" i="2"/>
  <c r="D1331" i="2"/>
  <c r="R1331" i="2"/>
  <c r="L1331" i="2"/>
  <c r="N1331" i="2"/>
  <c r="O1331" i="2"/>
  <c r="C1332" i="2"/>
  <c r="B1333" i="2"/>
  <c r="Q1330" i="2" l="1"/>
  <c r="E1330" i="2" s="1"/>
  <c r="I1330" i="2" s="1"/>
  <c r="M1331" i="2"/>
  <c r="G1330" i="2"/>
  <c r="P1331" i="2"/>
  <c r="T1331" i="2"/>
  <c r="U1331" i="2" s="1"/>
  <c r="G1331" i="2" s="1"/>
  <c r="B1334" i="2"/>
  <c r="C1333" i="2"/>
  <c r="L1332" i="2"/>
  <c r="O1332" i="2"/>
  <c r="D1332" i="2"/>
  <c r="K1332" i="2"/>
  <c r="N1332" i="2"/>
  <c r="S1332" i="2"/>
  <c r="R1332" i="2"/>
  <c r="F1330" i="2" l="1"/>
  <c r="J1330" i="2" s="1"/>
  <c r="Q1331" i="2"/>
  <c r="F1331" i="2" s="1"/>
  <c r="H1331" i="2"/>
  <c r="M1332" i="2"/>
  <c r="P1332" i="2"/>
  <c r="Q1332" i="2" s="1"/>
  <c r="O1333" i="2"/>
  <c r="L1333" i="2"/>
  <c r="K1333" i="2"/>
  <c r="N1333" i="2"/>
  <c r="S1333" i="2"/>
  <c r="D1333" i="2"/>
  <c r="R1333" i="2"/>
  <c r="T1332" i="2"/>
  <c r="U1332" i="2" s="1"/>
  <c r="C1334" i="2"/>
  <c r="B1335" i="2"/>
  <c r="M1333" i="2" l="1"/>
  <c r="E1331" i="2"/>
  <c r="I1331" i="2" s="1"/>
  <c r="J1331" i="2"/>
  <c r="F1332" i="2"/>
  <c r="E1332" i="2"/>
  <c r="P1333" i="2"/>
  <c r="Q1333" i="2" s="1"/>
  <c r="G1332" i="2"/>
  <c r="H1332" i="2"/>
  <c r="C1335" i="2"/>
  <c r="B1336" i="2"/>
  <c r="N1334" i="2"/>
  <c r="K1334" i="2"/>
  <c r="S1334" i="2"/>
  <c r="D1334" i="2"/>
  <c r="R1334" i="2"/>
  <c r="T1334" i="2" s="1"/>
  <c r="U1334" i="2" s="1"/>
  <c r="L1334" i="2"/>
  <c r="O1334" i="2"/>
  <c r="T1333" i="2"/>
  <c r="U1333" i="2" s="1"/>
  <c r="G1333" i="2" l="1"/>
  <c r="H1333" i="2"/>
  <c r="S1335" i="2"/>
  <c r="R1335" i="2"/>
  <c r="T1335" i="2" s="1"/>
  <c r="U1335" i="2" s="1"/>
  <c r="O1335" i="2"/>
  <c r="D1335" i="2"/>
  <c r="L1335" i="2"/>
  <c r="N1335" i="2"/>
  <c r="K1335" i="2"/>
  <c r="H1334" i="2"/>
  <c r="G1334" i="2"/>
  <c r="E1333" i="2"/>
  <c r="I1333" i="2" s="1"/>
  <c r="F1333" i="2"/>
  <c r="J1333" i="2" s="1"/>
  <c r="M1334" i="2"/>
  <c r="I1332" i="2"/>
  <c r="C1336" i="2"/>
  <c r="B1337" i="2"/>
  <c r="P1334" i="2"/>
  <c r="J1332" i="2"/>
  <c r="M1335" i="2" l="1"/>
  <c r="Q1334" i="2"/>
  <c r="F1334" i="2" s="1"/>
  <c r="J1334" i="2" s="1"/>
  <c r="N1336" i="2"/>
  <c r="K1336" i="2"/>
  <c r="S1336" i="2"/>
  <c r="R1336" i="2"/>
  <c r="L1336" i="2"/>
  <c r="D1336" i="2"/>
  <c r="O1336" i="2"/>
  <c r="P1335" i="2"/>
  <c r="Q1335" i="2" s="1"/>
  <c r="G1335" i="2"/>
  <c r="H1335" i="2"/>
  <c r="C1337" i="2"/>
  <c r="B1338" i="2"/>
  <c r="T1336" i="2" l="1"/>
  <c r="U1336" i="2" s="1"/>
  <c r="G1336" i="2" s="1"/>
  <c r="M1336" i="2"/>
  <c r="E1334" i="2"/>
  <c r="I1334" i="2" s="1"/>
  <c r="E1335" i="2"/>
  <c r="I1335" i="2" s="1"/>
  <c r="F1335" i="2"/>
  <c r="J1335" i="2" s="1"/>
  <c r="C1338" i="2"/>
  <c r="B1339" i="2"/>
  <c r="P1336" i="2"/>
  <c r="N1337" i="2"/>
  <c r="S1337" i="2"/>
  <c r="K1337" i="2"/>
  <c r="D1337" i="2"/>
  <c r="R1337" i="2"/>
  <c r="L1337" i="2"/>
  <c r="O1337" i="2"/>
  <c r="Q1336" i="2" l="1"/>
  <c r="H1336" i="2"/>
  <c r="T1337" i="2"/>
  <c r="U1337" i="2" s="1"/>
  <c r="G1337" i="2" s="1"/>
  <c r="F1336" i="2"/>
  <c r="J1336" i="2" s="1"/>
  <c r="E1336" i="2"/>
  <c r="I1336" i="2" s="1"/>
  <c r="B1340" i="2"/>
  <c r="C1339" i="2"/>
  <c r="M1337" i="2"/>
  <c r="D1338" i="2"/>
  <c r="L1338" i="2"/>
  <c r="K1338" i="2"/>
  <c r="R1338" i="2"/>
  <c r="O1338" i="2"/>
  <c r="N1338" i="2"/>
  <c r="S1338" i="2"/>
  <c r="P1337" i="2"/>
  <c r="H1337" i="2" l="1"/>
  <c r="M1338" i="2"/>
  <c r="Q1337" i="2"/>
  <c r="S1339" i="2"/>
  <c r="D1339" i="2"/>
  <c r="K1339" i="2"/>
  <c r="R1339" i="2"/>
  <c r="L1339" i="2"/>
  <c r="N1339" i="2"/>
  <c r="O1339" i="2"/>
  <c r="P1338" i="2"/>
  <c r="Q1338" i="2" s="1"/>
  <c r="T1338" i="2"/>
  <c r="U1338" i="2" s="1"/>
  <c r="B1341" i="2"/>
  <c r="C1340" i="2"/>
  <c r="G1338" i="2" l="1"/>
  <c r="H1338" i="2"/>
  <c r="P1339" i="2"/>
  <c r="F1338" i="2"/>
  <c r="E1338" i="2"/>
  <c r="I1338" i="2" s="1"/>
  <c r="M1339" i="2"/>
  <c r="T1339" i="2"/>
  <c r="U1339" i="2" s="1"/>
  <c r="O1340" i="2"/>
  <c r="L1340" i="2"/>
  <c r="K1340" i="2"/>
  <c r="S1340" i="2"/>
  <c r="D1340" i="2"/>
  <c r="R1340" i="2"/>
  <c r="N1340" i="2"/>
  <c r="C1341" i="2"/>
  <c r="B1342" i="2"/>
  <c r="E1337" i="2"/>
  <c r="I1337" i="2" s="1"/>
  <c r="F1337" i="2"/>
  <c r="J1337" i="2" s="1"/>
  <c r="Q1339" i="2" l="1"/>
  <c r="E1339" i="2" s="1"/>
  <c r="I1339" i="2" s="1"/>
  <c r="M1340" i="2"/>
  <c r="D1341" i="2"/>
  <c r="L1341" i="2"/>
  <c r="K1341" i="2"/>
  <c r="S1341" i="2"/>
  <c r="R1341" i="2"/>
  <c r="T1341" i="2" s="1"/>
  <c r="U1341" i="2" s="1"/>
  <c r="O1341" i="2"/>
  <c r="N1341" i="2"/>
  <c r="H1339" i="2"/>
  <c r="G1339" i="2"/>
  <c r="P1340" i="2"/>
  <c r="Q1340" i="2" s="1"/>
  <c r="T1340" i="2"/>
  <c r="U1340" i="2" s="1"/>
  <c r="J1338" i="2"/>
  <c r="B1343" i="2"/>
  <c r="C1342" i="2"/>
  <c r="F1339" i="2" l="1"/>
  <c r="J1339" i="2" s="1"/>
  <c r="S1342" i="2"/>
  <c r="D1342" i="2"/>
  <c r="R1342" i="2"/>
  <c r="T1342" i="2" s="1"/>
  <c r="U1342" i="2" s="1"/>
  <c r="O1342" i="2"/>
  <c r="L1342" i="2"/>
  <c r="N1342" i="2"/>
  <c r="K1342" i="2"/>
  <c r="M1342" i="2" s="1"/>
  <c r="B1344" i="2"/>
  <c r="C1343" i="2"/>
  <c r="P1341" i="2"/>
  <c r="H1341" i="2"/>
  <c r="G1341" i="2"/>
  <c r="H1340" i="2"/>
  <c r="G1340" i="2"/>
  <c r="M1341" i="2"/>
  <c r="E1340" i="2"/>
  <c r="F1340" i="2"/>
  <c r="J1340" i="2" l="1"/>
  <c r="I1340" i="2"/>
  <c r="C1344" i="2"/>
  <c r="B1345" i="2"/>
  <c r="P1342" i="2"/>
  <c r="Q1342" i="2" s="1"/>
  <c r="H1342" i="2"/>
  <c r="G1342" i="2"/>
  <c r="Q1341" i="2"/>
  <c r="O1343" i="2"/>
  <c r="K1343" i="2"/>
  <c r="N1343" i="2"/>
  <c r="S1343" i="2"/>
  <c r="D1343" i="2"/>
  <c r="R1343" i="2"/>
  <c r="T1343" i="2" s="1"/>
  <c r="U1343" i="2" s="1"/>
  <c r="L1343" i="2"/>
  <c r="F1342" i="2" l="1"/>
  <c r="J1342" i="2" s="1"/>
  <c r="E1342" i="2"/>
  <c r="I1342" i="2" s="1"/>
  <c r="F1341" i="2"/>
  <c r="J1341" i="2" s="1"/>
  <c r="E1341" i="2"/>
  <c r="I1341" i="2" s="1"/>
  <c r="G1343" i="2"/>
  <c r="H1343" i="2"/>
  <c r="P1343" i="2"/>
  <c r="B1346" i="2"/>
  <c r="C1345" i="2"/>
  <c r="D1344" i="2"/>
  <c r="L1344" i="2"/>
  <c r="R1344" i="2"/>
  <c r="T1344" i="2" s="1"/>
  <c r="U1344" i="2" s="1"/>
  <c r="O1344" i="2"/>
  <c r="N1344" i="2"/>
  <c r="K1344" i="2"/>
  <c r="S1344" i="2"/>
  <c r="M1343" i="2"/>
  <c r="Q1343" i="2" l="1"/>
  <c r="F1343" i="2" s="1"/>
  <c r="J1343" i="2" s="1"/>
  <c r="P1344" i="2"/>
  <c r="C1346" i="2"/>
  <c r="B1347" i="2"/>
  <c r="M1344" i="2"/>
  <c r="Q1344" i="2" s="1"/>
  <c r="G1344" i="2"/>
  <c r="H1344" i="2"/>
  <c r="D1345" i="2"/>
  <c r="L1345" i="2"/>
  <c r="N1345" i="2"/>
  <c r="O1345" i="2"/>
  <c r="S1345" i="2"/>
  <c r="R1345" i="2"/>
  <c r="T1345" i="2" s="1"/>
  <c r="U1345" i="2" s="1"/>
  <c r="K1345" i="2"/>
  <c r="M1345" i="2" s="1"/>
  <c r="E1343" i="2" l="1"/>
  <c r="I1343" i="2" s="1"/>
  <c r="F1344" i="2"/>
  <c r="J1344" i="2" s="1"/>
  <c r="E1344" i="2"/>
  <c r="I1344" i="2" s="1"/>
  <c r="H1345" i="2"/>
  <c r="G1345" i="2"/>
  <c r="P1345" i="2"/>
  <c r="Q1345" i="2" s="1"/>
  <c r="B1348" i="2"/>
  <c r="C1347" i="2"/>
  <c r="S1346" i="2"/>
  <c r="O1346" i="2"/>
  <c r="K1346" i="2"/>
  <c r="N1346" i="2"/>
  <c r="D1346" i="2"/>
  <c r="R1346" i="2"/>
  <c r="T1346" i="2" s="1"/>
  <c r="U1346" i="2" s="1"/>
  <c r="L1346" i="2"/>
  <c r="M1346" i="2" l="1"/>
  <c r="E1345" i="2"/>
  <c r="I1345" i="2" s="1"/>
  <c r="F1345" i="2"/>
  <c r="J1345" i="2" s="1"/>
  <c r="G1346" i="2"/>
  <c r="H1346" i="2"/>
  <c r="L1347" i="2"/>
  <c r="K1347" i="2"/>
  <c r="N1347" i="2"/>
  <c r="S1347" i="2"/>
  <c r="D1347" i="2"/>
  <c r="R1347" i="2"/>
  <c r="O1347" i="2"/>
  <c r="B1349" i="2"/>
  <c r="C1348" i="2"/>
  <c r="P1346" i="2"/>
  <c r="Q1346" i="2" s="1"/>
  <c r="M1347" i="2" l="1"/>
  <c r="E1346" i="2"/>
  <c r="I1346" i="2" s="1"/>
  <c r="F1346" i="2"/>
  <c r="J1346" i="2" s="1"/>
  <c r="P1347" i="2"/>
  <c r="Q1347" i="2" s="1"/>
  <c r="B1350" i="2"/>
  <c r="C1349" i="2"/>
  <c r="N1348" i="2"/>
  <c r="S1348" i="2"/>
  <c r="D1348" i="2"/>
  <c r="L1348" i="2"/>
  <c r="R1348" i="2"/>
  <c r="O1348" i="2"/>
  <c r="K1348" i="2"/>
  <c r="M1348" i="2" s="1"/>
  <c r="T1347" i="2"/>
  <c r="U1347" i="2" s="1"/>
  <c r="P1348" i="2" l="1"/>
  <c r="Q1348" i="2" s="1"/>
  <c r="C1350" i="2"/>
  <c r="B1351" i="2"/>
  <c r="H1347" i="2"/>
  <c r="G1347" i="2"/>
  <c r="T1348" i="2"/>
  <c r="U1348" i="2" s="1"/>
  <c r="F1347" i="2"/>
  <c r="J1347" i="2" s="1"/>
  <c r="E1347" i="2"/>
  <c r="D1349" i="2"/>
  <c r="R1349" i="2"/>
  <c r="K1349" i="2"/>
  <c r="S1349" i="2"/>
  <c r="O1349" i="2"/>
  <c r="L1349" i="2"/>
  <c r="N1349" i="2"/>
  <c r="F1348" i="2" l="1"/>
  <c r="E1348" i="2"/>
  <c r="H1348" i="2"/>
  <c r="G1348" i="2"/>
  <c r="T1349" i="2"/>
  <c r="U1349" i="2" s="1"/>
  <c r="B1352" i="2"/>
  <c r="C1351" i="2"/>
  <c r="P1349" i="2"/>
  <c r="M1349" i="2"/>
  <c r="O1350" i="2"/>
  <c r="K1350" i="2"/>
  <c r="N1350" i="2"/>
  <c r="D1350" i="2"/>
  <c r="S1350" i="2"/>
  <c r="R1350" i="2"/>
  <c r="L1350" i="2"/>
  <c r="I1347" i="2"/>
  <c r="J1348" i="2" l="1"/>
  <c r="T1350" i="2"/>
  <c r="U1350" i="2" s="1"/>
  <c r="O1351" i="2"/>
  <c r="L1351" i="2"/>
  <c r="K1351" i="2"/>
  <c r="M1351" i="2" s="1"/>
  <c r="N1351" i="2"/>
  <c r="S1351" i="2"/>
  <c r="D1351" i="2"/>
  <c r="R1351" i="2"/>
  <c r="P1350" i="2"/>
  <c r="G1349" i="2"/>
  <c r="H1349" i="2"/>
  <c r="M1350" i="2"/>
  <c r="I1348" i="2"/>
  <c r="C1352" i="2"/>
  <c r="B1353" i="2"/>
  <c r="Q1349" i="2"/>
  <c r="T1351" i="2" l="1"/>
  <c r="U1351" i="2" s="1"/>
  <c r="F1349" i="2"/>
  <c r="J1349" i="2" s="1"/>
  <c r="E1349" i="2"/>
  <c r="I1349" i="2" s="1"/>
  <c r="C1353" i="2"/>
  <c r="B1354" i="2"/>
  <c r="O1352" i="2"/>
  <c r="N1352" i="2"/>
  <c r="S1352" i="2"/>
  <c r="K1352" i="2"/>
  <c r="M1352" i="2" s="1"/>
  <c r="L1352" i="2"/>
  <c r="R1352" i="2"/>
  <c r="D1352" i="2"/>
  <c r="P1351" i="2"/>
  <c r="Q1351" i="2" s="1"/>
  <c r="Q1350" i="2"/>
  <c r="G1350" i="2"/>
  <c r="H1350" i="2"/>
  <c r="E1351" i="2" l="1"/>
  <c r="F1351" i="2"/>
  <c r="F1350" i="2"/>
  <c r="J1350" i="2" s="1"/>
  <c r="E1350" i="2"/>
  <c r="I1350" i="2" s="1"/>
  <c r="P1352" i="2"/>
  <c r="Q1352" i="2" s="1"/>
  <c r="C1354" i="2"/>
  <c r="B1355" i="2"/>
  <c r="D1353" i="2"/>
  <c r="K1353" i="2"/>
  <c r="R1353" i="2"/>
  <c r="L1353" i="2"/>
  <c r="N1353" i="2"/>
  <c r="O1353" i="2"/>
  <c r="S1353" i="2"/>
  <c r="T1352" i="2"/>
  <c r="U1352" i="2" s="1"/>
  <c r="H1351" i="2"/>
  <c r="G1351" i="2"/>
  <c r="M1353" i="2" l="1"/>
  <c r="P1353" i="2"/>
  <c r="Q1353" i="2" s="1"/>
  <c r="E1353" i="2" s="1"/>
  <c r="T1353" i="2"/>
  <c r="U1353" i="2" s="1"/>
  <c r="H1353" i="2" s="1"/>
  <c r="I1351" i="2"/>
  <c r="E1352" i="2"/>
  <c r="F1352" i="2"/>
  <c r="G1352" i="2"/>
  <c r="H1352" i="2"/>
  <c r="C1355" i="2"/>
  <c r="B1356" i="2"/>
  <c r="K1354" i="2"/>
  <c r="D1354" i="2"/>
  <c r="S1354" i="2"/>
  <c r="R1354" i="2"/>
  <c r="L1354" i="2"/>
  <c r="O1354" i="2"/>
  <c r="N1354" i="2"/>
  <c r="J1351" i="2"/>
  <c r="T1354" i="2" l="1"/>
  <c r="U1354" i="2" s="1"/>
  <c r="G1354" i="2" s="1"/>
  <c r="J1352" i="2"/>
  <c r="G1353" i="2"/>
  <c r="I1353" i="2" s="1"/>
  <c r="F1353" i="2"/>
  <c r="J1353" i="2" s="1"/>
  <c r="P1354" i="2"/>
  <c r="B1357" i="2"/>
  <c r="C1356" i="2"/>
  <c r="S1355" i="2"/>
  <c r="D1355" i="2"/>
  <c r="K1355" i="2"/>
  <c r="R1355" i="2"/>
  <c r="T1355" i="2" s="1"/>
  <c r="U1355" i="2" s="1"/>
  <c r="L1355" i="2"/>
  <c r="N1355" i="2"/>
  <c r="O1355" i="2"/>
  <c r="M1354" i="2"/>
  <c r="I1352" i="2"/>
  <c r="H1354" i="2" l="1"/>
  <c r="M1355" i="2"/>
  <c r="Q1354" i="2"/>
  <c r="F1354" i="2" s="1"/>
  <c r="J1354" i="2" s="1"/>
  <c r="L1356" i="2"/>
  <c r="O1356" i="2"/>
  <c r="S1356" i="2"/>
  <c r="K1356" i="2"/>
  <c r="M1356" i="2" s="1"/>
  <c r="D1356" i="2"/>
  <c r="R1356" i="2"/>
  <c r="N1356" i="2"/>
  <c r="P1355" i="2"/>
  <c r="Q1355" i="2" s="1"/>
  <c r="C1357" i="2"/>
  <c r="B1358" i="2"/>
  <c r="G1355" i="2"/>
  <c r="H1355" i="2"/>
  <c r="T1356" i="2" l="1"/>
  <c r="U1356" i="2" s="1"/>
  <c r="G1356" i="2" s="1"/>
  <c r="E1354" i="2"/>
  <c r="I1354" i="2" s="1"/>
  <c r="E1355" i="2"/>
  <c r="I1355" i="2" s="1"/>
  <c r="F1355" i="2"/>
  <c r="J1355" i="2" s="1"/>
  <c r="C1358" i="2"/>
  <c r="B1359" i="2"/>
  <c r="S1357" i="2"/>
  <c r="D1357" i="2"/>
  <c r="N1357" i="2"/>
  <c r="K1357" i="2"/>
  <c r="R1357" i="2"/>
  <c r="L1357" i="2"/>
  <c r="O1357" i="2"/>
  <c r="P1356" i="2"/>
  <c r="Q1356" i="2" s="1"/>
  <c r="T1357" i="2" l="1"/>
  <c r="U1357" i="2" s="1"/>
  <c r="G1357" i="2" s="1"/>
  <c r="H1356" i="2"/>
  <c r="M1357" i="2"/>
  <c r="E1356" i="2"/>
  <c r="I1356" i="2" s="1"/>
  <c r="F1356" i="2"/>
  <c r="J1356" i="2" s="1"/>
  <c r="S1358" i="2"/>
  <c r="D1358" i="2"/>
  <c r="O1358" i="2"/>
  <c r="R1358" i="2"/>
  <c r="L1358" i="2"/>
  <c r="K1358" i="2"/>
  <c r="N1358" i="2"/>
  <c r="C1359" i="2"/>
  <c r="B1360" i="2"/>
  <c r="P1357" i="2"/>
  <c r="Q1357" i="2" s="1"/>
  <c r="H1357" i="2" l="1"/>
  <c r="T1358" i="2"/>
  <c r="U1358" i="2" s="1"/>
  <c r="H1358" i="2" s="1"/>
  <c r="F1357" i="2"/>
  <c r="J1357" i="2" s="1"/>
  <c r="E1357" i="2"/>
  <c r="I1357" i="2" s="1"/>
  <c r="M1358" i="2"/>
  <c r="B1361" i="2"/>
  <c r="C1360" i="2"/>
  <c r="O1359" i="2"/>
  <c r="K1359" i="2"/>
  <c r="S1359" i="2"/>
  <c r="D1359" i="2"/>
  <c r="L1359" i="2"/>
  <c r="R1359" i="2"/>
  <c r="N1359" i="2"/>
  <c r="P1358" i="2"/>
  <c r="G1358" i="2" l="1"/>
  <c r="Q1358" i="2"/>
  <c r="F1358" i="2" s="1"/>
  <c r="J1358" i="2" s="1"/>
  <c r="L1360" i="2"/>
  <c r="O1360" i="2"/>
  <c r="K1360" i="2"/>
  <c r="M1360" i="2" s="1"/>
  <c r="N1360" i="2"/>
  <c r="S1360" i="2"/>
  <c r="R1360" i="2"/>
  <c r="D1360" i="2"/>
  <c r="P1359" i="2"/>
  <c r="T1359" i="2"/>
  <c r="U1359" i="2" s="1"/>
  <c r="B1362" i="2"/>
  <c r="C1361" i="2"/>
  <c r="M1359" i="2"/>
  <c r="Q1359" i="2" s="1"/>
  <c r="T1360" i="2" l="1"/>
  <c r="U1360" i="2" s="1"/>
  <c r="H1360" i="2" s="1"/>
  <c r="E1358" i="2"/>
  <c r="I1358" i="2" s="1"/>
  <c r="E1359" i="2"/>
  <c r="F1359" i="2"/>
  <c r="L1361" i="2"/>
  <c r="K1361" i="2"/>
  <c r="S1361" i="2"/>
  <c r="O1361" i="2"/>
  <c r="N1361" i="2"/>
  <c r="P1361" i="2" s="1"/>
  <c r="D1361" i="2"/>
  <c r="R1361" i="2"/>
  <c r="C1362" i="2"/>
  <c r="B1363" i="2"/>
  <c r="P1360" i="2"/>
  <c r="Q1360" i="2" s="1"/>
  <c r="G1359" i="2"/>
  <c r="H1359" i="2"/>
  <c r="J1359" i="2" l="1"/>
  <c r="T1361" i="2"/>
  <c r="U1361" i="2" s="1"/>
  <c r="G1361" i="2" s="1"/>
  <c r="M1361" i="2"/>
  <c r="Q1361" i="2" s="1"/>
  <c r="G1360" i="2"/>
  <c r="F1360" i="2"/>
  <c r="J1360" i="2" s="1"/>
  <c r="E1360" i="2"/>
  <c r="S1362" i="2"/>
  <c r="R1362" i="2"/>
  <c r="N1362" i="2"/>
  <c r="L1362" i="2"/>
  <c r="K1362" i="2"/>
  <c r="O1362" i="2"/>
  <c r="D1362" i="2"/>
  <c r="B1364" i="2"/>
  <c r="C1363" i="2"/>
  <c r="I1359" i="2"/>
  <c r="T1362" i="2" l="1"/>
  <c r="U1362" i="2" s="1"/>
  <c r="H1362" i="2" s="1"/>
  <c r="H1361" i="2"/>
  <c r="I1360" i="2"/>
  <c r="M1362" i="2"/>
  <c r="P1362" i="2"/>
  <c r="O1363" i="2"/>
  <c r="K1363" i="2"/>
  <c r="M1363" i="2" s="1"/>
  <c r="N1363" i="2"/>
  <c r="D1363" i="2"/>
  <c r="L1363" i="2"/>
  <c r="S1363" i="2"/>
  <c r="R1363" i="2"/>
  <c r="B1365" i="2"/>
  <c r="C1364" i="2"/>
  <c r="E1361" i="2"/>
  <c r="I1361" i="2" s="1"/>
  <c r="F1361" i="2"/>
  <c r="J1361" i="2" s="1"/>
  <c r="G1362" i="2" l="1"/>
  <c r="T1363" i="2"/>
  <c r="U1363" i="2" s="1"/>
  <c r="H1363" i="2" s="1"/>
  <c r="P1363" i="2"/>
  <c r="Q1363" i="2" s="1"/>
  <c r="S1364" i="2"/>
  <c r="D1364" i="2"/>
  <c r="R1364" i="2"/>
  <c r="L1364" i="2"/>
  <c r="O1364" i="2"/>
  <c r="N1364" i="2"/>
  <c r="K1364" i="2"/>
  <c r="C1365" i="2"/>
  <c r="B1366" i="2"/>
  <c r="Q1362" i="2"/>
  <c r="G1363" i="2" l="1"/>
  <c r="T1364" i="2"/>
  <c r="U1364" i="2" s="1"/>
  <c r="G1364" i="2" s="1"/>
  <c r="P1364" i="2"/>
  <c r="F1362" i="2"/>
  <c r="J1362" i="2" s="1"/>
  <c r="E1362" i="2"/>
  <c r="I1362" i="2" s="1"/>
  <c r="C1366" i="2"/>
  <c r="B1367" i="2"/>
  <c r="E1363" i="2"/>
  <c r="I1363" i="2" s="1"/>
  <c r="F1363" i="2"/>
  <c r="J1363" i="2" s="1"/>
  <c r="O1365" i="2"/>
  <c r="N1365" i="2"/>
  <c r="S1365" i="2"/>
  <c r="K1365" i="2"/>
  <c r="D1365" i="2"/>
  <c r="R1365" i="2"/>
  <c r="L1365" i="2"/>
  <c r="M1364" i="2"/>
  <c r="H1364" i="2" l="1"/>
  <c r="Q1364" i="2"/>
  <c r="E1364" i="2" s="1"/>
  <c r="I1364" i="2" s="1"/>
  <c r="T1365" i="2"/>
  <c r="U1365" i="2" s="1"/>
  <c r="B1368" i="2"/>
  <c r="C1367" i="2"/>
  <c r="K1366" i="2"/>
  <c r="N1366" i="2"/>
  <c r="D1366" i="2"/>
  <c r="S1366" i="2"/>
  <c r="L1366" i="2"/>
  <c r="O1366" i="2"/>
  <c r="R1366" i="2"/>
  <c r="T1366" i="2" s="1"/>
  <c r="U1366" i="2" s="1"/>
  <c r="M1365" i="2"/>
  <c r="P1365" i="2"/>
  <c r="F1364" i="2" l="1"/>
  <c r="J1364" i="2" s="1"/>
  <c r="M1366" i="2"/>
  <c r="P1366" i="2"/>
  <c r="Q1365" i="2"/>
  <c r="O1367" i="2"/>
  <c r="S1367" i="2"/>
  <c r="D1367" i="2"/>
  <c r="L1367" i="2"/>
  <c r="R1367" i="2"/>
  <c r="K1367" i="2"/>
  <c r="M1367" i="2" s="1"/>
  <c r="N1367" i="2"/>
  <c r="G1366" i="2"/>
  <c r="H1366" i="2"/>
  <c r="B1369" i="2"/>
  <c r="C1368" i="2"/>
  <c r="G1365" i="2"/>
  <c r="H1365" i="2"/>
  <c r="P1367" i="2" l="1"/>
  <c r="T1367" i="2"/>
  <c r="U1367" i="2" s="1"/>
  <c r="B1370" i="2"/>
  <c r="C1369" i="2"/>
  <c r="E1365" i="2"/>
  <c r="I1365" i="2" s="1"/>
  <c r="F1365" i="2"/>
  <c r="J1365" i="2" s="1"/>
  <c r="L1368" i="2"/>
  <c r="O1368" i="2"/>
  <c r="S1368" i="2"/>
  <c r="N1368" i="2"/>
  <c r="D1368" i="2"/>
  <c r="R1368" i="2"/>
  <c r="K1368" i="2"/>
  <c r="Q1367" i="2"/>
  <c r="Q1366" i="2"/>
  <c r="P1368" i="2" l="1"/>
  <c r="E1366" i="2"/>
  <c r="I1366" i="2" s="1"/>
  <c r="F1366" i="2"/>
  <c r="J1366" i="2" s="1"/>
  <c r="E1367" i="2"/>
  <c r="F1367" i="2"/>
  <c r="T1368" i="2"/>
  <c r="U1368" i="2" s="1"/>
  <c r="R1369" i="2"/>
  <c r="L1369" i="2"/>
  <c r="D1369" i="2"/>
  <c r="O1369" i="2"/>
  <c r="N1369" i="2"/>
  <c r="K1369" i="2"/>
  <c r="S1369" i="2"/>
  <c r="M1368" i="2"/>
  <c r="Q1368" i="2" s="1"/>
  <c r="C1370" i="2"/>
  <c r="B1371" i="2"/>
  <c r="H1367" i="2"/>
  <c r="G1367" i="2"/>
  <c r="T1369" i="2" l="1"/>
  <c r="U1369" i="2" s="1"/>
  <c r="G1369" i="2" s="1"/>
  <c r="P1369" i="2"/>
  <c r="G1368" i="2"/>
  <c r="H1368" i="2"/>
  <c r="C1371" i="2"/>
  <c r="B1372" i="2"/>
  <c r="K1370" i="2"/>
  <c r="N1370" i="2"/>
  <c r="S1370" i="2"/>
  <c r="R1370" i="2"/>
  <c r="D1370" i="2"/>
  <c r="L1370" i="2"/>
  <c r="O1370" i="2"/>
  <c r="J1367" i="2"/>
  <c r="F1368" i="2"/>
  <c r="E1368" i="2"/>
  <c r="I1368" i="2" s="1"/>
  <c r="M1369" i="2"/>
  <c r="Q1369" i="2" s="1"/>
  <c r="I1367" i="2"/>
  <c r="M1370" i="2" l="1"/>
  <c r="P1370" i="2"/>
  <c r="H1369" i="2"/>
  <c r="T1370" i="2"/>
  <c r="U1370" i="2" s="1"/>
  <c r="H1370" i="2" s="1"/>
  <c r="E1369" i="2"/>
  <c r="I1369" i="2" s="1"/>
  <c r="F1369" i="2"/>
  <c r="J1369" i="2" s="1"/>
  <c r="C1372" i="2"/>
  <c r="B1373" i="2"/>
  <c r="L1371" i="2"/>
  <c r="O1371" i="2"/>
  <c r="N1371" i="2"/>
  <c r="K1371" i="2"/>
  <c r="S1371" i="2"/>
  <c r="R1371" i="2"/>
  <c r="T1371" i="2" s="1"/>
  <c r="U1371" i="2" s="1"/>
  <c r="D1371" i="2"/>
  <c r="J1368" i="2"/>
  <c r="Q1370" i="2" l="1"/>
  <c r="E1370" i="2" s="1"/>
  <c r="I1370" i="2" s="1"/>
  <c r="G1370" i="2"/>
  <c r="P1371" i="2"/>
  <c r="H1371" i="2"/>
  <c r="G1371" i="2"/>
  <c r="B1374" i="2"/>
  <c r="C1373" i="2"/>
  <c r="M1371" i="2"/>
  <c r="Q1371" i="2" s="1"/>
  <c r="N1372" i="2"/>
  <c r="K1372" i="2"/>
  <c r="S1372" i="2"/>
  <c r="D1372" i="2"/>
  <c r="O1372" i="2"/>
  <c r="R1372" i="2"/>
  <c r="L1372" i="2"/>
  <c r="F1370" i="2" l="1"/>
  <c r="J1370" i="2" s="1"/>
  <c r="T1372" i="2"/>
  <c r="U1372" i="2" s="1"/>
  <c r="G1372" i="2" s="1"/>
  <c r="P1372" i="2"/>
  <c r="E1371" i="2"/>
  <c r="I1371" i="2" s="1"/>
  <c r="F1371" i="2"/>
  <c r="J1371" i="2" s="1"/>
  <c r="K1373" i="2"/>
  <c r="L1373" i="2"/>
  <c r="N1373" i="2"/>
  <c r="S1373" i="2"/>
  <c r="D1373" i="2"/>
  <c r="O1373" i="2"/>
  <c r="R1373" i="2"/>
  <c r="B1375" i="2"/>
  <c r="C1374" i="2"/>
  <c r="M1372" i="2"/>
  <c r="Q1372" i="2" s="1"/>
  <c r="H1372" i="2" l="1"/>
  <c r="P1373" i="2"/>
  <c r="M1373" i="2"/>
  <c r="B1376" i="2"/>
  <c r="C1375" i="2"/>
  <c r="F1372" i="2"/>
  <c r="J1372" i="2" s="1"/>
  <c r="E1372" i="2"/>
  <c r="I1372" i="2" s="1"/>
  <c r="T1373" i="2"/>
  <c r="U1373" i="2" s="1"/>
  <c r="N1374" i="2"/>
  <c r="S1374" i="2"/>
  <c r="L1374" i="2"/>
  <c r="K1374" i="2"/>
  <c r="R1374" i="2"/>
  <c r="D1374" i="2"/>
  <c r="O1374" i="2"/>
  <c r="T1374" i="2" l="1"/>
  <c r="U1374" i="2" s="1"/>
  <c r="H1374" i="2" s="1"/>
  <c r="P1374" i="2"/>
  <c r="Q1373" i="2"/>
  <c r="F1373" i="2" s="1"/>
  <c r="G1373" i="2"/>
  <c r="H1373" i="2"/>
  <c r="K1375" i="2"/>
  <c r="O1375" i="2"/>
  <c r="N1375" i="2"/>
  <c r="S1375" i="2"/>
  <c r="D1375" i="2"/>
  <c r="L1375" i="2"/>
  <c r="R1375" i="2"/>
  <c r="M1374" i="2"/>
  <c r="Q1374" i="2" s="1"/>
  <c r="B1377" i="2"/>
  <c r="C1376" i="2"/>
  <c r="M1375" i="2" l="1"/>
  <c r="G1374" i="2"/>
  <c r="E1373" i="2"/>
  <c r="I1373" i="2" s="1"/>
  <c r="S1376" i="2"/>
  <c r="D1376" i="2"/>
  <c r="R1376" i="2"/>
  <c r="T1376" i="2" s="1"/>
  <c r="U1376" i="2" s="1"/>
  <c r="L1376" i="2"/>
  <c r="O1376" i="2"/>
  <c r="K1376" i="2"/>
  <c r="N1376" i="2"/>
  <c r="J1373" i="2"/>
  <c r="P1375" i="2"/>
  <c r="Q1375" i="2" s="1"/>
  <c r="E1374" i="2"/>
  <c r="I1374" i="2" s="1"/>
  <c r="F1374" i="2"/>
  <c r="J1374" i="2" s="1"/>
  <c r="B1378" i="2"/>
  <c r="C1377" i="2"/>
  <c r="T1375" i="2"/>
  <c r="U1375" i="2" s="1"/>
  <c r="M1376" i="2" l="1"/>
  <c r="R1377" i="2"/>
  <c r="T1377" i="2" s="1"/>
  <c r="U1377" i="2" s="1"/>
  <c r="S1377" i="2"/>
  <c r="L1377" i="2"/>
  <c r="O1377" i="2"/>
  <c r="N1377" i="2"/>
  <c r="K1377" i="2"/>
  <c r="M1377" i="2" s="1"/>
  <c r="D1377" i="2"/>
  <c r="E1375" i="2"/>
  <c r="F1375" i="2"/>
  <c r="P1376" i="2"/>
  <c r="Q1376" i="2" s="1"/>
  <c r="C1378" i="2"/>
  <c r="B1379" i="2"/>
  <c r="H1376" i="2"/>
  <c r="G1376" i="2"/>
  <c r="H1375" i="2"/>
  <c r="G1375" i="2"/>
  <c r="P1377" i="2" l="1"/>
  <c r="E1376" i="2"/>
  <c r="I1376" i="2" s="1"/>
  <c r="F1376" i="2"/>
  <c r="J1376" i="2" s="1"/>
  <c r="Q1377" i="2"/>
  <c r="C1379" i="2"/>
  <c r="B1380" i="2"/>
  <c r="D1378" i="2"/>
  <c r="S1378" i="2"/>
  <c r="N1378" i="2"/>
  <c r="K1378" i="2"/>
  <c r="L1378" i="2"/>
  <c r="O1378" i="2"/>
  <c r="R1378" i="2"/>
  <c r="T1378" i="2" s="1"/>
  <c r="U1378" i="2" s="1"/>
  <c r="G1377" i="2"/>
  <c r="H1377" i="2"/>
  <c r="J1375" i="2"/>
  <c r="I1375" i="2"/>
  <c r="M1378" i="2" l="1"/>
  <c r="P1378" i="2"/>
  <c r="C1380" i="2"/>
  <c r="B1381" i="2"/>
  <c r="G1378" i="2"/>
  <c r="H1378" i="2"/>
  <c r="R1379" i="2"/>
  <c r="T1379" i="2" s="1"/>
  <c r="U1379" i="2" s="1"/>
  <c r="L1379" i="2"/>
  <c r="O1379" i="2"/>
  <c r="K1379" i="2"/>
  <c r="N1379" i="2"/>
  <c r="S1379" i="2"/>
  <c r="D1379" i="2"/>
  <c r="F1377" i="2"/>
  <c r="J1377" i="2" s="1"/>
  <c r="E1377" i="2"/>
  <c r="I1377" i="2" s="1"/>
  <c r="Q1378" i="2" l="1"/>
  <c r="F1378" i="2" s="1"/>
  <c r="J1378" i="2" s="1"/>
  <c r="G1379" i="2"/>
  <c r="H1379" i="2"/>
  <c r="B1382" i="2"/>
  <c r="C1381" i="2"/>
  <c r="P1379" i="2"/>
  <c r="N1380" i="2"/>
  <c r="D1380" i="2"/>
  <c r="S1380" i="2"/>
  <c r="L1380" i="2"/>
  <c r="R1380" i="2"/>
  <c r="O1380" i="2"/>
  <c r="K1380" i="2"/>
  <c r="M1379" i="2"/>
  <c r="E1378" i="2" l="1"/>
  <c r="I1378" i="2" s="1"/>
  <c r="P1380" i="2"/>
  <c r="Q1379" i="2"/>
  <c r="E1379" i="2" s="1"/>
  <c r="I1379" i="2" s="1"/>
  <c r="M1380" i="2"/>
  <c r="R1381" i="2"/>
  <c r="L1381" i="2"/>
  <c r="O1381" i="2"/>
  <c r="S1381" i="2"/>
  <c r="N1381" i="2"/>
  <c r="K1381" i="2"/>
  <c r="D1381" i="2"/>
  <c r="C1382" i="2"/>
  <c r="B1383" i="2"/>
  <c r="T1380" i="2"/>
  <c r="U1380" i="2" s="1"/>
  <c r="M1381" i="2" l="1"/>
  <c r="Q1380" i="2"/>
  <c r="F1380" i="2" s="1"/>
  <c r="J1380" i="2" s="1"/>
  <c r="F1379" i="2"/>
  <c r="J1379" i="2" s="1"/>
  <c r="P1381" i="2"/>
  <c r="Q1381" i="2" s="1"/>
  <c r="G1380" i="2"/>
  <c r="H1380" i="2"/>
  <c r="T1381" i="2"/>
  <c r="U1381" i="2" s="1"/>
  <c r="B1384" i="2"/>
  <c r="C1383" i="2"/>
  <c r="S1382" i="2"/>
  <c r="L1382" i="2"/>
  <c r="R1382" i="2"/>
  <c r="T1382" i="2" s="1"/>
  <c r="U1382" i="2" s="1"/>
  <c r="O1382" i="2"/>
  <c r="K1382" i="2"/>
  <c r="D1382" i="2"/>
  <c r="N1382" i="2"/>
  <c r="E1380" i="2" l="1"/>
  <c r="I1380" i="2" s="1"/>
  <c r="M1382" i="2"/>
  <c r="K1383" i="2"/>
  <c r="N1383" i="2"/>
  <c r="R1383" i="2"/>
  <c r="O1383" i="2"/>
  <c r="L1383" i="2"/>
  <c r="S1383" i="2"/>
  <c r="D1383" i="2"/>
  <c r="P1382" i="2"/>
  <c r="B1385" i="2"/>
  <c r="C1384" i="2"/>
  <c r="H1381" i="2"/>
  <c r="G1381" i="2"/>
  <c r="H1382" i="2"/>
  <c r="G1382" i="2"/>
  <c r="E1381" i="2"/>
  <c r="F1381" i="2"/>
  <c r="J1381" i="2" s="1"/>
  <c r="Q1382" i="2" l="1"/>
  <c r="F1382" i="2" s="1"/>
  <c r="J1382" i="2" s="1"/>
  <c r="I1381" i="2"/>
  <c r="M1383" i="2"/>
  <c r="T1383" i="2"/>
  <c r="U1383" i="2" s="1"/>
  <c r="B1386" i="2"/>
  <c r="C1385" i="2"/>
  <c r="D1384" i="2"/>
  <c r="R1384" i="2"/>
  <c r="L1384" i="2"/>
  <c r="O1384" i="2"/>
  <c r="N1384" i="2"/>
  <c r="S1384" i="2"/>
  <c r="K1384" i="2"/>
  <c r="P1383" i="2"/>
  <c r="Q1383" i="2" l="1"/>
  <c r="E1382" i="2"/>
  <c r="I1382" i="2" s="1"/>
  <c r="T1384" i="2"/>
  <c r="U1384" i="2" s="1"/>
  <c r="E1383" i="2"/>
  <c r="F1383" i="2"/>
  <c r="L1385" i="2"/>
  <c r="O1385" i="2"/>
  <c r="N1385" i="2"/>
  <c r="K1385" i="2"/>
  <c r="S1385" i="2"/>
  <c r="R1385" i="2"/>
  <c r="T1385" i="2" s="1"/>
  <c r="U1385" i="2" s="1"/>
  <c r="D1385" i="2"/>
  <c r="M1384" i="2"/>
  <c r="C1386" i="2"/>
  <c r="B1387" i="2"/>
  <c r="G1383" i="2"/>
  <c r="H1383" i="2"/>
  <c r="P1384" i="2"/>
  <c r="M1385" i="2" l="1"/>
  <c r="P1385" i="2"/>
  <c r="G1385" i="2"/>
  <c r="H1385" i="2"/>
  <c r="D1386" i="2"/>
  <c r="O1386" i="2"/>
  <c r="L1386" i="2"/>
  <c r="R1386" i="2"/>
  <c r="T1386" i="2" s="1"/>
  <c r="U1386" i="2" s="1"/>
  <c r="N1386" i="2"/>
  <c r="K1386" i="2"/>
  <c r="S1386" i="2"/>
  <c r="B1388" i="2"/>
  <c r="C1387" i="2"/>
  <c r="J1383" i="2"/>
  <c r="Q1384" i="2"/>
  <c r="I1383" i="2"/>
  <c r="G1384" i="2"/>
  <c r="H1384" i="2"/>
  <c r="Q1385" i="2" l="1"/>
  <c r="E1385" i="2" s="1"/>
  <c r="I1385" i="2" s="1"/>
  <c r="M1386" i="2"/>
  <c r="P1386" i="2"/>
  <c r="G1386" i="2"/>
  <c r="H1386" i="2"/>
  <c r="L1387" i="2"/>
  <c r="N1387" i="2"/>
  <c r="D1387" i="2"/>
  <c r="O1387" i="2"/>
  <c r="K1387" i="2"/>
  <c r="M1387" i="2" s="1"/>
  <c r="R1387" i="2"/>
  <c r="S1387" i="2"/>
  <c r="F1385" i="2"/>
  <c r="J1385" i="2" s="1"/>
  <c r="F1384" i="2"/>
  <c r="J1384" i="2" s="1"/>
  <c r="E1384" i="2"/>
  <c r="I1384" i="2" s="1"/>
  <c r="B1389" i="2"/>
  <c r="C1388" i="2"/>
  <c r="Q1386" i="2" l="1"/>
  <c r="F1386" i="2" s="1"/>
  <c r="J1386" i="2" s="1"/>
  <c r="T1387" i="2"/>
  <c r="U1387" i="2" s="1"/>
  <c r="G1387" i="2" s="1"/>
  <c r="O1388" i="2"/>
  <c r="K1388" i="2"/>
  <c r="S1388" i="2"/>
  <c r="L1388" i="2"/>
  <c r="N1388" i="2"/>
  <c r="D1388" i="2"/>
  <c r="R1388" i="2"/>
  <c r="B1390" i="2"/>
  <c r="C1389" i="2"/>
  <c r="P1387" i="2"/>
  <c r="Q1387" i="2" s="1"/>
  <c r="P1388" i="2" l="1"/>
  <c r="E1386" i="2"/>
  <c r="I1386" i="2" s="1"/>
  <c r="H1387" i="2"/>
  <c r="T1388" i="2"/>
  <c r="U1388" i="2" s="1"/>
  <c r="H1388" i="2" s="1"/>
  <c r="M1388" i="2"/>
  <c r="Q1388" i="2" s="1"/>
  <c r="B1391" i="2"/>
  <c r="C1390" i="2"/>
  <c r="S1389" i="2"/>
  <c r="O1389" i="2"/>
  <c r="D1389" i="2"/>
  <c r="L1389" i="2"/>
  <c r="R1389" i="2"/>
  <c r="K1389" i="2"/>
  <c r="N1389" i="2"/>
  <c r="E1387" i="2"/>
  <c r="I1387" i="2" s="1"/>
  <c r="F1387" i="2"/>
  <c r="J1387" i="2" s="1"/>
  <c r="G1388" i="2" l="1"/>
  <c r="E1388" i="2"/>
  <c r="F1388" i="2"/>
  <c r="J1388" i="2" s="1"/>
  <c r="P1389" i="2"/>
  <c r="D1390" i="2"/>
  <c r="R1390" i="2"/>
  <c r="S1390" i="2"/>
  <c r="L1390" i="2"/>
  <c r="O1390" i="2"/>
  <c r="N1390" i="2"/>
  <c r="K1390" i="2"/>
  <c r="M1389" i="2"/>
  <c r="Q1389" i="2" s="1"/>
  <c r="B1392" i="2"/>
  <c r="C1391" i="2"/>
  <c r="T1389" i="2"/>
  <c r="U1389" i="2" s="1"/>
  <c r="I1388" i="2" l="1"/>
  <c r="M1390" i="2"/>
  <c r="P1390" i="2"/>
  <c r="H1389" i="2"/>
  <c r="G1389" i="2"/>
  <c r="T1390" i="2"/>
  <c r="U1390" i="2" s="1"/>
  <c r="S1391" i="2"/>
  <c r="D1391" i="2"/>
  <c r="O1391" i="2"/>
  <c r="K1391" i="2"/>
  <c r="R1391" i="2"/>
  <c r="N1391" i="2"/>
  <c r="L1391" i="2"/>
  <c r="B1393" i="2"/>
  <c r="C1392" i="2"/>
  <c r="E1389" i="2"/>
  <c r="F1389" i="2"/>
  <c r="Q1390" i="2"/>
  <c r="I1389" i="2" l="1"/>
  <c r="P1391" i="2"/>
  <c r="T1391" i="2"/>
  <c r="U1391" i="2" s="1"/>
  <c r="G1391" i="2" s="1"/>
  <c r="M1391" i="2"/>
  <c r="Q1391" i="2" s="1"/>
  <c r="O1392" i="2"/>
  <c r="N1392" i="2"/>
  <c r="S1392" i="2"/>
  <c r="D1392" i="2"/>
  <c r="R1392" i="2"/>
  <c r="L1392" i="2"/>
  <c r="K1392" i="2"/>
  <c r="G1390" i="2"/>
  <c r="H1390" i="2"/>
  <c r="E1390" i="2"/>
  <c r="F1390" i="2"/>
  <c r="J1389" i="2"/>
  <c r="C1393" i="2"/>
  <c r="B1394" i="2"/>
  <c r="T1392" i="2" l="1"/>
  <c r="U1392" i="2" s="1"/>
  <c r="H1392" i="2" s="1"/>
  <c r="H1391" i="2"/>
  <c r="J1390" i="2"/>
  <c r="I1390" i="2"/>
  <c r="P1392" i="2"/>
  <c r="F1391" i="2"/>
  <c r="J1391" i="2" s="1"/>
  <c r="E1391" i="2"/>
  <c r="I1391" i="2" s="1"/>
  <c r="C1394" i="2"/>
  <c r="B1395" i="2"/>
  <c r="N1393" i="2"/>
  <c r="D1393" i="2"/>
  <c r="O1393" i="2"/>
  <c r="K1393" i="2"/>
  <c r="S1393" i="2"/>
  <c r="L1393" i="2"/>
  <c r="R1393" i="2"/>
  <c r="M1392" i="2"/>
  <c r="T1393" i="2" l="1"/>
  <c r="U1393" i="2" s="1"/>
  <c r="H1393" i="2" s="1"/>
  <c r="G1392" i="2"/>
  <c r="P1393" i="2"/>
  <c r="Q1392" i="2"/>
  <c r="F1392" i="2" s="1"/>
  <c r="J1392" i="2" s="1"/>
  <c r="B1396" i="2"/>
  <c r="C1395" i="2"/>
  <c r="O1394" i="2"/>
  <c r="K1394" i="2"/>
  <c r="N1394" i="2"/>
  <c r="D1394" i="2"/>
  <c r="R1394" i="2"/>
  <c r="L1394" i="2"/>
  <c r="S1394" i="2"/>
  <c r="M1393" i="2"/>
  <c r="Q1393" i="2" s="1"/>
  <c r="G1393" i="2" l="1"/>
  <c r="P1394" i="2"/>
  <c r="M1394" i="2"/>
  <c r="T1394" i="2"/>
  <c r="U1394" i="2" s="1"/>
  <c r="H1394" i="2" s="1"/>
  <c r="E1392" i="2"/>
  <c r="I1392" i="2" s="1"/>
  <c r="D1395" i="2"/>
  <c r="R1395" i="2"/>
  <c r="L1395" i="2"/>
  <c r="K1395" i="2"/>
  <c r="O1395" i="2"/>
  <c r="N1395" i="2"/>
  <c r="S1395" i="2"/>
  <c r="C1396" i="2"/>
  <c r="B1397" i="2"/>
  <c r="E1393" i="2"/>
  <c r="I1393" i="2" s="1"/>
  <c r="F1393" i="2"/>
  <c r="J1393" i="2" s="1"/>
  <c r="Q1394" i="2" l="1"/>
  <c r="E1394" i="2" s="1"/>
  <c r="I1394" i="2" s="1"/>
  <c r="G1394" i="2"/>
  <c r="P1395" i="2"/>
  <c r="M1395" i="2"/>
  <c r="B1398" i="2"/>
  <c r="C1397" i="2"/>
  <c r="T1395" i="2"/>
  <c r="U1395" i="2" s="1"/>
  <c r="L1396" i="2"/>
  <c r="N1396" i="2"/>
  <c r="S1396" i="2"/>
  <c r="D1396" i="2"/>
  <c r="R1396" i="2"/>
  <c r="O1396" i="2"/>
  <c r="K1396" i="2"/>
  <c r="F1394" i="2" l="1"/>
  <c r="J1394" i="2" s="1"/>
  <c r="Q1395" i="2"/>
  <c r="E1395" i="2" s="1"/>
  <c r="P1396" i="2"/>
  <c r="G1395" i="2"/>
  <c r="H1395" i="2"/>
  <c r="M1396" i="2"/>
  <c r="S1397" i="2"/>
  <c r="R1397" i="2"/>
  <c r="T1397" i="2" s="1"/>
  <c r="U1397" i="2" s="1"/>
  <c r="L1397" i="2"/>
  <c r="O1397" i="2"/>
  <c r="N1397" i="2"/>
  <c r="D1397" i="2"/>
  <c r="K1397" i="2"/>
  <c r="B1399" i="2"/>
  <c r="C1398" i="2"/>
  <c r="F1395" i="2"/>
  <c r="T1396" i="2"/>
  <c r="U1396" i="2" s="1"/>
  <c r="J1395" i="2" l="1"/>
  <c r="Q1396" i="2"/>
  <c r="F1396" i="2" s="1"/>
  <c r="G1397" i="2"/>
  <c r="H1397" i="2"/>
  <c r="D1398" i="2"/>
  <c r="S1398" i="2"/>
  <c r="R1398" i="2"/>
  <c r="T1398" i="2" s="1"/>
  <c r="U1398" i="2" s="1"/>
  <c r="N1398" i="2"/>
  <c r="L1398" i="2"/>
  <c r="O1398" i="2"/>
  <c r="K1398" i="2"/>
  <c r="I1395" i="2"/>
  <c r="B1400" i="2"/>
  <c r="C1399" i="2"/>
  <c r="M1397" i="2"/>
  <c r="H1396" i="2"/>
  <c r="G1396" i="2"/>
  <c r="P1397" i="2"/>
  <c r="M1398" i="2" l="1"/>
  <c r="E1396" i="2"/>
  <c r="I1396" i="2" s="1"/>
  <c r="Q1397" i="2"/>
  <c r="P1398" i="2"/>
  <c r="Q1398" i="2" s="1"/>
  <c r="C1400" i="2"/>
  <c r="B1401" i="2"/>
  <c r="G1398" i="2"/>
  <c r="H1398" i="2"/>
  <c r="J1396" i="2"/>
  <c r="S1399" i="2"/>
  <c r="D1399" i="2"/>
  <c r="R1399" i="2"/>
  <c r="K1399" i="2"/>
  <c r="L1399" i="2"/>
  <c r="O1399" i="2"/>
  <c r="N1399" i="2"/>
  <c r="P1399" i="2" l="1"/>
  <c r="M1399" i="2"/>
  <c r="B1402" i="2"/>
  <c r="C1401" i="2"/>
  <c r="T1399" i="2"/>
  <c r="U1399" i="2" s="1"/>
  <c r="L1400" i="2"/>
  <c r="O1400" i="2"/>
  <c r="S1400" i="2"/>
  <c r="N1400" i="2"/>
  <c r="D1400" i="2"/>
  <c r="R1400" i="2"/>
  <c r="K1400" i="2"/>
  <c r="F1398" i="2"/>
  <c r="J1398" i="2" s="1"/>
  <c r="E1398" i="2"/>
  <c r="I1398" i="2" s="1"/>
  <c r="F1397" i="2"/>
  <c r="J1397" i="2" s="1"/>
  <c r="E1397" i="2"/>
  <c r="I1397" i="2" s="1"/>
  <c r="Q1399" i="2" l="1"/>
  <c r="E1399" i="2" s="1"/>
  <c r="M1400" i="2"/>
  <c r="R1401" i="2"/>
  <c r="L1401" i="2"/>
  <c r="S1401" i="2"/>
  <c r="O1401" i="2"/>
  <c r="K1401" i="2"/>
  <c r="D1401" i="2"/>
  <c r="N1401" i="2"/>
  <c r="H1399" i="2"/>
  <c r="G1399" i="2"/>
  <c r="T1400" i="2"/>
  <c r="U1400" i="2" s="1"/>
  <c r="B1403" i="2"/>
  <c r="C1402" i="2"/>
  <c r="P1400" i="2"/>
  <c r="I1399" i="2" l="1"/>
  <c r="T1401" i="2"/>
  <c r="U1401" i="2" s="1"/>
  <c r="G1401" i="2" s="1"/>
  <c r="M1401" i="2"/>
  <c r="F1399" i="2"/>
  <c r="J1399" i="2" s="1"/>
  <c r="P1401" i="2"/>
  <c r="B1404" i="2"/>
  <c r="C1403" i="2"/>
  <c r="G1400" i="2"/>
  <c r="H1400" i="2"/>
  <c r="S1402" i="2"/>
  <c r="D1402" i="2"/>
  <c r="K1402" i="2"/>
  <c r="L1402" i="2"/>
  <c r="R1402" i="2"/>
  <c r="T1402" i="2" s="1"/>
  <c r="U1402" i="2" s="1"/>
  <c r="O1402" i="2"/>
  <c r="N1402" i="2"/>
  <c r="Q1400" i="2"/>
  <c r="P1402" i="2" l="1"/>
  <c r="H1401" i="2"/>
  <c r="Q1401" i="2"/>
  <c r="E1401" i="2" s="1"/>
  <c r="I1401" i="2" s="1"/>
  <c r="G1402" i="2"/>
  <c r="H1402" i="2"/>
  <c r="M1402" i="2"/>
  <c r="Q1402" i="2" s="1"/>
  <c r="L1403" i="2"/>
  <c r="N1403" i="2"/>
  <c r="S1403" i="2"/>
  <c r="K1403" i="2"/>
  <c r="D1403" i="2"/>
  <c r="R1403" i="2"/>
  <c r="O1403" i="2"/>
  <c r="B1405" i="2"/>
  <c r="C1404" i="2"/>
  <c r="F1400" i="2"/>
  <c r="J1400" i="2" s="1"/>
  <c r="E1400" i="2"/>
  <c r="I1400" i="2" s="1"/>
  <c r="M1403" i="2" l="1"/>
  <c r="F1401" i="2"/>
  <c r="J1401" i="2" s="1"/>
  <c r="P1403" i="2"/>
  <c r="Q1403" i="2" s="1"/>
  <c r="D1404" i="2"/>
  <c r="R1404" i="2"/>
  <c r="K1404" i="2"/>
  <c r="S1404" i="2"/>
  <c r="L1404" i="2"/>
  <c r="O1404" i="2"/>
  <c r="N1404" i="2"/>
  <c r="E1402" i="2"/>
  <c r="I1402" i="2" s="1"/>
  <c r="F1402" i="2"/>
  <c r="J1402" i="2" s="1"/>
  <c r="B1406" i="2"/>
  <c r="C1405" i="2"/>
  <c r="T1403" i="2"/>
  <c r="U1403" i="2" s="1"/>
  <c r="M1404" i="2" l="1"/>
  <c r="E1403" i="2"/>
  <c r="F1403" i="2"/>
  <c r="T1404" i="2"/>
  <c r="U1404" i="2" s="1"/>
  <c r="B1407" i="2"/>
  <c r="C1406" i="2"/>
  <c r="H1403" i="2"/>
  <c r="G1403" i="2"/>
  <c r="D1405" i="2"/>
  <c r="R1405" i="2"/>
  <c r="L1405" i="2"/>
  <c r="N1405" i="2"/>
  <c r="O1405" i="2"/>
  <c r="S1405" i="2"/>
  <c r="K1405" i="2"/>
  <c r="P1404" i="2"/>
  <c r="Q1404" i="2" s="1"/>
  <c r="J1403" i="2" l="1"/>
  <c r="E1404" i="2"/>
  <c r="F1404" i="2"/>
  <c r="M1405" i="2"/>
  <c r="P1405" i="2"/>
  <c r="L1406" i="2"/>
  <c r="S1406" i="2"/>
  <c r="O1406" i="2"/>
  <c r="K1406" i="2"/>
  <c r="N1406" i="2"/>
  <c r="D1406" i="2"/>
  <c r="R1406" i="2"/>
  <c r="H1404" i="2"/>
  <c r="G1404" i="2"/>
  <c r="C1407" i="2"/>
  <c r="B1408" i="2"/>
  <c r="T1405" i="2"/>
  <c r="U1405" i="2" s="1"/>
  <c r="I1403" i="2"/>
  <c r="M1406" i="2" l="1"/>
  <c r="C1408" i="2"/>
  <c r="B1409" i="2"/>
  <c r="T1406" i="2"/>
  <c r="U1406" i="2" s="1"/>
  <c r="Q1405" i="2"/>
  <c r="J1404" i="2"/>
  <c r="H1405" i="2"/>
  <c r="G1405" i="2"/>
  <c r="S1407" i="2"/>
  <c r="D1407" i="2"/>
  <c r="R1407" i="2"/>
  <c r="O1407" i="2"/>
  <c r="N1407" i="2"/>
  <c r="L1407" i="2"/>
  <c r="K1407" i="2"/>
  <c r="P1406" i="2"/>
  <c r="I1404" i="2"/>
  <c r="M1407" i="2" l="1"/>
  <c r="H1406" i="2"/>
  <c r="G1406" i="2"/>
  <c r="F1405" i="2"/>
  <c r="J1405" i="2" s="1"/>
  <c r="E1405" i="2"/>
  <c r="I1405" i="2" s="1"/>
  <c r="T1407" i="2"/>
  <c r="U1407" i="2" s="1"/>
  <c r="C1409" i="2"/>
  <c r="B1410" i="2"/>
  <c r="K1408" i="2"/>
  <c r="L1408" i="2"/>
  <c r="S1408" i="2"/>
  <c r="D1408" i="2"/>
  <c r="R1408" i="2"/>
  <c r="T1408" i="2" s="1"/>
  <c r="U1408" i="2" s="1"/>
  <c r="N1408" i="2"/>
  <c r="O1408" i="2"/>
  <c r="P1407" i="2"/>
  <c r="Q1406" i="2"/>
  <c r="M1408" i="2" l="1"/>
  <c r="H1408" i="2"/>
  <c r="G1408" i="2"/>
  <c r="P1408" i="2"/>
  <c r="Q1408" i="2" s="1"/>
  <c r="G1407" i="2"/>
  <c r="H1407" i="2"/>
  <c r="R1409" i="2"/>
  <c r="O1409" i="2"/>
  <c r="L1409" i="2"/>
  <c r="N1409" i="2"/>
  <c r="K1409" i="2"/>
  <c r="S1409" i="2"/>
  <c r="D1409" i="2"/>
  <c r="C1410" i="2"/>
  <c r="B1411" i="2"/>
  <c r="F1406" i="2"/>
  <c r="J1406" i="2" s="1"/>
  <c r="E1406" i="2"/>
  <c r="I1406" i="2" s="1"/>
  <c r="Q1407" i="2"/>
  <c r="T1409" i="2" l="1"/>
  <c r="U1409" i="2" s="1"/>
  <c r="H1409" i="2" s="1"/>
  <c r="B1412" i="2"/>
  <c r="C1411" i="2"/>
  <c r="K1410" i="2"/>
  <c r="R1410" i="2"/>
  <c r="T1410" i="2" s="1"/>
  <c r="U1410" i="2" s="1"/>
  <c r="L1410" i="2"/>
  <c r="D1410" i="2"/>
  <c r="S1410" i="2"/>
  <c r="N1410" i="2"/>
  <c r="O1410" i="2"/>
  <c r="F1407" i="2"/>
  <c r="J1407" i="2" s="1"/>
  <c r="E1407" i="2"/>
  <c r="I1407" i="2" s="1"/>
  <c r="M1409" i="2"/>
  <c r="F1408" i="2"/>
  <c r="J1408" i="2" s="1"/>
  <c r="E1408" i="2"/>
  <c r="I1408" i="2" s="1"/>
  <c r="P1409" i="2"/>
  <c r="G1409" i="2" l="1"/>
  <c r="P1410" i="2"/>
  <c r="Q1409" i="2"/>
  <c r="F1409" i="2" s="1"/>
  <c r="J1409" i="2" s="1"/>
  <c r="G1410" i="2"/>
  <c r="H1410" i="2"/>
  <c r="M1410" i="2"/>
  <c r="S1411" i="2"/>
  <c r="K1411" i="2"/>
  <c r="D1411" i="2"/>
  <c r="R1411" i="2"/>
  <c r="T1411" i="2" s="1"/>
  <c r="U1411" i="2" s="1"/>
  <c r="L1411" i="2"/>
  <c r="O1411" i="2"/>
  <c r="N1411" i="2"/>
  <c r="B1413" i="2"/>
  <c r="C1412" i="2"/>
  <c r="Q1410" i="2" l="1"/>
  <c r="E1410" i="2" s="1"/>
  <c r="I1410" i="2" s="1"/>
  <c r="P1411" i="2"/>
  <c r="E1409" i="2"/>
  <c r="I1409" i="2" s="1"/>
  <c r="H1411" i="2"/>
  <c r="G1411" i="2"/>
  <c r="D1412" i="2"/>
  <c r="S1412" i="2"/>
  <c r="R1412" i="2"/>
  <c r="T1412" i="2" s="1"/>
  <c r="U1412" i="2" s="1"/>
  <c r="N1412" i="2"/>
  <c r="L1412" i="2"/>
  <c r="O1412" i="2"/>
  <c r="K1412" i="2"/>
  <c r="M1412" i="2" s="1"/>
  <c r="B1414" i="2"/>
  <c r="C1413" i="2"/>
  <c r="M1411" i="2"/>
  <c r="Q1411" i="2" s="1"/>
  <c r="F1410" i="2" l="1"/>
  <c r="J1410" i="2" s="1"/>
  <c r="P1412" i="2"/>
  <c r="H1412" i="2"/>
  <c r="G1412" i="2"/>
  <c r="D1413" i="2"/>
  <c r="R1413" i="2"/>
  <c r="T1413" i="2" s="1"/>
  <c r="U1413" i="2" s="1"/>
  <c r="L1413" i="2"/>
  <c r="N1413" i="2"/>
  <c r="O1413" i="2"/>
  <c r="K1413" i="2"/>
  <c r="M1413" i="2" s="1"/>
  <c r="S1413" i="2"/>
  <c r="E1411" i="2"/>
  <c r="I1411" i="2" s="1"/>
  <c r="F1411" i="2"/>
  <c r="J1411" i="2" s="1"/>
  <c r="C1414" i="2"/>
  <c r="B1415" i="2"/>
  <c r="Q1412" i="2"/>
  <c r="P1413" i="2" l="1"/>
  <c r="Q1413" i="2" s="1"/>
  <c r="B1416" i="2"/>
  <c r="C1415" i="2"/>
  <c r="G1413" i="2"/>
  <c r="H1413" i="2"/>
  <c r="F1412" i="2"/>
  <c r="J1412" i="2" s="1"/>
  <c r="E1412" i="2"/>
  <c r="I1412" i="2" s="1"/>
  <c r="L1414" i="2"/>
  <c r="D1414" i="2"/>
  <c r="R1414" i="2"/>
  <c r="K1414" i="2"/>
  <c r="S1414" i="2"/>
  <c r="O1414" i="2"/>
  <c r="N1414" i="2"/>
  <c r="M1414" i="2" l="1"/>
  <c r="T1414" i="2"/>
  <c r="U1414" i="2" s="1"/>
  <c r="H1414" i="2" s="1"/>
  <c r="E1413" i="2"/>
  <c r="I1413" i="2" s="1"/>
  <c r="F1413" i="2"/>
  <c r="J1413" i="2" s="1"/>
  <c r="P1414" i="2"/>
  <c r="Q1414" i="2" s="1"/>
  <c r="O1415" i="2"/>
  <c r="K1415" i="2"/>
  <c r="N1415" i="2"/>
  <c r="S1415" i="2"/>
  <c r="R1415" i="2"/>
  <c r="D1415" i="2"/>
  <c r="L1415" i="2"/>
  <c r="B1417" i="2"/>
  <c r="C1416" i="2"/>
  <c r="G1414" i="2" l="1"/>
  <c r="M1415" i="2"/>
  <c r="F1414" i="2"/>
  <c r="J1414" i="2" s="1"/>
  <c r="E1414" i="2"/>
  <c r="I1414" i="2" s="1"/>
  <c r="O1416" i="2"/>
  <c r="R1416" i="2"/>
  <c r="T1416" i="2" s="1"/>
  <c r="U1416" i="2" s="1"/>
  <c r="K1416" i="2"/>
  <c r="M1416" i="2" s="1"/>
  <c r="N1416" i="2"/>
  <c r="S1416" i="2"/>
  <c r="D1416" i="2"/>
  <c r="L1416" i="2"/>
  <c r="P1415" i="2"/>
  <c r="Q1415" i="2" s="1"/>
  <c r="C1417" i="2"/>
  <c r="B1418" i="2"/>
  <c r="T1415" i="2"/>
  <c r="U1415" i="2" s="1"/>
  <c r="P1416" i="2" l="1"/>
  <c r="Q1416" i="2" s="1"/>
  <c r="E1415" i="2"/>
  <c r="F1415" i="2"/>
  <c r="G1416" i="2"/>
  <c r="H1416" i="2"/>
  <c r="H1415" i="2"/>
  <c r="G1415" i="2"/>
  <c r="B1419" i="2"/>
  <c r="C1418" i="2"/>
  <c r="N1417" i="2"/>
  <c r="K1417" i="2"/>
  <c r="R1417" i="2"/>
  <c r="S1417" i="2"/>
  <c r="D1417" i="2"/>
  <c r="L1417" i="2"/>
  <c r="O1417" i="2"/>
  <c r="T1417" i="2" l="1"/>
  <c r="U1417" i="2" s="1"/>
  <c r="G1417" i="2" s="1"/>
  <c r="B1420" i="2"/>
  <c r="C1419" i="2"/>
  <c r="M1417" i="2"/>
  <c r="F1416" i="2"/>
  <c r="J1416" i="2" s="1"/>
  <c r="E1416" i="2"/>
  <c r="I1416" i="2" s="1"/>
  <c r="J1415" i="2"/>
  <c r="P1417" i="2"/>
  <c r="D1418" i="2"/>
  <c r="R1418" i="2"/>
  <c r="L1418" i="2"/>
  <c r="O1418" i="2"/>
  <c r="N1418" i="2"/>
  <c r="K1418" i="2"/>
  <c r="S1418" i="2"/>
  <c r="I1415" i="2"/>
  <c r="H1417" i="2" l="1"/>
  <c r="Q1417" i="2"/>
  <c r="F1417" i="2" s="1"/>
  <c r="J1417" i="2" s="1"/>
  <c r="M1418" i="2"/>
  <c r="T1418" i="2"/>
  <c r="U1418" i="2" s="1"/>
  <c r="P1418" i="2"/>
  <c r="L1419" i="2"/>
  <c r="O1419" i="2"/>
  <c r="N1419" i="2"/>
  <c r="K1419" i="2"/>
  <c r="S1419" i="2"/>
  <c r="R1419" i="2"/>
  <c r="D1419" i="2"/>
  <c r="B1421" i="2"/>
  <c r="C1420" i="2"/>
  <c r="M1419" i="2" l="1"/>
  <c r="P1419" i="2"/>
  <c r="T1419" i="2"/>
  <c r="U1419" i="2" s="1"/>
  <c r="G1419" i="2" s="1"/>
  <c r="E1417" i="2"/>
  <c r="I1417" i="2" s="1"/>
  <c r="Q1418" i="2"/>
  <c r="E1418" i="2" s="1"/>
  <c r="I1418" i="2" s="1"/>
  <c r="B1422" i="2"/>
  <c r="C1421" i="2"/>
  <c r="R1420" i="2"/>
  <c r="L1420" i="2"/>
  <c r="O1420" i="2"/>
  <c r="N1420" i="2"/>
  <c r="K1420" i="2"/>
  <c r="M1420" i="2" s="1"/>
  <c r="S1420" i="2"/>
  <c r="D1420" i="2"/>
  <c r="H1418" i="2"/>
  <c r="G1418" i="2"/>
  <c r="Q1419" i="2" l="1"/>
  <c r="F1419" i="2" s="1"/>
  <c r="J1419" i="2" s="1"/>
  <c r="T1420" i="2"/>
  <c r="U1420" i="2" s="1"/>
  <c r="H1420" i="2" s="1"/>
  <c r="H1419" i="2"/>
  <c r="F1418" i="2"/>
  <c r="J1418" i="2" s="1"/>
  <c r="P1420" i="2"/>
  <c r="Q1420" i="2" s="1"/>
  <c r="L1421" i="2"/>
  <c r="O1421" i="2"/>
  <c r="S1421" i="2"/>
  <c r="R1421" i="2"/>
  <c r="D1421" i="2"/>
  <c r="K1421" i="2"/>
  <c r="N1421" i="2"/>
  <c r="C1422" i="2"/>
  <c r="B1423" i="2"/>
  <c r="E1419" i="2" l="1"/>
  <c r="I1419" i="2" s="1"/>
  <c r="G1420" i="2"/>
  <c r="T1421" i="2"/>
  <c r="U1421" i="2" s="1"/>
  <c r="G1421" i="2" s="1"/>
  <c r="F1420" i="2"/>
  <c r="J1420" i="2" s="1"/>
  <c r="E1420" i="2"/>
  <c r="I1420" i="2" s="1"/>
  <c r="K1422" i="2"/>
  <c r="D1422" i="2"/>
  <c r="S1422" i="2"/>
  <c r="R1422" i="2"/>
  <c r="T1422" i="2" s="1"/>
  <c r="U1422" i="2" s="1"/>
  <c r="O1422" i="2"/>
  <c r="N1422" i="2"/>
  <c r="L1422" i="2"/>
  <c r="P1421" i="2"/>
  <c r="C1423" i="2"/>
  <c r="B1424" i="2"/>
  <c r="M1421" i="2"/>
  <c r="H1421" i="2" l="1"/>
  <c r="M1422" i="2"/>
  <c r="P1422" i="2"/>
  <c r="Q1421" i="2"/>
  <c r="F1421" i="2" s="1"/>
  <c r="J1421" i="2" s="1"/>
  <c r="B1425" i="2"/>
  <c r="C1424" i="2"/>
  <c r="L1423" i="2"/>
  <c r="O1423" i="2"/>
  <c r="K1423" i="2"/>
  <c r="N1423" i="2"/>
  <c r="S1423" i="2"/>
  <c r="D1423" i="2"/>
  <c r="R1423" i="2"/>
  <c r="H1422" i="2"/>
  <c r="G1422" i="2"/>
  <c r="Q1422" i="2" l="1"/>
  <c r="E1422" i="2" s="1"/>
  <c r="I1422" i="2" s="1"/>
  <c r="T1423" i="2"/>
  <c r="U1423" i="2" s="1"/>
  <c r="G1423" i="2" s="1"/>
  <c r="E1421" i="2"/>
  <c r="I1421" i="2" s="1"/>
  <c r="P1423" i="2"/>
  <c r="M1423" i="2"/>
  <c r="L1424" i="2"/>
  <c r="S1424" i="2"/>
  <c r="O1424" i="2"/>
  <c r="R1424" i="2"/>
  <c r="K1424" i="2"/>
  <c r="N1424" i="2"/>
  <c r="D1424" i="2"/>
  <c r="B1426" i="2"/>
  <c r="C1425" i="2"/>
  <c r="F1422" i="2" l="1"/>
  <c r="J1422" i="2" s="1"/>
  <c r="H1423" i="2"/>
  <c r="P1424" i="2"/>
  <c r="T1424" i="2"/>
  <c r="U1424" i="2" s="1"/>
  <c r="G1424" i="2" s="1"/>
  <c r="Q1423" i="2"/>
  <c r="E1423" i="2" s="1"/>
  <c r="I1423" i="2" s="1"/>
  <c r="R1425" i="2"/>
  <c r="N1425" i="2"/>
  <c r="S1425" i="2"/>
  <c r="L1425" i="2"/>
  <c r="O1425" i="2"/>
  <c r="K1425" i="2"/>
  <c r="D1425" i="2"/>
  <c r="B1427" i="2"/>
  <c r="C1426" i="2"/>
  <c r="M1424" i="2"/>
  <c r="Q1424" i="2" s="1"/>
  <c r="T1425" i="2" l="1"/>
  <c r="U1425" i="2" s="1"/>
  <c r="G1425" i="2" s="1"/>
  <c r="H1424" i="2"/>
  <c r="M1425" i="2"/>
  <c r="F1423" i="2"/>
  <c r="J1423" i="2" s="1"/>
  <c r="B1428" i="2"/>
  <c r="C1427" i="2"/>
  <c r="R1426" i="2"/>
  <c r="L1426" i="2"/>
  <c r="D1426" i="2"/>
  <c r="O1426" i="2"/>
  <c r="K1426" i="2"/>
  <c r="N1426" i="2"/>
  <c r="S1426" i="2"/>
  <c r="E1424" i="2"/>
  <c r="I1424" i="2" s="1"/>
  <c r="F1424" i="2"/>
  <c r="J1424" i="2" s="1"/>
  <c r="P1425" i="2"/>
  <c r="Q1425" i="2" s="1"/>
  <c r="M1426" i="2" l="1"/>
  <c r="T1426" i="2"/>
  <c r="U1426" i="2" s="1"/>
  <c r="H1426" i="2" s="1"/>
  <c r="H1425" i="2"/>
  <c r="E1425" i="2"/>
  <c r="I1425" i="2" s="1"/>
  <c r="F1425" i="2"/>
  <c r="J1425" i="2" s="1"/>
  <c r="L1427" i="2"/>
  <c r="O1427" i="2"/>
  <c r="K1427" i="2"/>
  <c r="N1427" i="2"/>
  <c r="S1427" i="2"/>
  <c r="D1427" i="2"/>
  <c r="R1427" i="2"/>
  <c r="T1427" i="2" s="1"/>
  <c r="U1427" i="2" s="1"/>
  <c r="C1428" i="2"/>
  <c r="B1429" i="2"/>
  <c r="P1426" i="2"/>
  <c r="Q1426" i="2" s="1"/>
  <c r="G1426" i="2" l="1"/>
  <c r="M1427" i="2"/>
  <c r="E1426" i="2"/>
  <c r="F1426" i="2"/>
  <c r="J1426" i="2" s="1"/>
  <c r="H1427" i="2"/>
  <c r="G1427" i="2"/>
  <c r="O1428" i="2"/>
  <c r="N1428" i="2"/>
  <c r="D1428" i="2"/>
  <c r="S1428" i="2"/>
  <c r="R1428" i="2"/>
  <c r="L1428" i="2"/>
  <c r="K1428" i="2"/>
  <c r="B1430" i="2"/>
  <c r="C1429" i="2"/>
  <c r="P1427" i="2"/>
  <c r="I1426" i="2" l="1"/>
  <c r="Q1427" i="2"/>
  <c r="F1427" i="2" s="1"/>
  <c r="J1427" i="2" s="1"/>
  <c r="P1428" i="2"/>
  <c r="M1428" i="2"/>
  <c r="Q1428" i="2" s="1"/>
  <c r="R1429" i="2"/>
  <c r="O1429" i="2"/>
  <c r="K1429" i="2"/>
  <c r="S1429" i="2"/>
  <c r="D1429" i="2"/>
  <c r="L1429" i="2"/>
  <c r="N1429" i="2"/>
  <c r="C1430" i="2"/>
  <c r="B1431" i="2"/>
  <c r="T1428" i="2"/>
  <c r="U1428" i="2" s="1"/>
  <c r="E1427" i="2" l="1"/>
  <c r="I1427" i="2" s="1"/>
  <c r="M1429" i="2"/>
  <c r="T1429" i="2"/>
  <c r="U1429" i="2" s="1"/>
  <c r="H1429" i="2" s="1"/>
  <c r="G1428" i="2"/>
  <c r="H1428" i="2"/>
  <c r="S1430" i="2"/>
  <c r="O1430" i="2"/>
  <c r="D1430" i="2"/>
  <c r="R1430" i="2"/>
  <c r="N1430" i="2"/>
  <c r="L1430" i="2"/>
  <c r="K1430" i="2"/>
  <c r="E1428" i="2"/>
  <c r="F1428" i="2"/>
  <c r="C1431" i="2"/>
  <c r="B1432" i="2"/>
  <c r="P1429" i="2"/>
  <c r="Q1429" i="2" s="1"/>
  <c r="J1428" i="2" l="1"/>
  <c r="T1430" i="2"/>
  <c r="U1430" i="2" s="1"/>
  <c r="H1430" i="2" s="1"/>
  <c r="I1428" i="2"/>
  <c r="G1429" i="2"/>
  <c r="B1433" i="2"/>
  <c r="C1432" i="2"/>
  <c r="S1431" i="2"/>
  <c r="D1431" i="2"/>
  <c r="N1431" i="2"/>
  <c r="K1431" i="2"/>
  <c r="R1431" i="2"/>
  <c r="L1431" i="2"/>
  <c r="O1431" i="2"/>
  <c r="P1430" i="2"/>
  <c r="E1429" i="2"/>
  <c r="F1429" i="2"/>
  <c r="J1429" i="2" s="1"/>
  <c r="M1430" i="2"/>
  <c r="G1430" i="2" l="1"/>
  <c r="P1431" i="2"/>
  <c r="I1429" i="2"/>
  <c r="T1431" i="2"/>
  <c r="U1431" i="2" s="1"/>
  <c r="H1431" i="2" s="1"/>
  <c r="Q1430" i="2"/>
  <c r="F1430" i="2" s="1"/>
  <c r="J1430" i="2" s="1"/>
  <c r="K1432" i="2"/>
  <c r="N1432" i="2"/>
  <c r="D1432" i="2"/>
  <c r="L1432" i="2"/>
  <c r="S1432" i="2"/>
  <c r="R1432" i="2"/>
  <c r="T1432" i="2" s="1"/>
  <c r="U1432" i="2" s="1"/>
  <c r="O1432" i="2"/>
  <c r="M1431" i="2"/>
  <c r="Q1431" i="2" s="1"/>
  <c r="C1433" i="2"/>
  <c r="B1434" i="2"/>
  <c r="M1432" i="2" l="1"/>
  <c r="G1431" i="2"/>
  <c r="P1432" i="2"/>
  <c r="E1430" i="2"/>
  <c r="I1430" i="2" s="1"/>
  <c r="L1433" i="2"/>
  <c r="S1433" i="2"/>
  <c r="D1433" i="2"/>
  <c r="R1433" i="2"/>
  <c r="T1433" i="2" s="1"/>
  <c r="U1433" i="2" s="1"/>
  <c r="O1433" i="2"/>
  <c r="K1433" i="2"/>
  <c r="N1433" i="2"/>
  <c r="E1431" i="2"/>
  <c r="I1431" i="2" s="1"/>
  <c r="F1431" i="2"/>
  <c r="J1431" i="2" s="1"/>
  <c r="B1435" i="2"/>
  <c r="C1434" i="2"/>
  <c r="G1432" i="2"/>
  <c r="H1432" i="2"/>
  <c r="Q1432" i="2" l="1"/>
  <c r="M1433" i="2"/>
  <c r="P1433" i="2"/>
  <c r="G1433" i="2"/>
  <c r="H1433" i="2"/>
  <c r="S1434" i="2"/>
  <c r="O1434" i="2"/>
  <c r="D1434" i="2"/>
  <c r="L1434" i="2"/>
  <c r="R1434" i="2"/>
  <c r="K1434" i="2"/>
  <c r="M1434" i="2" s="1"/>
  <c r="N1434" i="2"/>
  <c r="E1432" i="2"/>
  <c r="I1432" i="2" s="1"/>
  <c r="F1432" i="2"/>
  <c r="J1432" i="2" s="1"/>
  <c r="C1435" i="2"/>
  <c r="B1436" i="2"/>
  <c r="T1434" i="2" l="1"/>
  <c r="U1434" i="2" s="1"/>
  <c r="H1434" i="2" s="1"/>
  <c r="Q1433" i="2"/>
  <c r="F1433" i="2" s="1"/>
  <c r="J1433" i="2" s="1"/>
  <c r="C1436" i="2"/>
  <c r="B1437" i="2"/>
  <c r="C1437" i="2" s="1"/>
  <c r="S1435" i="2"/>
  <c r="O1435" i="2"/>
  <c r="D1435" i="2"/>
  <c r="L1435" i="2"/>
  <c r="R1435" i="2"/>
  <c r="K1435" i="2"/>
  <c r="N1435" i="2"/>
  <c r="P1434" i="2"/>
  <c r="Q1434" i="2" s="1"/>
  <c r="E1433" i="2" l="1"/>
  <c r="I1433" i="2" s="1"/>
  <c r="G1434" i="2"/>
  <c r="M1435" i="2"/>
  <c r="T1435" i="2"/>
  <c r="U1435" i="2" s="1"/>
  <c r="H1435" i="2" s="1"/>
  <c r="F1434" i="2"/>
  <c r="J1434" i="2" s="1"/>
  <c r="E1434" i="2"/>
  <c r="I1434" i="2" s="1"/>
  <c r="K1437" i="2"/>
  <c r="N1437" i="2"/>
  <c r="L1437" i="2"/>
  <c r="O1437" i="2"/>
  <c r="R1437" i="2"/>
  <c r="S1437" i="2"/>
  <c r="D1437" i="2"/>
  <c r="P1435" i="2"/>
  <c r="K1436" i="2"/>
  <c r="N1436" i="2"/>
  <c r="R1436" i="2"/>
  <c r="L1436" i="2"/>
  <c r="O1436" i="2"/>
  <c r="S1436" i="2"/>
  <c r="D1436" i="2"/>
  <c r="Q1435" i="2" l="1"/>
  <c r="F1435" i="2" s="1"/>
  <c r="J1435" i="2" s="1"/>
  <c r="T1436" i="2"/>
  <c r="U1436" i="2" s="1"/>
  <c r="G1436" i="2" s="1"/>
  <c r="T1437" i="2"/>
  <c r="U1437" i="2" s="1"/>
  <c r="H1437" i="2" s="1"/>
  <c r="M1436" i="2"/>
  <c r="G1435" i="2"/>
  <c r="P1436" i="2"/>
  <c r="P1437" i="2"/>
  <c r="M1437" i="2"/>
  <c r="Q1436" i="2" l="1"/>
  <c r="E1436" i="2" s="1"/>
  <c r="I1436" i="2" s="1"/>
  <c r="E1435" i="2"/>
  <c r="G1437" i="2"/>
  <c r="H1436" i="2"/>
  <c r="I1435" i="2"/>
  <c r="Q1437" i="2"/>
  <c r="E1437" i="2" s="1"/>
  <c r="I1437" i="2" s="1"/>
  <c r="F1436" i="2" l="1"/>
  <c r="J1436" i="2" s="1"/>
  <c r="F1437" i="2"/>
  <c r="J1437" i="2" s="1"/>
</calcChain>
</file>

<file path=xl/comments1.xml><?xml version="1.0" encoding="utf-8"?>
<comments xmlns="http://schemas.openxmlformats.org/spreadsheetml/2006/main">
  <authors>
    <author>emorad</author>
    <author>fwang</author>
  </authors>
  <commentList>
    <comment ref="C22" authorId="0">
      <text>
        <r>
          <rPr>
            <sz val="9"/>
            <color indexed="81"/>
            <rFont val="Tahoma"/>
            <family val="2"/>
          </rPr>
          <t xml:space="preserve">
A8517 Can achieve 5000 to 1 dimming ratio. Therefore, the Min percentage PWM dimming duty cycle would be (1uS/5000uS)*100.</t>
        </r>
      </text>
    </comment>
    <comment ref="C25" authorId="0">
      <text>
        <r>
          <rPr>
            <sz val="9"/>
            <color indexed="81"/>
            <rFont val="Tahoma"/>
            <family val="2"/>
          </rPr>
          <t xml:space="preserve">
Typically 10-40% of Iin(max). Smaller ripple current requires larger inductor. For higher efficiency, use largest inductor you could afford.  </t>
        </r>
      </text>
    </comment>
    <comment ref="C26" authorId="0">
      <text>
        <r>
          <rPr>
            <sz val="9"/>
            <color indexed="81"/>
            <rFont val="Tahoma"/>
            <family val="2"/>
          </rPr>
          <t xml:space="preserve">
It is recommended to be away from the AM frequency band which is 0.54 to 1.6MHz.  Be aware that A8517 Guarantees Fsw accuracy of (-+)10%. In addition, to reduce the peaks of switching harmonics, -+5, -+10, or -+15% frequency dithering can be implemented using the A8517 GUI. However, higher switching frequency, certainly, results in lower efficiency. Therefore, It is not recommended to set Fsw higher than necessary. For design purpose, I'd use the selected switching frequency. However, If you need to anticipate worst case ever efficiency add the +10% Fsw accuracy, but you don't need to add the dithering percentage as it averages out.</t>
        </r>
      </text>
    </comment>
    <comment ref="C33" authorId="0">
      <text>
        <r>
          <rPr>
            <sz val="9"/>
            <color indexed="81"/>
            <rFont val="Tahoma"/>
            <family val="2"/>
          </rPr>
          <t xml:space="preserve">
Vout(ovp)=n*Vf+Vreg+VH+5. OVP threshold should be higher than Vout(nom). Set the desired OVP threshold 2V to 5V higher than Vo(nom).</t>
        </r>
      </text>
    </comment>
    <comment ref="C49" authorId="0">
      <text>
        <r>
          <rPr>
            <sz val="10"/>
            <color indexed="81"/>
            <rFont val="Tahoma"/>
            <family val="2"/>
          </rPr>
          <t xml:space="preserve">
At 2MHZ switching frequency, with A8517 GUI we have two choices to select for slope compensation. One is at 2.3A/uS, the second is at 10.8A/uS. Select the 2.3A/uS. The implemented slope compensation changes as we change the switching frequency. Calculate the implemented slope compensation from: ISC=2.3*(Fsw/2MHz).
If the implemented slope compensation is too much larger than the calculated one the implemented current mode control behaves like voltage mode control. As a result, instead of type II, type III error amp compensation is required to achieve large phase margin at the desired cross over frequency.</t>
        </r>
      </text>
    </comment>
    <comment ref="C51" authorId="0">
      <text>
        <r>
          <rPr>
            <sz val="9"/>
            <color indexed="81"/>
            <rFont val="Tahoma"/>
            <family val="2"/>
          </rPr>
          <t xml:space="preserve">
If minimum required slope compensation is more than the implemented one, increase the inductor value.</t>
        </r>
      </text>
    </comment>
    <comment ref="C54" authorId="0">
      <text>
        <r>
          <rPr>
            <sz val="9"/>
            <color indexed="81"/>
            <rFont val="Tahoma"/>
            <family val="2"/>
          </rPr>
          <t xml:space="preserve">
Larger Cout is needed if good led regulation is required during high dimming ratio, line transient (16 to 5V), and dimming transient.</t>
        </r>
      </text>
    </comment>
    <comment ref="C55" authorId="0">
      <text>
        <r>
          <rPr>
            <sz val="9"/>
            <color indexed="81"/>
            <rFont val="Tahoma"/>
            <family val="2"/>
          </rPr>
          <t xml:space="preserve">
fc is the selected feedback loop cross over frequency. 1.2 is to compensate for capacitor tolerance. If ceramic capacitors are used, compensate for around 40% capacitance drop due to dc bias. On our A8517 demo board, 68uF hybrid polymer capacitor is used. For high frequency attenuation we are using also 2.2uF X7R ceramic capacitor.</t>
        </r>
      </text>
    </comment>
    <comment ref="C57" authorId="0">
      <text>
        <r>
          <rPr>
            <sz val="9"/>
            <color indexed="81"/>
            <rFont val="Tahoma"/>
            <family val="2"/>
          </rPr>
          <t xml:space="preserve">
  A good rule of thumb Δvin=1% Vin(min). If long wires are used at the input and low dimming frequency is implemented, it is necessary to use a much larger input capacitor. In addition, larger input capacitor is also required to have stable input voltage during line transient. 47uF electrolytic and some ceramic capacitors are used in our demo board. At cold, electrolytic capacitor freezes up and loses some of its capacitance value. Therefore, it is recommended to add some ceramic capacitors in addition to the electrolytic one.</t>
        </r>
      </text>
    </comment>
    <comment ref="C59" authorId="0">
      <text>
        <r>
          <rPr>
            <sz val="9"/>
            <color indexed="81"/>
            <rFont val="Tahoma"/>
            <family val="2"/>
          </rPr>
          <t xml:space="preserve">
The A8517 has an internal cycle by cycle OCP limit of 4A. During OCP current limit, the current through the inductor is truncated. This occurs when hysteresis voltage mode control kicks in during small dimming on time periods. OCP is not a latch and the operation is considered normal as per design. In case the boost inductor gets shorted, there is an internal short circuit protection which is set above 4A. To protect against output short circuit condition, the input disconnect switch is used. Set the short circuit current higher than the OCP limit. Short circuit current limit just above 5A is a good choice.</t>
        </r>
      </text>
    </comment>
    <comment ref="C65" authorId="0">
      <text>
        <r>
          <rPr>
            <sz val="9"/>
            <color indexed="81"/>
            <rFont val="Tahoma"/>
            <family val="2"/>
          </rPr>
          <t xml:space="preserve">
Stable ESR and capacitor value over temperature (-40 degree to 125 degree) is good to have, other wise it will be hard to adjust the feedback loop gain and phase margin over temperature. Therefore, if electrolytic capacitor is desired, conductive hybrid polymer type capacitor is recommended.</t>
        </r>
      </text>
    </comment>
    <comment ref="C70" authorId="0">
      <text>
        <r>
          <rPr>
            <sz val="9"/>
            <color indexed="81"/>
            <rFont val="Tahoma"/>
            <family val="2"/>
          </rPr>
          <t xml:space="preserve">
Stable ESR and capacitor value over temperature (-40 degree to 125 degree) is good to have, other wise it will be hard to adjust the feedback loop gain and phase margin over temperature. Therefore, if electrolytic capacitor is desired, conductive hybrid polymer type capacitor is recommended.</t>
        </r>
      </text>
    </comment>
    <comment ref="C79" authorId="0">
      <text>
        <r>
          <rPr>
            <sz val="9"/>
            <color indexed="81"/>
            <rFont val="Tahoma"/>
            <family val="2"/>
          </rPr>
          <t xml:space="preserve">
Stable ESR and capacitor value over temperature (-40 degree to 125 degree) is good to have, other wise it will be hard to adjust the feedback loop gain and phase margin over temperature. Therefore, conductive hybrid polymer electrolytic capacitor is recommended.</t>
        </r>
      </text>
    </comment>
    <comment ref="C80" authorId="0">
      <text>
        <r>
          <rPr>
            <sz val="9"/>
            <color indexed="81"/>
            <rFont val="Tahoma"/>
            <family val="2"/>
          </rPr>
          <t xml:space="preserve">
At this time. This is an estimated value. Get the ESR value from the used capacitor data sheet.</t>
        </r>
      </text>
    </comment>
    <comment ref="C95" authorId="0">
      <text>
        <r>
          <rPr>
            <sz val="9"/>
            <color indexed="81"/>
            <rFont val="Tahoma"/>
            <family val="2"/>
          </rPr>
          <t xml:space="preserve">
At this time. This is an estimated value. Perform Rd measurement steps to calculate accurately.</t>
        </r>
      </text>
    </comment>
    <comment ref="C104" authorId="0">
      <text>
        <r>
          <rPr>
            <sz val="9"/>
            <color indexed="81"/>
            <rFont val="Tahoma"/>
            <family val="2"/>
          </rPr>
          <t xml:space="preserve">
We select Cz so that the error amp zero fzea cancels the power train pole fp. Usually fzea frequency is selected to be around fc/10 and close to fp.</t>
        </r>
      </text>
    </comment>
    <comment ref="C107" authorId="0">
      <text>
        <r>
          <rPr>
            <b/>
            <sz val="9"/>
            <color indexed="81"/>
            <rFont val="Tahoma"/>
            <family val="2"/>
          </rPr>
          <t xml:space="preserve">
</t>
        </r>
        <r>
          <rPr>
            <sz val="9"/>
            <color indexed="81"/>
            <rFont val="Tahoma"/>
            <family val="2"/>
          </rPr>
          <t>The error amp pole is usually placed to cancel the power train ESR zero. This is true when electrolytic capacitor is used at the output. ESR of the hybrid polymer electrolytic cap is fairly large which places the power train ESR zero frequency at low value. If only ceramic capacitors are used at the output, then the error-amplifier pole frequency is selected to be at half of switching frequency. This is a good practice as it always guarantees that fc is smaller than half of switching frequency.</t>
        </r>
      </text>
    </comment>
    <comment ref="C124" authorId="1">
      <text>
        <r>
          <rPr>
            <sz val="9"/>
            <color indexed="81"/>
            <rFont val="Tahoma"/>
            <family val="2"/>
          </rPr>
          <t xml:space="preserve">
This is an estimated value.</t>
        </r>
      </text>
    </comment>
  </commentList>
</comments>
</file>

<file path=xl/comments2.xml><?xml version="1.0" encoding="utf-8"?>
<comments xmlns="http://schemas.openxmlformats.org/spreadsheetml/2006/main">
  <authors>
    <author>emorad</author>
  </authors>
  <commentList>
    <comment ref="A23" authorId="0">
      <text>
        <r>
          <rPr>
            <b/>
            <sz val="9"/>
            <color indexed="81"/>
            <rFont val="Tahoma"/>
            <family val="2"/>
          </rPr>
          <t>emorad:</t>
        </r>
        <r>
          <rPr>
            <sz val="9"/>
            <color indexed="81"/>
            <rFont val="Tahoma"/>
            <family val="2"/>
          </rPr>
          <t xml:space="preserve">
RI is the current sense resistor through the inegrated boost Mosfet. This value is given by the IC designer.</t>
        </r>
      </text>
    </comment>
  </commentList>
</comments>
</file>

<file path=xl/sharedStrings.xml><?xml version="1.0" encoding="utf-8"?>
<sst xmlns="http://schemas.openxmlformats.org/spreadsheetml/2006/main" count="481" uniqueCount="374">
  <si>
    <r>
      <t xml:space="preserve">4. Warning messages, if any, are listed below in </t>
    </r>
    <r>
      <rPr>
        <sz val="10"/>
        <color indexed="10"/>
        <rFont val="Arial"/>
        <family val="2"/>
      </rPr>
      <t>Red</t>
    </r>
  </si>
  <si>
    <t>Description</t>
  </si>
  <si>
    <t>Unit</t>
  </si>
  <si>
    <t>Remark</t>
  </si>
  <si>
    <t>V</t>
  </si>
  <si>
    <t>Forward voltage of each LED</t>
  </si>
  <si>
    <t>A</t>
  </si>
  <si>
    <t>%</t>
  </si>
  <si>
    <t>Vd</t>
  </si>
  <si>
    <t>Ohm</t>
  </si>
  <si>
    <t>MHz</t>
  </si>
  <si>
    <t>Enter preferred resistor value</t>
  </si>
  <si>
    <t>mA</t>
  </si>
  <si>
    <t>LED regulation voltage</t>
  </si>
  <si>
    <t>ns</t>
  </si>
  <si>
    <t>Theoretical max duty cycle</t>
  </si>
  <si>
    <t>Min input supply voltage</t>
  </si>
  <si>
    <t>Max input supply voltage</t>
  </si>
  <si>
    <t>Ripple current as % of max input current</t>
  </si>
  <si>
    <t>Calculated inductor value</t>
  </si>
  <si>
    <t>Enter preferred inductor value</t>
  </si>
  <si>
    <t>PWM dimming frequency</t>
  </si>
  <si>
    <t>Minimum required slope</t>
  </si>
  <si>
    <t xml:space="preserve">Calculated ripple current </t>
  </si>
  <si>
    <t xml:space="preserve">Actual ripple current </t>
  </si>
  <si>
    <t>A/us</t>
  </si>
  <si>
    <t>I_LK</t>
  </si>
  <si>
    <t>Hz</t>
  </si>
  <si>
    <t>uA</t>
  </si>
  <si>
    <t>Cout</t>
  </si>
  <si>
    <t>Current rating of output capacitor</t>
  </si>
  <si>
    <t>Current rating of input capacitor</t>
  </si>
  <si>
    <t>Min switch off-time</t>
  </si>
  <si>
    <t>Vf</t>
  </si>
  <si>
    <t>Thermal resistance</t>
  </si>
  <si>
    <t>R_θJA</t>
  </si>
  <si>
    <t>°C/W</t>
  </si>
  <si>
    <t>R_DS(on)</t>
  </si>
  <si>
    <t>k</t>
  </si>
  <si>
    <t>SW rise time</t>
  </si>
  <si>
    <t>t_r</t>
  </si>
  <si>
    <t>SW fall time</t>
  </si>
  <si>
    <t>t_f</t>
  </si>
  <si>
    <t>Conduction losses</t>
  </si>
  <si>
    <t>P_COND</t>
  </si>
  <si>
    <t>W</t>
  </si>
  <si>
    <t>Switching losses</t>
  </si>
  <si>
    <t>P_SW</t>
  </si>
  <si>
    <t>Power loss from LED current sink</t>
  </si>
  <si>
    <t>P_SINK</t>
  </si>
  <si>
    <t>IC power dissipation</t>
  </si>
  <si>
    <t>°C</t>
  </si>
  <si>
    <t>Voltage imbalance for LED strings</t>
  </si>
  <si>
    <t>ΔV_LED</t>
  </si>
  <si>
    <t>Input voltage</t>
  </si>
  <si>
    <t>Vin</t>
  </si>
  <si>
    <t>Input current</t>
  </si>
  <si>
    <t>Iin</t>
  </si>
  <si>
    <t>Duty cycle</t>
  </si>
  <si>
    <t>D</t>
  </si>
  <si>
    <t>Calculated minimum OVP trip level</t>
  </si>
  <si>
    <t>L1</t>
  </si>
  <si>
    <t>T_RISE</t>
  </si>
  <si>
    <t>R_SC</t>
  </si>
  <si>
    <t>Icin(rms)</t>
  </si>
  <si>
    <t>Iin(max)</t>
  </si>
  <si>
    <t>Iin(min)</t>
  </si>
  <si>
    <t xml:space="preserve">Calculated R_FSET value </t>
  </si>
  <si>
    <t>Enter preferred R_FSET value</t>
  </si>
  <si>
    <t>Actual switching frequency</t>
  </si>
  <si>
    <t>R_FSET</t>
  </si>
  <si>
    <t>Δs</t>
  </si>
  <si>
    <t>Dmax</t>
  </si>
  <si>
    <t>Rs</t>
  </si>
  <si>
    <t>Vreg</t>
  </si>
  <si>
    <t>I2</t>
  </si>
  <si>
    <t>I1</t>
  </si>
  <si>
    <t>Rd</t>
  </si>
  <si>
    <t>g</t>
  </si>
  <si>
    <t>A/Sec</t>
  </si>
  <si>
    <t>G</t>
  </si>
  <si>
    <t>Rz</t>
  </si>
  <si>
    <t>fc</t>
  </si>
  <si>
    <t>Cz</t>
  </si>
  <si>
    <t>Cp</t>
  </si>
  <si>
    <t>nF</t>
  </si>
  <si>
    <t>Power Train ESR Zero</t>
  </si>
  <si>
    <t>fZ</t>
  </si>
  <si>
    <t>pF</t>
  </si>
  <si>
    <t>Power Train Load Pole</t>
  </si>
  <si>
    <t>fp</t>
  </si>
  <si>
    <t>Req</t>
  </si>
  <si>
    <t>frhp</t>
  </si>
  <si>
    <t>fd</t>
  </si>
  <si>
    <t>Power Train Poles and zeros</t>
  </si>
  <si>
    <t>Error Amplifier Pole</t>
  </si>
  <si>
    <t>Error Amplifier Zero</t>
  </si>
  <si>
    <t>Calculate Rz</t>
  </si>
  <si>
    <t>Calculate Cz</t>
  </si>
  <si>
    <t>Calculate Cp</t>
  </si>
  <si>
    <t>Power Train Right Half Plan Zero</t>
  </si>
  <si>
    <t>Power Train Double Pole frequency</t>
  </si>
  <si>
    <t>n</t>
  </si>
  <si>
    <t>nls</t>
  </si>
  <si>
    <t>Dd(min)</t>
  </si>
  <si>
    <t>Vout(ovp)</t>
  </si>
  <si>
    <t>Vout(nom)</t>
  </si>
  <si>
    <t>D(max,ovp)</t>
  </si>
  <si>
    <t>R_FSET'</t>
  </si>
  <si>
    <t>Min input current at max Vin and nominal Vout</t>
  </si>
  <si>
    <t>ISC</t>
  </si>
  <si>
    <t>Designator</t>
  </si>
  <si>
    <t>Enter/Calculate</t>
  </si>
  <si>
    <r>
      <t>2. After component values are calculated, then enter preferred values into</t>
    </r>
    <r>
      <rPr>
        <b/>
        <sz val="10"/>
        <color indexed="12"/>
        <rFont val="Arial"/>
        <family val="2"/>
      </rPr>
      <t xml:space="preserve"> blue cells</t>
    </r>
    <r>
      <rPr>
        <b/>
        <sz val="10"/>
        <rFont val="Arial"/>
        <family val="2"/>
      </rPr>
      <t>.</t>
    </r>
  </si>
  <si>
    <r>
      <t>3. A performance summary is then generated (</t>
    </r>
    <r>
      <rPr>
        <sz val="10"/>
        <color indexed="17"/>
        <rFont val="Arial"/>
        <family val="2"/>
      </rPr>
      <t>green cells</t>
    </r>
    <r>
      <rPr>
        <sz val="10"/>
        <rFont val="Arial"/>
        <family val="2"/>
      </rPr>
      <t>).</t>
    </r>
  </si>
  <si>
    <t>fz=1/(2 π ESR Co)</t>
  </si>
  <si>
    <t>fd=1/2*Fsw</t>
  </si>
  <si>
    <t>fzea</t>
  </si>
  <si>
    <t>fpea</t>
  </si>
  <si>
    <t>fz</t>
  </si>
  <si>
    <t>SW on resistance at room temperature</t>
  </si>
  <si>
    <t>Ic Power Loss</t>
  </si>
  <si>
    <t>IC_loss</t>
  </si>
  <si>
    <t>P_Diode</t>
  </si>
  <si>
    <t>SW on resistance increase coefficient at hot</t>
  </si>
  <si>
    <r>
      <t xml:space="preserve">fp=((Rs+Rd+Req)/((Rd+Rs+ESR) * (Req) * Co))/2 </t>
    </r>
    <r>
      <rPr>
        <b/>
        <sz val="11"/>
        <color indexed="8"/>
        <rFont val="Calibri"/>
        <family val="2"/>
      </rPr>
      <t>π</t>
    </r>
  </si>
  <si>
    <r>
      <t>frhp=(Req/((1-Dmax)^2)*L)/2</t>
    </r>
    <r>
      <rPr>
        <b/>
        <sz val="11"/>
        <color indexed="8"/>
        <rFont val="Calibri"/>
        <family val="2"/>
      </rPr>
      <t>π</t>
    </r>
  </si>
  <si>
    <r>
      <t>fzea=1/(2</t>
    </r>
    <r>
      <rPr>
        <b/>
        <sz val="11"/>
        <color indexed="8"/>
        <rFont val="Calibri"/>
        <family val="2"/>
      </rPr>
      <t>π Rz Cz)</t>
    </r>
  </si>
  <si>
    <r>
      <t>fpea=1/2</t>
    </r>
    <r>
      <rPr>
        <b/>
        <sz val="11"/>
        <color indexed="8"/>
        <rFont val="Calibri"/>
        <family val="2"/>
      </rPr>
      <t>π Rz ((Cz*Cp)/(Cz+Cp))</t>
    </r>
  </si>
  <si>
    <t>Schottky Diode Conduction Loss</t>
  </si>
  <si>
    <t>Pcon_Diode</t>
  </si>
  <si>
    <t>Schottky Diode Switching Loss</t>
  </si>
  <si>
    <t>Psw_Diode</t>
  </si>
  <si>
    <t>Boost Inductor Core Loss</t>
  </si>
  <si>
    <t>P_Core</t>
  </si>
  <si>
    <t>Estimated</t>
  </si>
  <si>
    <t>To get larger gain margin increase  Cp.</t>
  </si>
  <si>
    <t>P_copper</t>
  </si>
  <si>
    <t>Misc</t>
  </si>
  <si>
    <t>EFF%</t>
  </si>
  <si>
    <t>Input Current Sense Resistor Loss</t>
  </si>
  <si>
    <t>PQ1_Loss</t>
  </si>
  <si>
    <t>Note: Thermal analysis is done with 100% dimming.</t>
  </si>
  <si>
    <t>*) IC Power Loss and Temperature Rise Calculations</t>
  </si>
  <si>
    <t>IC temperature rise</t>
  </si>
  <si>
    <t>*) Feedback Loop Components</t>
  </si>
  <si>
    <t>Desired Cross Over Frequency</t>
  </si>
  <si>
    <t>The A8517 Error Amplifier Transconductance</t>
  </si>
  <si>
    <t>Output Equivalent Resistor</t>
  </si>
  <si>
    <t>The Type II Error Amplifier Poles and Zeros</t>
  </si>
  <si>
    <t>*) EVB Other Components Power Losses</t>
  </si>
  <si>
    <t>Misc Losses, Capacitors ESRs, ..etc..</t>
  </si>
  <si>
    <t>Power Losses and Efficiency Calculations</t>
  </si>
  <si>
    <t>Rd=(V2-V1)/(I2-I1)</t>
  </si>
  <si>
    <t>Ploss_Total</t>
  </si>
  <si>
    <t>P_IC</t>
  </si>
  <si>
    <t>P_Current Sense</t>
  </si>
  <si>
    <t>Equivalent Dynamic Resistor of One String LEDs Rd</t>
  </si>
  <si>
    <t>Implemented slope compensation</t>
  </si>
  <si>
    <t>f</t>
  </si>
  <si>
    <t>Qd</t>
  </si>
  <si>
    <t>Dmin</t>
  </si>
  <si>
    <t>Dnom</t>
  </si>
  <si>
    <t>FSC</t>
  </si>
  <si>
    <t>dI</t>
  </si>
  <si>
    <t>CSC</t>
  </si>
  <si>
    <t>IFSC</t>
  </si>
  <si>
    <t>ws</t>
  </si>
  <si>
    <t>Ap</t>
  </si>
  <si>
    <t>esr</t>
  </si>
  <si>
    <t>kHz</t>
  </si>
  <si>
    <t>E/A Gain</t>
  </si>
  <si>
    <t>C/O Gain</t>
  </si>
  <si>
    <t>Total gain</t>
  </si>
  <si>
    <t>Cout zero</t>
  </si>
  <si>
    <t>rhp zero</t>
  </si>
  <si>
    <t>load pole</t>
  </si>
  <si>
    <t>douple pole</t>
  </si>
  <si>
    <t>C/O Phase</t>
  </si>
  <si>
    <t>E/A Phase</t>
  </si>
  <si>
    <t>Total Phase</t>
  </si>
  <si>
    <t>Cross Over</t>
  </si>
  <si>
    <t>Ridley's formula</t>
  </si>
  <si>
    <t>V2</t>
  </si>
  <si>
    <t>V1</t>
  </si>
  <si>
    <t>Typical Vin</t>
  </si>
  <si>
    <t>Vintyp</t>
  </si>
  <si>
    <t>VH</t>
  </si>
  <si>
    <t>Number of used LEDs in each string</t>
  </si>
  <si>
    <t>nc</t>
  </si>
  <si>
    <t>LED current in each LED string</t>
  </si>
  <si>
    <t>ILEDs</t>
  </si>
  <si>
    <t>ILEDc</t>
  </si>
  <si>
    <t>ILEDc=ILEDs/ncp</t>
  </si>
  <si>
    <t>Total output LED current</t>
  </si>
  <si>
    <t>ILEDt</t>
  </si>
  <si>
    <t>ILEDt=ILEDs*nls</t>
  </si>
  <si>
    <t>Number of LED strings</t>
  </si>
  <si>
    <t>Forward voltage drop of used schottky diode</t>
  </si>
  <si>
    <t>npc</t>
  </si>
  <si>
    <t>PWM dimming period</t>
  </si>
  <si>
    <t>Td</t>
  </si>
  <si>
    <t>Min percentage PWM dimming duty cycle</t>
  </si>
  <si>
    <t>D(max)</t>
  </si>
  <si>
    <t>Vout(max)</t>
  </si>
  <si>
    <t>Vout(nom)=n*Vf+Vreg+VH</t>
  </si>
  <si>
    <t>Nominal output voltage</t>
  </si>
  <si>
    <t>Max duty cycle at OVP Output</t>
  </si>
  <si>
    <t>D(max)=1-Fsw*Toff(min)</t>
  </si>
  <si>
    <t>Theoretical max output voltage using theoretical max duty cycle. Check to see if Vout(max)&gt;Vout(ovp).</t>
  </si>
  <si>
    <t>Half the ripple current</t>
  </si>
  <si>
    <t>Td=(1/fd)*10^6</t>
  </si>
  <si>
    <t>R_Fset=(19.9/Fsw)-0.01</t>
  </si>
  <si>
    <t>Fsw=19.9/(R_Fset+0.01)</t>
  </si>
  <si>
    <t>Estimated used output capacitor ESR</t>
  </si>
  <si>
    <t>Rs=Vreg/ILEDs</t>
  </si>
  <si>
    <t>Figure (2)</t>
  </si>
  <si>
    <t>Req=Vout(nom)/(ILEDs*nls)</t>
  </si>
  <si>
    <r>
      <t xml:space="preserve">Rz=(1/g*Rs)(Rs+Rd)*(10^(-G-3/20)). </t>
    </r>
    <r>
      <rPr>
        <b/>
        <sz val="12"/>
        <rFont val="Calibri"/>
        <family val="2"/>
      </rPr>
      <t>To get larger bandwidth (fc) increase Rz.</t>
    </r>
  </si>
  <si>
    <t>Cz=1/(2 π Rz fc/10)</t>
  </si>
  <si>
    <t>Cp=Cz/(2π Cz Rz fz-1)</t>
  </si>
  <si>
    <t>Boost diode junction capacitor charge loss</t>
  </si>
  <si>
    <t>The A8517 error amplifier transconductance value is given by the IC designer.</t>
  </si>
  <si>
    <t>The estimated schottky diode junction capacitor charge is (Qrr=5nC). This charge contributes to the boost Mosfet turn on loss.</t>
  </si>
  <si>
    <t>Dmax OV</t>
  </si>
  <si>
    <t xml:space="preserve">RI </t>
  </si>
  <si>
    <t>Number of used IC Led channels</t>
  </si>
  <si>
    <t>Number of parallel IC channels</t>
  </si>
  <si>
    <t>LED current in each IC LED channel</t>
  </si>
  <si>
    <t>Estimated EVB Efficiency</t>
  </si>
  <si>
    <t>Total EVB Power Loss at Vin=12V</t>
  </si>
  <si>
    <t xml:space="preserve">Assumed 4-layer PCB, based on JEDEC standard. </t>
  </si>
  <si>
    <t>Estimated voltage drop difference between strings.</t>
  </si>
  <si>
    <t>IL(rate)</t>
  </si>
  <si>
    <t>Minimum Inductor current rating</t>
  </si>
  <si>
    <t>Leakage current of used schottky diode at 150 Degree C</t>
  </si>
  <si>
    <t>Obtain from diode data sheet</t>
  </si>
  <si>
    <t>OVP Leakage current at 150 Degree C</t>
  </si>
  <si>
    <t>Minimum recommended output capacitor to maintain 5000/1 high dimming ratio</t>
  </si>
  <si>
    <t>Minimum input capacitor</t>
  </si>
  <si>
    <t>VSENSE trip voltage of the input disconnect P-Channel Mosfet</t>
  </si>
  <si>
    <t>Selected threshold of output short circuit protection</t>
  </si>
  <si>
    <t>Iout_short</t>
  </si>
  <si>
    <t>INS trip point is taken from the IC data sheet</t>
  </si>
  <si>
    <t>enter V2 measurement value</t>
  </si>
  <si>
    <t>enter V1 measurement value</t>
  </si>
  <si>
    <t>Typically Vd is in a range of 0.25V to 0.6V</t>
  </si>
  <si>
    <t>The Power Stage Gain at the Desired Cross Over Frequency</t>
  </si>
  <si>
    <t>*) Equivalent Dynamic Resistor of One LEDs String, Rd calculation</t>
  </si>
  <si>
    <t>Figure (1)</t>
  </si>
  <si>
    <t>Internal Led Current Sink Sense Resistor</t>
  </si>
  <si>
    <t>Selected switching frequency</t>
  </si>
  <si>
    <t xml:space="preserve">Hysteresis voltage range </t>
  </si>
  <si>
    <t>Nominal duty cycle</t>
  </si>
  <si>
    <t>Min duty cycle</t>
  </si>
  <si>
    <t>Cout(min)</t>
  </si>
  <si>
    <t>Cout(Rec)</t>
  </si>
  <si>
    <t>Ico(rms)</t>
  </si>
  <si>
    <t>Cin(min)</t>
  </si>
  <si>
    <t>Vs_trip</t>
  </si>
  <si>
    <t>Δs=1-0.18/Dmax</t>
  </si>
  <si>
    <t>IC Data</t>
  </si>
  <si>
    <t>Vin_min</t>
  </si>
  <si>
    <t>Vin_max</t>
  </si>
  <si>
    <t>Output leakage current</t>
  </si>
  <si>
    <t>DL</t>
  </si>
  <si>
    <t>OVPL</t>
  </si>
  <si>
    <t>ΔI</t>
  </si>
  <si>
    <t>ΔI'</t>
  </si>
  <si>
    <t>Slope compensation</t>
  </si>
  <si>
    <t>SC</t>
  </si>
  <si>
    <t>A/uS</t>
  </si>
  <si>
    <t>ΔI'/2</t>
  </si>
  <si>
    <t>L1'</t>
  </si>
  <si>
    <t>Calculated value of disconnect switch sense resistor R_SC</t>
  </si>
  <si>
    <t>R_SC'</t>
  </si>
  <si>
    <t>fsw</t>
  </si>
  <si>
    <t>Rz'</t>
  </si>
  <si>
    <t>Cz'</t>
  </si>
  <si>
    <t>Cp'</t>
  </si>
  <si>
    <r>
      <t xml:space="preserve">1. Enter system data into </t>
    </r>
    <r>
      <rPr>
        <sz val="10"/>
        <color theme="0"/>
        <rFont val="Arial"/>
        <family val="2"/>
      </rPr>
      <t>white cells.</t>
    </r>
  </si>
  <si>
    <t>Ilr</t>
  </si>
  <si>
    <t>Selected OVP setting</t>
  </si>
  <si>
    <t>Inductor current rate</t>
  </si>
  <si>
    <t>Vout(ovp)'</t>
  </si>
  <si>
    <t>fsw'</t>
  </si>
  <si>
    <t>Toff_min</t>
  </si>
  <si>
    <t>Note2: It is always necessary to measure the feedback loop bandwidth, phase margin, and gain margin and if needed RZ, Cz, and Cp values are tweaked to achieve the desired fc, phase, and gain margins. It is a good idea to adjust the cross over frequency to get maximum phase margin at room temperature. Then when the crossover frequency becomes smaller at hot temperature or larger at cold, the phase margin will stay at reasonably at high value.</t>
  </si>
  <si>
    <t>Estimated PCB Resistance</t>
  </si>
  <si>
    <t>R_pcb</t>
  </si>
  <si>
    <r>
      <rPr>
        <b/>
        <sz val="12"/>
        <color rgb="FF0000CC"/>
        <rFont val="Arial"/>
        <family val="2"/>
      </rPr>
      <t xml:space="preserve">Note3: Losses are proportional to switching frequency. To achieve higher efficiency, low switching frequency design should be implemented. In addition, large number of output LEDs requires larger </t>
    </r>
    <r>
      <rPr>
        <b/>
        <sz val="11"/>
        <color rgb="FF0000CC"/>
        <rFont val="Arial"/>
        <family val="2"/>
      </rPr>
      <t>output voltage. Larger output voltage increases significantly the switching losses. In addition, larger output voltage increases duty cycle which results in more conduction losses.</t>
    </r>
  </si>
  <si>
    <t>PCB_Loss</t>
  </si>
  <si>
    <t>A8517 EVB Components Selection</t>
  </si>
  <si>
    <t>*) EVB Components Calculations</t>
  </si>
  <si>
    <t>Max duty cycle at Vin(min) and Vout(nom)</t>
  </si>
  <si>
    <t>Round up the calculated Vout(OVP), then using the A8517 GUI select the rounded up value.</t>
  </si>
  <si>
    <t xml:space="preserve">Cin=ΔIin/(8*Fsw*ΔVin). </t>
  </si>
  <si>
    <t>Phase Margin=</t>
  </si>
  <si>
    <t>Degree</t>
  </si>
  <si>
    <t>Cout=((ILED X nls X (1/fc))/(VH))*1.2</t>
  </si>
  <si>
    <t>Δl_%</t>
  </si>
  <si>
    <t>Max average input current at min Vin and nominal Vout</t>
  </si>
  <si>
    <r>
      <rPr>
        <b/>
        <sz val="11"/>
        <color rgb="FF0000CC"/>
        <rFont val="Calibri"/>
        <family val="2"/>
        <scheme val="minor"/>
      </rPr>
      <t>1)</t>
    </r>
    <r>
      <rPr>
        <sz val="11"/>
        <color theme="1"/>
        <rFont val="Calibri"/>
        <family val="2"/>
        <scheme val="minor"/>
      </rPr>
      <t xml:space="preserve"> Get a load board with one Led-string which includes, for example, 7 LEDs in series as shown in Figure (2).</t>
    </r>
  </si>
  <si>
    <r>
      <rPr>
        <b/>
        <sz val="11"/>
        <color rgb="FF0000CC"/>
        <rFont val="Calibri"/>
        <family val="2"/>
        <scheme val="minor"/>
      </rPr>
      <t>4)</t>
    </r>
    <r>
      <rPr>
        <sz val="11"/>
        <color theme="1"/>
        <rFont val="Calibri"/>
        <family val="2"/>
        <scheme val="minor"/>
      </rPr>
      <t xml:space="preserve"> Change Vin to get a 90% of ILEDs through one led string. Then measure the voltage drop V1 across all Leds in one string. Don't include voltage drop across the current limit resistor R1.</t>
    </r>
  </si>
  <si>
    <r>
      <rPr>
        <b/>
        <sz val="11"/>
        <color rgb="FF0000CC"/>
        <rFont val="Calibri"/>
        <family val="2"/>
        <scheme val="minor"/>
      </rPr>
      <t>5)</t>
    </r>
    <r>
      <rPr>
        <sz val="11"/>
        <color theme="1"/>
        <rFont val="Calibri"/>
        <family val="2"/>
        <scheme val="minor"/>
      </rPr>
      <t xml:space="preserve"> Change Vin to get full load ILEDs. Then measure the voltage drop V2 across all Leds in same led string. Don't include the voltage drop across the current resistor R1.</t>
    </r>
  </si>
  <si>
    <t>Measured V2 across all LEDs (for example 7 Leds) in one string at I2</t>
  </si>
  <si>
    <t>Measured V1 across all LEDs (for example 7 Leds) in one string at I1</t>
  </si>
  <si>
    <r>
      <rPr>
        <b/>
        <sz val="11"/>
        <color rgb="FF0000CC"/>
        <rFont val="Calibri"/>
        <family val="2"/>
        <scheme val="minor"/>
      </rPr>
      <t>7)</t>
    </r>
    <r>
      <rPr>
        <b/>
        <sz val="11"/>
        <rFont val="Calibri"/>
        <family val="2"/>
        <scheme val="minor"/>
      </rPr>
      <t xml:space="preserve"> </t>
    </r>
    <r>
      <rPr>
        <sz val="11"/>
        <rFont val="Calibri"/>
        <family val="2"/>
        <scheme val="minor"/>
      </rPr>
      <t>To make sure the Rd measurement is accurate take few more current and voltage readings around nominal LED current and repeat step 6.</t>
    </r>
  </si>
  <si>
    <r>
      <rPr>
        <b/>
        <sz val="11"/>
        <color rgb="FF0000CC"/>
        <rFont val="Calibri"/>
        <family val="2"/>
        <scheme val="minor"/>
      </rPr>
      <t>3)</t>
    </r>
    <r>
      <rPr>
        <sz val="11"/>
        <color theme="1"/>
        <rFont val="Calibri"/>
        <family val="2"/>
        <scheme val="minor"/>
      </rPr>
      <t xml:space="preserve"> Connect as shown in Figure (2).</t>
    </r>
  </si>
  <si>
    <r>
      <rPr>
        <b/>
        <sz val="11"/>
        <color rgb="FF0000CC"/>
        <rFont val="Calibri"/>
        <family val="2"/>
        <scheme val="minor"/>
      </rPr>
      <t>6)</t>
    </r>
    <r>
      <rPr>
        <sz val="11"/>
        <color theme="1"/>
        <rFont val="Calibri"/>
        <family val="2"/>
        <scheme val="minor"/>
      </rPr>
      <t xml:space="preserve"> Calculate Rd=(V2-V1)/(I2-I1).</t>
    </r>
  </si>
  <si>
    <t>Data Sheet specifies Toff max=85nS and Toff typical=55nS. Consider Toff(min)=85nS.</t>
  </si>
  <si>
    <t>The A8517 error amplifier transconductance value has around -+ 30% tolerences.</t>
  </si>
  <si>
    <t>Minimum switching frequency</t>
  </si>
  <si>
    <t>fsw(min)</t>
  </si>
  <si>
    <t>Maximum switching frequency</t>
  </si>
  <si>
    <t>fsw(max)</t>
  </si>
  <si>
    <t>Consider +- 10% dithering</t>
  </si>
  <si>
    <t>Output Capacitor Calculation</t>
  </si>
  <si>
    <r>
      <rPr>
        <b/>
        <sz val="11"/>
        <color rgb="FF0000CC"/>
        <rFont val="Arial"/>
        <family val="2"/>
      </rPr>
      <t>Option (1)</t>
    </r>
    <r>
      <rPr>
        <sz val="11"/>
        <rFont val="Arial"/>
        <family val="2"/>
      </rPr>
      <t>: Only electrolytic capacitor at the output</t>
    </r>
  </si>
  <si>
    <t>Cout1</t>
  </si>
  <si>
    <t>ESR of the electrolytic capacitor</t>
  </si>
  <si>
    <t>ESR1</t>
  </si>
  <si>
    <t>Ω</t>
  </si>
  <si>
    <r>
      <rPr>
        <b/>
        <sz val="11"/>
        <color rgb="FF0000CC"/>
        <rFont val="Arial"/>
        <family val="2"/>
      </rPr>
      <t>Option (2)</t>
    </r>
    <r>
      <rPr>
        <sz val="11"/>
        <rFont val="Arial"/>
        <family val="2"/>
      </rPr>
      <t xml:space="preserve">: Only ceramic capacitors at the output </t>
    </r>
  </si>
  <si>
    <t>Cout2</t>
  </si>
  <si>
    <t>Estimated Total ESR</t>
  </si>
  <si>
    <t>ESR2</t>
  </si>
  <si>
    <r>
      <rPr>
        <b/>
        <sz val="11"/>
        <color rgb="FF0000CC"/>
        <rFont val="Arial"/>
        <family val="2"/>
      </rPr>
      <t>Option (3)</t>
    </r>
    <r>
      <rPr>
        <sz val="11"/>
        <rFont val="Arial"/>
        <family val="2"/>
      </rPr>
      <t>: Electrolytic and ceramic capacitors at the output</t>
    </r>
  </si>
  <si>
    <t>Electrolytic capacitance value</t>
  </si>
  <si>
    <t>Coute</t>
  </si>
  <si>
    <t>Electrolytic ESR value</t>
  </si>
  <si>
    <t>ESRe</t>
  </si>
  <si>
    <t>Ceramic capacitance</t>
  </si>
  <si>
    <t>Cc</t>
  </si>
  <si>
    <t>Estimated ceramic ESR</t>
  </si>
  <si>
    <t>ESRc</t>
  </si>
  <si>
    <t>Zce</t>
  </si>
  <si>
    <t>Zcc</t>
  </si>
  <si>
    <t>Equivalent total output capacitors impedance</t>
  </si>
  <si>
    <t>Zout(eq)</t>
  </si>
  <si>
    <t>ESR(eq)</t>
  </si>
  <si>
    <t>Note that the equivalent ESR value is closer to ESR value of the used larger capacitor.</t>
  </si>
  <si>
    <t>Cout(eq)</t>
  </si>
  <si>
    <t>Selected output capacitor is option3</t>
  </si>
  <si>
    <t>This value is calculated from Control Loop Page. If possible, it is preferable to confirm the calculation by doing on-bench measurement of the power stage gain at the desired cross over frequency.</t>
  </si>
  <si>
    <r>
      <rPr>
        <b/>
        <sz val="11"/>
        <color rgb="FF0000CC"/>
        <rFont val="Arial"/>
        <family val="2"/>
      </rPr>
      <t>Option (3)</t>
    </r>
    <r>
      <rPr>
        <b/>
        <sz val="11"/>
        <color theme="5" tint="-0.249977111117893"/>
        <rFont val="Arial"/>
        <family val="2"/>
      </rPr>
      <t>: Equivalent output capacitor ESR (real portion of the equivalent total impedance)</t>
    </r>
  </si>
  <si>
    <t>Cz should be tweaked to obtain maximum phase margin at cross over frequency.</t>
  </si>
  <si>
    <t>Minimum output capacitor due to load transients</t>
  </si>
  <si>
    <t>Rev 01</t>
  </si>
  <si>
    <t>Calculated electrolytic impedance at 100kHz</t>
  </si>
  <si>
    <t>calculated ceramic impedance at 100kHz</t>
  </si>
  <si>
    <t>Option (3): Equivalent output capacitor value (reciprocal of imaginary portion of the eqivalent total impedance divided by 2*π*100kHz)</t>
  </si>
  <si>
    <t>A range of fc=10kHz to fc=30kHz seems sufficient for this LED application.</t>
  </si>
  <si>
    <t>Ω</t>
  </si>
  <si>
    <t>Boost Inductor Copper Loss with Rdc=0.025Ω</t>
  </si>
  <si>
    <t>Input Disconnect Switch Q1 Loss. Rdson=0.015 mΩ</t>
  </si>
  <si>
    <t>PCB Loss, with Rdc=1mΩ</t>
  </si>
  <si>
    <t>kΩ</t>
  </si>
  <si>
    <t>Note1: The Error Amplifier Pole at The Origin: This Pole is neglected. It is determined by Cp and the error amplifier output impedance which is 250kΩ.</t>
  </si>
  <si>
    <t>μA</t>
  </si>
  <si>
    <t>30μA is the OVP leakage current when the EN is high</t>
  </si>
  <si>
    <t>μF</t>
  </si>
  <si>
    <t>μs</t>
  </si>
  <si>
    <t>A/μs</t>
  </si>
  <si>
    <t>used Rz</t>
  </si>
  <si>
    <t>used Cz</t>
  </si>
  <si>
    <t>used Cp</t>
  </si>
  <si>
    <t>Larger inductor results in smaller ripple current, smaller ripple voltage at the input and output, and higher converter efficiency. use a standard inductor value.</t>
  </si>
  <si>
    <t>2) use external supply Vin and a current limit resistor R1. R1 value could be determined such that voltage drop across it, is less than 0.5V. use proper watt rate resistor.</t>
  </si>
  <si>
    <t>A/s</t>
  </si>
  <si>
    <t>dB</t>
  </si>
  <si>
    <t>A(pk-pk)</t>
  </si>
  <si>
    <r>
      <rPr>
        <sz val="10"/>
        <rFont val="Calibri"/>
        <family val="2"/>
      </rPr>
      <t>μ</t>
    </r>
    <r>
      <rPr>
        <sz val="10"/>
        <rFont val="Arial"/>
        <family val="2"/>
      </rPr>
      <t>H</t>
    </r>
  </si>
  <si>
    <r>
      <rPr>
        <b/>
        <sz val="10"/>
        <color rgb="FF0000CC"/>
        <rFont val="Calibri"/>
        <family val="2"/>
      </rPr>
      <t>μ</t>
    </r>
    <r>
      <rPr>
        <b/>
        <sz val="10"/>
        <color rgb="FF0000CC"/>
        <rFont val="Arial"/>
        <family val="2"/>
      </rPr>
      <t>H</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</si>
</sst>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0.000"/>
    <numFmt numFmtId="166" formatCode="0.0000"/>
  </numFmts>
  <fonts count="59"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0"/>
      <name val="Arial"/>
      <family val="2"/>
    </font>
    <font>
      <sz val="10"/>
      <color indexed="17"/>
      <name val="Arial"/>
      <family val="2"/>
    </font>
    <font>
      <sz val="10"/>
      <color indexed="10"/>
      <name val="Arial"/>
      <family val="2"/>
    </font>
    <font>
      <sz val="8"/>
      <name val="Arial"/>
      <family val="2"/>
    </font>
    <font>
      <sz val="10"/>
      <color indexed="12"/>
      <name val="Arial"/>
      <family val="2"/>
    </font>
    <font>
      <b/>
      <sz val="10"/>
      <color indexed="12"/>
      <name val="Arial"/>
      <family val="2"/>
    </font>
    <font>
      <sz val="9"/>
      <color indexed="81"/>
      <name val="Tahoma"/>
      <family val="2"/>
    </font>
    <font>
      <b/>
      <sz val="9"/>
      <color indexed="81"/>
      <name val="Tahoma"/>
      <family val="2"/>
    </font>
    <font>
      <b/>
      <sz val="11"/>
      <name val="Arial"/>
      <family val="2"/>
    </font>
    <font>
      <b/>
      <sz val="11"/>
      <color indexed="8"/>
      <name val="Calibri"/>
      <family val="2"/>
    </font>
    <font>
      <b/>
      <sz val="11"/>
      <name val="Calibri"/>
      <family val="2"/>
    </font>
    <font>
      <sz val="11"/>
      <color indexed="8"/>
      <name val="Calibri"/>
      <family val="2"/>
    </font>
    <font>
      <b/>
      <sz val="11"/>
      <color indexed="8"/>
      <name val="Calibri"/>
      <family val="2"/>
    </font>
    <font>
      <sz val="10"/>
      <color indexed="8"/>
      <name val="Arial"/>
      <family val="2"/>
    </font>
    <font>
      <b/>
      <sz val="10"/>
      <color indexed="12"/>
      <name val="Arial"/>
      <family val="2"/>
    </font>
    <font>
      <b/>
      <sz val="14"/>
      <color indexed="12"/>
      <name val="Arial"/>
      <family val="2"/>
    </font>
    <font>
      <b/>
      <sz val="14"/>
      <color indexed="12"/>
      <name val="Calibri"/>
      <family val="2"/>
    </font>
    <font>
      <b/>
      <sz val="12"/>
      <color indexed="12"/>
      <name val="Arial"/>
      <family val="2"/>
    </font>
    <font>
      <b/>
      <sz val="11"/>
      <color indexed="12"/>
      <name val="Calibri"/>
      <family val="2"/>
    </font>
    <font>
      <b/>
      <sz val="11"/>
      <color indexed="8"/>
      <name val="Arial"/>
      <family val="2"/>
    </font>
    <font>
      <b/>
      <sz val="11"/>
      <name val="Calibri"/>
      <family val="2"/>
    </font>
    <font>
      <sz val="11"/>
      <color theme="1"/>
      <name val="Calibri"/>
      <family val="2"/>
      <scheme val="minor"/>
    </font>
    <font>
      <sz val="11"/>
      <name val="Calibri"/>
      <family val="2"/>
      <scheme val="minor"/>
    </font>
    <font>
      <b/>
      <sz val="10"/>
      <color rgb="FF0000CC"/>
      <name val="Arial"/>
      <family val="2"/>
    </font>
    <font>
      <b/>
      <sz val="12"/>
      <name val="Calibri"/>
      <family val="2"/>
    </font>
    <font>
      <b/>
      <sz val="11"/>
      <color rgb="FF0000CC"/>
      <name val="Calibri"/>
      <family val="2"/>
    </font>
    <font>
      <b/>
      <sz val="11"/>
      <color rgb="FF0000CC"/>
      <name val="Calibri"/>
      <family val="2"/>
      <scheme val="minor"/>
    </font>
    <font>
      <b/>
      <sz val="11"/>
      <name val="Calibri"/>
      <family val="2"/>
      <scheme val="minor"/>
    </font>
    <font>
      <b/>
      <sz val="11"/>
      <color rgb="FF0000CC"/>
      <name val="Arial"/>
      <family val="2"/>
    </font>
    <font>
      <b/>
      <sz val="12"/>
      <color theme="1"/>
      <name val="Calibri"/>
      <family val="2"/>
      <scheme val="minor"/>
    </font>
    <font>
      <sz val="11"/>
      <color indexed="12"/>
      <name val="Calibri"/>
      <family val="2"/>
    </font>
    <font>
      <b/>
      <sz val="10"/>
      <color theme="1"/>
      <name val="Arial"/>
      <family val="2"/>
    </font>
    <font>
      <sz val="10"/>
      <color theme="0"/>
      <name val="Arial"/>
      <family val="2"/>
    </font>
    <font>
      <b/>
      <sz val="12"/>
      <color rgb="FF0000CC"/>
      <name val="Arial"/>
      <family val="2"/>
    </font>
    <font>
      <b/>
      <sz val="10"/>
      <color rgb="FFFF0000"/>
      <name val="Arial"/>
      <family val="2"/>
    </font>
    <font>
      <b/>
      <sz val="11"/>
      <color rgb="FFFF0000"/>
      <name val="Arial"/>
      <family val="2"/>
    </font>
    <font>
      <b/>
      <sz val="12"/>
      <name val="Arial"/>
      <family val="2"/>
    </font>
    <font>
      <sz val="10"/>
      <color indexed="81"/>
      <name val="Tahoma"/>
      <family val="2"/>
    </font>
    <font>
      <b/>
      <sz val="11"/>
      <color indexed="12"/>
      <name val="Arial"/>
      <family val="2"/>
    </font>
    <font>
      <sz val="11"/>
      <name val="Arial"/>
      <family val="2"/>
    </font>
    <font>
      <b/>
      <sz val="11"/>
      <color theme="5" tint="-0.249977111117893"/>
      <name val="Arial"/>
      <family val="2"/>
    </font>
    <font>
      <sz val="11"/>
      <name val="Calibri"/>
      <family val="2"/>
    </font>
    <font>
      <sz val="10"/>
      <color theme="0" tint="-0.499984740745262"/>
      <name val="Arial"/>
      <family val="2"/>
    </font>
    <font>
      <b/>
      <sz val="14"/>
      <color rgb="FF0000CC"/>
      <name val="Arial"/>
      <family val="2"/>
    </font>
    <font>
      <sz val="10"/>
      <name val="Calibri"/>
      <family val="2"/>
    </font>
    <font>
      <b/>
      <sz val="10"/>
      <color rgb="FF0000CC"/>
      <name val="Calibri"/>
      <family val="2"/>
    </font>
  </fonts>
  <fills count="8">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theme="0" tint="-0.14999847407452621"/>
        <bgColor indexed="64"/>
      </patternFill>
    </fill>
    <fill>
      <patternFill patternType="solid">
        <fgColor theme="0" tint="-4.9989318521683403E-2"/>
        <bgColor indexed="64"/>
      </patternFill>
    </fill>
  </fills>
  <borders count="8">
    <border>
      <left/>
      <right/>
      <top/>
      <bottom/>
      <diagonal/>
    </border>
    <border>
      <left style="thick">
        <color indexed="64"/>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s>
  <cellStyleXfs count="81">
    <xf numFmtId="0" fontId="0" fillId="0" borderId="0"/>
    <xf numFmtId="0" fontId="34" fillId="0" borderId="0"/>
    <xf numFmtId="0" fontId="10" fillId="0" borderId="0"/>
    <xf numFmtId="0" fontId="12" fillId="0" borderId="0"/>
    <xf numFmtId="0" fontId="10" fillId="0" borderId="0"/>
    <xf numFmtId="0" fontId="9" fillId="0" borderId="0"/>
    <xf numFmtId="0" fontId="9" fillId="0" borderId="0"/>
    <xf numFmtId="0" fontId="9"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cellStyleXfs>
  <cellXfs count="225">
    <xf numFmtId="0" fontId="0" fillId="0" borderId="0" xfId="0"/>
    <xf numFmtId="0" fontId="13" fillId="0" borderId="0" xfId="0" applyFont="1"/>
    <xf numFmtId="0" fontId="0" fillId="0" borderId="0" xfId="0" applyFill="1"/>
    <xf numFmtId="0" fontId="0" fillId="0" borderId="0" xfId="0" applyAlignment="1">
      <alignment horizontal="center" vertical="center"/>
    </xf>
    <xf numFmtId="0" fontId="0" fillId="0" borderId="0" xfId="0" applyAlignment="1">
      <alignment horizontal="left" vertical="center"/>
    </xf>
    <xf numFmtId="0" fontId="13" fillId="0" borderId="0" xfId="0" applyFont="1" applyAlignment="1">
      <alignment horizontal="center" vertical="center"/>
    </xf>
    <xf numFmtId="2" fontId="0" fillId="0" borderId="0" xfId="0" applyNumberFormat="1" applyAlignment="1">
      <alignment horizontal="center" vertical="center"/>
    </xf>
    <xf numFmtId="0" fontId="0" fillId="2" borderId="2" xfId="0" applyFill="1" applyBorder="1" applyAlignment="1" applyProtection="1">
      <alignment horizontal="center" vertical="center" wrapText="1"/>
      <protection locked="0"/>
    </xf>
    <xf numFmtId="0" fontId="0" fillId="0" borderId="0" xfId="0"/>
    <xf numFmtId="0" fontId="34" fillId="0" borderId="0" xfId="1" applyFill="1"/>
    <xf numFmtId="0" fontId="13" fillId="0" borderId="0" xfId="0" applyFont="1" applyFill="1"/>
    <xf numFmtId="0" fontId="13" fillId="0" borderId="2" xfId="0" applyFont="1" applyFill="1" applyBorder="1" applyAlignment="1" applyProtection="1">
      <alignment horizontal="center" vertical="center" wrapText="1"/>
      <protection locked="0"/>
    </xf>
    <xf numFmtId="0" fontId="13" fillId="0" borderId="0" xfId="0" applyFont="1" applyFill="1" applyAlignment="1">
      <alignment horizontal="center" vertical="center" wrapText="1"/>
    </xf>
    <xf numFmtId="0" fontId="34" fillId="0" borderId="0" xfId="1" applyFill="1" applyBorder="1" applyAlignment="1">
      <alignment horizontal="center" vertical="center" wrapText="1"/>
    </xf>
    <xf numFmtId="0" fontId="10" fillId="0" borderId="0" xfId="4" applyFill="1"/>
    <xf numFmtId="0" fontId="31" fillId="0" borderId="2" xfId="1" applyFont="1" applyFill="1" applyBorder="1" applyAlignment="1" applyProtection="1">
      <alignment horizontal="center" vertical="center" wrapText="1"/>
      <protection locked="0"/>
    </xf>
    <xf numFmtId="0" fontId="34" fillId="0" borderId="1" xfId="1" applyFill="1" applyBorder="1" applyAlignment="1" applyProtection="1">
      <alignment horizontal="left" vertical="center" wrapText="1"/>
      <protection locked="0"/>
    </xf>
    <xf numFmtId="0" fontId="0" fillId="0" borderId="0" xfId="0" applyFill="1" applyAlignment="1">
      <alignment horizontal="left" vertical="center" wrapText="1"/>
    </xf>
    <xf numFmtId="0" fontId="0" fillId="0" borderId="0" xfId="0" applyFill="1" applyBorder="1"/>
    <xf numFmtId="0" fontId="0" fillId="0" borderId="0" xfId="0" quotePrefix="1" applyFill="1" applyBorder="1"/>
    <xf numFmtId="0" fontId="13" fillId="4" borderId="2" xfId="0" applyFont="1" applyFill="1" applyBorder="1" applyAlignment="1" applyProtection="1">
      <alignment horizontal="center" vertical="center" wrapText="1"/>
    </xf>
    <xf numFmtId="165" fontId="0" fillId="4" borderId="2" xfId="0" applyNumberFormat="1" applyFill="1" applyBorder="1" applyAlignment="1" applyProtection="1">
      <alignment horizontal="center" vertical="center" wrapText="1"/>
    </xf>
    <xf numFmtId="165" fontId="13" fillId="4" borderId="2" xfId="0" applyNumberFormat="1" applyFont="1" applyFill="1" applyBorder="1" applyAlignment="1" applyProtection="1">
      <alignment horizontal="center" vertical="center" wrapText="1"/>
    </xf>
    <xf numFmtId="165" fontId="26" fillId="4" borderId="2" xfId="1" applyNumberFormat="1" applyFont="1" applyFill="1" applyBorder="1" applyAlignment="1" applyProtection="1">
      <alignment horizontal="center" vertical="center" wrapText="1"/>
    </xf>
    <xf numFmtId="2" fontId="26" fillId="4" borderId="2" xfId="1" applyNumberFormat="1" applyFont="1" applyFill="1" applyBorder="1" applyAlignment="1" applyProtection="1">
      <alignment horizontal="center" vertical="center" wrapText="1"/>
    </xf>
    <xf numFmtId="2" fontId="32" fillId="4" borderId="2" xfId="1" applyNumberFormat="1" applyFont="1" applyFill="1" applyBorder="1" applyAlignment="1" applyProtection="1">
      <alignment horizontal="center" vertical="center" wrapText="1"/>
    </xf>
    <xf numFmtId="164" fontId="32" fillId="4" borderId="2" xfId="1" applyNumberFormat="1" applyFont="1" applyFill="1" applyBorder="1" applyAlignment="1" applyProtection="1">
      <alignment horizontal="center" vertical="center" wrapText="1"/>
    </xf>
    <xf numFmtId="0" fontId="13" fillId="2" borderId="2" xfId="0" applyFont="1" applyFill="1" applyBorder="1" applyAlignment="1" applyProtection="1">
      <alignment horizontal="center" vertical="center" wrapText="1"/>
      <protection locked="0"/>
    </xf>
    <xf numFmtId="0" fontId="34" fillId="2" borderId="2" xfId="1" applyFill="1" applyBorder="1" applyAlignment="1" applyProtection="1">
      <alignment horizontal="center" vertical="center" wrapText="1"/>
      <protection locked="0"/>
    </xf>
    <xf numFmtId="165" fontId="0" fillId="2" borderId="2" xfId="0" applyNumberFormat="1" applyFill="1" applyBorder="1" applyAlignment="1" applyProtection="1">
      <alignment horizontal="center" vertical="center" wrapText="1"/>
      <protection locked="0"/>
    </xf>
    <xf numFmtId="0" fontId="26" fillId="2" borderId="2" xfId="1" applyFont="1" applyFill="1" applyBorder="1" applyAlignment="1" applyProtection="1">
      <alignment horizontal="center" vertical="center" wrapText="1"/>
      <protection locked="0"/>
    </xf>
    <xf numFmtId="2" fontId="34" fillId="4" borderId="2" xfId="1" applyNumberFormat="1" applyFill="1" applyBorder="1" applyAlignment="1" applyProtection="1">
      <alignment horizontal="center" vertical="center" wrapText="1"/>
    </xf>
    <xf numFmtId="2" fontId="0" fillId="4" borderId="2" xfId="0" applyNumberFormat="1" applyFill="1" applyBorder="1" applyAlignment="1" applyProtection="1">
      <alignment horizontal="center" vertical="center" wrapText="1"/>
    </xf>
    <xf numFmtId="0" fontId="34" fillId="4" borderId="2" xfId="1" applyFill="1" applyBorder="1" applyAlignment="1" applyProtection="1">
      <alignment horizontal="center" vertical="center" wrapText="1"/>
    </xf>
    <xf numFmtId="166" fontId="26" fillId="0" borderId="2" xfId="1" applyNumberFormat="1" applyFont="1" applyFill="1" applyBorder="1" applyAlignment="1" applyProtection="1">
      <alignment horizontal="center" vertical="center" wrapText="1"/>
      <protection locked="0"/>
    </xf>
    <xf numFmtId="0" fontId="13" fillId="3" borderId="0" xfId="0" applyFont="1" applyFill="1"/>
    <xf numFmtId="0" fontId="13" fillId="3" borderId="0" xfId="0" applyFont="1" applyFill="1" applyAlignment="1">
      <alignment horizontal="center" vertical="center"/>
    </xf>
    <xf numFmtId="0" fontId="13" fillId="3" borderId="0" xfId="0" applyFont="1" applyFill="1" applyBorder="1"/>
    <xf numFmtId="0" fontId="10" fillId="3" borderId="0" xfId="4" applyFill="1"/>
    <xf numFmtId="0" fontId="10" fillId="3" borderId="0" xfId="4" applyFill="1" applyBorder="1"/>
    <xf numFmtId="0" fontId="0" fillId="3" borderId="0" xfId="0" applyFill="1"/>
    <xf numFmtId="165" fontId="0" fillId="3" borderId="0" xfId="0" applyNumberFormat="1" applyFill="1"/>
    <xf numFmtId="0" fontId="0" fillId="3" borderId="0" xfId="0" applyFill="1" applyAlignment="1">
      <alignment horizontal="center" vertical="center"/>
    </xf>
    <xf numFmtId="0" fontId="42" fillId="0" borderId="0" xfId="1" applyFont="1" applyFill="1" applyBorder="1" applyAlignment="1" applyProtection="1">
      <alignment horizontal="center" vertical="center"/>
      <protection locked="0"/>
    </xf>
    <xf numFmtId="0" fontId="13" fillId="3" borderId="0" xfId="0" applyFont="1" applyFill="1" applyAlignment="1">
      <alignment horizontal="center" vertical="center" wrapText="1"/>
    </xf>
    <xf numFmtId="0" fontId="10" fillId="3" borderId="0" xfId="4" applyFill="1" applyAlignment="1">
      <alignment horizontal="center" vertical="center" wrapText="1"/>
    </xf>
    <xf numFmtId="0" fontId="13" fillId="3" borderId="0" xfId="3" applyFont="1" applyFill="1" applyAlignment="1">
      <alignment horizontal="center" vertical="center" wrapText="1"/>
    </xf>
    <xf numFmtId="0" fontId="36" fillId="3" borderId="0" xfId="0" applyFont="1" applyFill="1"/>
    <xf numFmtId="0" fontId="35" fillId="3" borderId="0" xfId="4" applyFont="1" applyFill="1" applyAlignment="1">
      <alignment horizontal="center" vertical="center" wrapText="1"/>
    </xf>
    <xf numFmtId="0" fontId="13" fillId="3" borderId="0" xfId="3" applyFont="1" applyFill="1"/>
    <xf numFmtId="0" fontId="42" fillId="3" borderId="0" xfId="1" applyFont="1" applyFill="1" applyBorder="1" applyAlignment="1" applyProtection="1">
      <alignment horizontal="center" vertical="center"/>
      <protection locked="0"/>
    </xf>
    <xf numFmtId="0" fontId="34" fillId="3" borderId="0" xfId="1" applyFill="1"/>
    <xf numFmtId="0" fontId="49" fillId="3" borderId="0" xfId="0" applyFont="1" applyFill="1" applyAlignment="1">
      <alignment horizontal="center" vertical="center"/>
    </xf>
    <xf numFmtId="0" fontId="49" fillId="0" borderId="0" xfId="0" applyFont="1" applyFill="1"/>
    <xf numFmtId="2" fontId="49" fillId="0" borderId="0" xfId="0" applyNumberFormat="1" applyFont="1" applyFill="1" applyAlignment="1">
      <alignment horizontal="center"/>
    </xf>
    <xf numFmtId="0" fontId="0" fillId="5" borderId="3" xfId="0" applyFill="1" applyBorder="1" applyAlignment="1" applyProtection="1">
      <alignment horizontal="left"/>
    </xf>
    <xf numFmtId="0" fontId="13" fillId="5" borderId="4" xfId="0" applyFont="1" applyFill="1" applyBorder="1" applyAlignment="1" applyProtection="1">
      <alignment horizontal="left"/>
    </xf>
    <xf numFmtId="0" fontId="0" fillId="5" borderId="4" xfId="0" applyFont="1" applyFill="1" applyBorder="1" applyProtection="1"/>
    <xf numFmtId="0" fontId="0" fillId="5" borderId="5" xfId="0" applyFill="1" applyBorder="1" applyProtection="1"/>
    <xf numFmtId="0" fontId="0" fillId="5" borderId="3" xfId="0" applyFont="1" applyFill="1" applyBorder="1" applyAlignment="1" applyProtection="1">
      <alignment horizontal="left"/>
    </xf>
    <xf numFmtId="0" fontId="0" fillId="5" borderId="3" xfId="0" applyFont="1" applyFill="1" applyBorder="1" applyProtection="1"/>
    <xf numFmtId="0" fontId="13" fillId="5" borderId="4" xfId="0" applyFont="1" applyFill="1" applyBorder="1" applyAlignment="1" applyProtection="1">
      <alignment horizontal="center"/>
    </xf>
    <xf numFmtId="0" fontId="30" fillId="5" borderId="1" xfId="0" applyFont="1" applyFill="1" applyBorder="1" applyAlignment="1" applyProtection="1">
      <alignment horizontal="left" vertical="center"/>
    </xf>
    <xf numFmtId="0" fontId="34" fillId="5" borderId="0" xfId="1" applyFill="1" applyBorder="1" applyProtection="1"/>
    <xf numFmtId="0" fontId="34" fillId="5" borderId="0" xfId="1" applyFill="1" applyProtection="1"/>
    <xf numFmtId="0" fontId="21" fillId="4" borderId="2" xfId="0" applyFont="1" applyFill="1" applyBorder="1" applyAlignment="1" applyProtection="1">
      <alignment horizontal="center" vertical="center" wrapText="1"/>
    </xf>
    <xf numFmtId="0" fontId="13" fillId="4" borderId="2" xfId="0" applyFont="1" applyFill="1" applyBorder="1" applyProtection="1"/>
    <xf numFmtId="0" fontId="0" fillId="4" borderId="2" xfId="0" applyFont="1" applyFill="1" applyBorder="1" applyAlignment="1" applyProtection="1">
      <alignment horizontal="center" vertical="center" wrapText="1"/>
    </xf>
    <xf numFmtId="0" fontId="13" fillId="4" borderId="2" xfId="0" applyFont="1" applyFill="1" applyBorder="1" applyAlignment="1" applyProtection="1">
      <alignment horizontal="left" vertical="center" wrapText="1"/>
    </xf>
    <xf numFmtId="0" fontId="0" fillId="4" borderId="2" xfId="0" applyFill="1" applyBorder="1" applyProtection="1"/>
    <xf numFmtId="0" fontId="0" fillId="4" borderId="2" xfId="0" applyFill="1" applyBorder="1" applyAlignment="1" applyProtection="1">
      <alignment horizontal="left" vertical="center" wrapText="1"/>
    </xf>
    <xf numFmtId="0" fontId="12" fillId="4" borderId="2" xfId="0" applyFont="1" applyFill="1" applyBorder="1" applyAlignment="1" applyProtection="1">
      <alignment horizontal="left" vertical="center" wrapText="1"/>
    </xf>
    <xf numFmtId="17" fontId="13" fillId="4" borderId="2" xfId="0" applyNumberFormat="1" applyFont="1" applyFill="1" applyBorder="1" applyAlignment="1" applyProtection="1">
      <alignment horizontal="left" vertical="center" wrapText="1"/>
    </xf>
    <xf numFmtId="0" fontId="0" fillId="4" borderId="2" xfId="0" applyFont="1" applyFill="1" applyBorder="1" applyAlignment="1" applyProtection="1">
      <alignment horizontal="left" vertical="center" wrapText="1"/>
    </xf>
    <xf numFmtId="0" fontId="0" fillId="4" borderId="2" xfId="0" applyFill="1" applyBorder="1" applyAlignment="1" applyProtection="1">
      <alignment horizontal="center" vertical="center" wrapText="1"/>
    </xf>
    <xf numFmtId="2" fontId="13" fillId="4" borderId="2" xfId="0" applyNumberFormat="1" applyFont="1" applyFill="1" applyBorder="1" applyAlignment="1" applyProtection="1">
      <alignment horizontal="center" vertical="center" wrapText="1"/>
    </xf>
    <xf numFmtId="164" fontId="13" fillId="4" borderId="2" xfId="0" applyNumberFormat="1" applyFont="1" applyFill="1" applyBorder="1" applyAlignment="1" applyProtection="1">
      <alignment horizontal="center" vertical="center" wrapText="1"/>
    </xf>
    <xf numFmtId="0" fontId="36" fillId="4" borderId="2" xfId="0" applyFont="1" applyFill="1" applyBorder="1" applyAlignment="1" applyProtection="1">
      <alignment horizontal="left" vertical="center" wrapText="1"/>
    </xf>
    <xf numFmtId="0" fontId="36" fillId="4" borderId="2" xfId="0" applyFont="1" applyFill="1" applyBorder="1" applyAlignment="1" applyProtection="1">
      <alignment horizontal="center" vertical="center" wrapText="1"/>
    </xf>
    <xf numFmtId="0" fontId="47" fillId="4" borderId="2" xfId="0" applyFont="1" applyFill="1" applyBorder="1" applyAlignment="1" applyProtection="1">
      <alignment horizontal="left" vertical="center" wrapText="1"/>
    </xf>
    <xf numFmtId="0" fontId="47" fillId="4" borderId="2" xfId="0" applyNumberFormat="1" applyFont="1" applyFill="1" applyBorder="1" applyAlignment="1" applyProtection="1">
      <alignment horizontal="left" vertical="center" wrapText="1"/>
    </xf>
    <xf numFmtId="0" fontId="5" fillId="4" borderId="2" xfId="1" applyFont="1" applyFill="1" applyBorder="1" applyAlignment="1" applyProtection="1">
      <alignment horizontal="center" vertical="center" wrapText="1"/>
    </xf>
    <xf numFmtId="0" fontId="34" fillId="4" borderId="2" xfId="1" applyFill="1" applyBorder="1" applyAlignment="1" applyProtection="1">
      <alignment horizontal="left" vertical="center" wrapText="1"/>
    </xf>
    <xf numFmtId="0" fontId="38" fillId="4" borderId="2" xfId="1" applyFont="1" applyFill="1" applyBorder="1" applyAlignment="1" applyProtection="1">
      <alignment horizontal="left" vertical="center" wrapText="1"/>
    </xf>
    <xf numFmtId="0" fontId="38" fillId="4" borderId="2" xfId="1" applyFont="1" applyFill="1" applyBorder="1" applyAlignment="1" applyProtection="1">
      <alignment horizontal="center" vertical="center" wrapText="1"/>
    </xf>
    <xf numFmtId="0" fontId="6" fillId="4" borderId="2" xfId="1" applyFont="1" applyFill="1" applyBorder="1" applyAlignment="1" applyProtection="1">
      <alignment horizontal="left" vertical="center" wrapText="1"/>
    </xf>
    <xf numFmtId="0" fontId="22" fillId="4" borderId="2" xfId="1" applyFont="1" applyFill="1" applyBorder="1" applyAlignment="1" applyProtection="1">
      <alignment horizontal="left" vertical="center" wrapText="1"/>
    </xf>
    <xf numFmtId="0" fontId="34" fillId="6" borderId="3" xfId="1" applyFill="1" applyBorder="1" applyAlignment="1" applyProtection="1">
      <alignment horizontal="left" vertical="center" wrapText="1"/>
    </xf>
    <xf numFmtId="0" fontId="34" fillId="6" borderId="4" xfId="1" applyFill="1" applyBorder="1" applyAlignment="1" applyProtection="1">
      <alignment horizontal="center" vertical="center" wrapText="1"/>
    </xf>
    <xf numFmtId="2" fontId="34" fillId="6" borderId="4" xfId="1" applyNumberFormat="1" applyFill="1" applyBorder="1" applyAlignment="1" applyProtection="1">
      <alignment horizontal="center" vertical="center" wrapText="1"/>
    </xf>
    <xf numFmtId="0" fontId="25" fillId="6" borderId="5" xfId="1" applyFont="1" applyFill="1" applyBorder="1" applyAlignment="1" applyProtection="1">
      <alignment horizontal="left" vertical="center" wrapText="1"/>
    </xf>
    <xf numFmtId="0" fontId="10" fillId="6" borderId="4" xfId="4" applyFill="1" applyBorder="1" applyProtection="1"/>
    <xf numFmtId="0" fontId="10" fillId="6" borderId="5" xfId="4" applyFill="1" applyBorder="1" applyProtection="1"/>
    <xf numFmtId="0" fontId="11" fillId="4" borderId="2" xfId="1" applyFont="1" applyFill="1" applyBorder="1" applyAlignment="1" applyProtection="1">
      <alignment horizontal="left" vertical="center" wrapText="1"/>
    </xf>
    <xf numFmtId="0" fontId="11" fillId="4" borderId="2" xfId="1" applyFont="1" applyFill="1" applyBorder="1" applyAlignment="1" applyProtection="1">
      <alignment horizontal="center" vertical="center" wrapText="1"/>
    </xf>
    <xf numFmtId="2" fontId="22" fillId="4" borderId="2" xfId="1" applyNumberFormat="1" applyFont="1" applyFill="1" applyBorder="1" applyAlignment="1" applyProtection="1">
      <alignment horizontal="center" vertical="center" wrapText="1"/>
    </xf>
    <xf numFmtId="0" fontId="25" fillId="6" borderId="0" xfId="1" applyFont="1" applyFill="1" applyBorder="1" applyAlignment="1" applyProtection="1">
      <alignment horizontal="left" vertical="center" wrapText="1"/>
    </xf>
    <xf numFmtId="0" fontId="25" fillId="6" borderId="0" xfId="1" applyFont="1" applyFill="1" applyBorder="1" applyAlignment="1" applyProtection="1">
      <alignment horizontal="center" vertical="center" wrapText="1"/>
    </xf>
    <xf numFmtId="2" fontId="22" fillId="6" borderId="0" xfId="1" applyNumberFormat="1" applyFont="1" applyFill="1" applyBorder="1" applyAlignment="1" applyProtection="1">
      <alignment horizontal="center" vertical="center" wrapText="1"/>
    </xf>
    <xf numFmtId="0" fontId="6" fillId="6" borderId="0" xfId="4" applyFont="1" applyFill="1" applyBorder="1" applyProtection="1"/>
    <xf numFmtId="0" fontId="10" fillId="6" borderId="0" xfId="4" applyFill="1" applyBorder="1" applyProtection="1"/>
    <xf numFmtId="0" fontId="8" fillId="4" borderId="2" xfId="1" applyFont="1" applyFill="1" applyBorder="1" applyAlignment="1" applyProtection="1">
      <alignment horizontal="left" vertical="center" wrapText="1"/>
    </xf>
    <xf numFmtId="0" fontId="23" fillId="4" borderId="2" xfId="1" applyFont="1" applyFill="1" applyBorder="1" applyAlignment="1" applyProtection="1">
      <alignment horizontal="left" vertical="center" wrapText="1"/>
    </xf>
    <xf numFmtId="0" fontId="31" fillId="4" borderId="2" xfId="1" applyFont="1" applyFill="1" applyBorder="1" applyAlignment="1" applyProtection="1">
      <alignment horizontal="left" vertical="center" wrapText="1"/>
    </xf>
    <xf numFmtId="0" fontId="31" fillId="4" borderId="2" xfId="1" applyFont="1" applyFill="1" applyBorder="1" applyAlignment="1" applyProtection="1">
      <alignment horizontal="center" vertical="center" wrapText="1"/>
    </xf>
    <xf numFmtId="0" fontId="37" fillId="4" borderId="2" xfId="1" applyFont="1" applyFill="1" applyBorder="1" applyAlignment="1" applyProtection="1">
      <alignment horizontal="left" vertical="center" wrapText="1"/>
    </xf>
    <xf numFmtId="0" fontId="24" fillId="4" borderId="2" xfId="1" applyFont="1" applyFill="1" applyBorder="1" applyAlignment="1" applyProtection="1">
      <alignment horizontal="left" vertical="center" wrapText="1"/>
    </xf>
    <xf numFmtId="0" fontId="24" fillId="4" borderId="2" xfId="1" applyFont="1" applyFill="1" applyBorder="1" applyAlignment="1" applyProtection="1">
      <alignment horizontal="center" vertical="center" wrapText="1"/>
    </xf>
    <xf numFmtId="1" fontId="24" fillId="4" borderId="2" xfId="1" applyNumberFormat="1" applyFont="1" applyFill="1" applyBorder="1" applyAlignment="1" applyProtection="1">
      <alignment horizontal="center" vertical="center" wrapText="1"/>
    </xf>
    <xf numFmtId="1" fontId="34" fillId="4" borderId="2" xfId="1" applyNumberFormat="1" applyFill="1" applyBorder="1" applyAlignment="1" applyProtection="1">
      <alignment horizontal="center" vertical="center" wrapText="1"/>
    </xf>
    <xf numFmtId="0" fontId="25" fillId="4" borderId="2" xfId="1" applyFont="1" applyFill="1" applyBorder="1" applyAlignment="1" applyProtection="1">
      <alignment horizontal="left" vertical="center" wrapText="1"/>
    </xf>
    <xf numFmtId="165" fontId="34" fillId="4" borderId="2" xfId="1" applyNumberFormat="1" applyFill="1" applyBorder="1" applyAlignment="1" applyProtection="1">
      <alignment horizontal="center" vertical="center" wrapText="1"/>
    </xf>
    <xf numFmtId="0" fontId="17" fillId="3" borderId="2" xfId="0" applyFont="1" applyFill="1" applyBorder="1" applyAlignment="1" applyProtection="1">
      <alignment horizontal="left" vertical="center" wrapText="1"/>
    </xf>
    <xf numFmtId="0" fontId="30" fillId="5" borderId="2" xfId="0" applyFont="1" applyFill="1" applyBorder="1" applyAlignment="1" applyProtection="1">
      <alignment horizontal="left" vertical="center" wrapText="1"/>
    </xf>
    <xf numFmtId="0" fontId="44" fillId="4" borderId="2" xfId="0" applyFont="1" applyFill="1" applyBorder="1" applyAlignment="1" applyProtection="1">
      <alignment horizontal="left" vertical="center" wrapText="1"/>
    </xf>
    <xf numFmtId="0" fontId="12" fillId="4" borderId="2" xfId="0" applyFont="1" applyFill="1" applyBorder="1" applyAlignment="1" applyProtection="1">
      <alignment horizontal="center" vertical="center" wrapText="1"/>
    </xf>
    <xf numFmtId="0" fontId="21" fillId="4" borderId="2" xfId="0" applyFont="1" applyFill="1" applyBorder="1" applyAlignment="1" applyProtection="1">
      <alignment horizontal="left" vertical="center" wrapText="1"/>
    </xf>
    <xf numFmtId="0" fontId="25" fillId="4" borderId="2" xfId="1" applyFont="1" applyFill="1" applyBorder="1" applyAlignment="1" applyProtection="1">
      <alignment horizontal="center" vertical="center" wrapText="1"/>
    </xf>
    <xf numFmtId="0" fontId="48" fillId="4" borderId="2" xfId="0" applyFont="1" applyFill="1" applyBorder="1" applyAlignment="1" applyProtection="1">
      <alignment horizontal="left" vertical="center" wrapText="1"/>
    </xf>
    <xf numFmtId="0" fontId="30" fillId="4" borderId="2" xfId="0" applyFont="1" applyFill="1" applyBorder="1" applyAlignment="1" applyProtection="1">
      <alignment horizontal="left" vertical="center" wrapText="1"/>
    </xf>
    <xf numFmtId="166" fontId="26" fillId="4" borderId="2" xfId="1" applyNumberFormat="1" applyFont="1" applyFill="1" applyBorder="1" applyAlignment="1" applyProtection="1">
      <alignment horizontal="center" vertical="center" wrapText="1"/>
    </xf>
    <xf numFmtId="0" fontId="4" fillId="4" borderId="2" xfId="1" applyFont="1" applyFill="1" applyBorder="1" applyAlignment="1" applyProtection="1">
      <alignment horizontal="center" vertical="center" wrapText="1"/>
    </xf>
    <xf numFmtId="0" fontId="23" fillId="4" borderId="2" xfId="0" applyFont="1" applyFill="1" applyBorder="1" applyAlignment="1" applyProtection="1">
      <alignment horizontal="center" vertical="center" wrapText="1"/>
    </xf>
    <xf numFmtId="166" fontId="21" fillId="4" borderId="2" xfId="1" applyNumberFormat="1" applyFont="1" applyFill="1" applyBorder="1" applyAlignment="1" applyProtection="1">
      <alignment horizontal="center" vertical="center" wrapText="1"/>
    </xf>
    <xf numFmtId="0" fontId="33" fillId="4" borderId="2" xfId="1" applyFont="1" applyFill="1" applyBorder="1" applyAlignment="1" applyProtection="1">
      <alignment horizontal="center" vertical="center" wrapText="1"/>
    </xf>
    <xf numFmtId="1" fontId="38" fillId="0" borderId="2" xfId="1" applyNumberFormat="1" applyFont="1" applyFill="1" applyBorder="1" applyAlignment="1" applyProtection="1">
      <alignment horizontal="center" vertical="center" wrapText="1"/>
      <protection locked="0"/>
    </xf>
    <xf numFmtId="0" fontId="0" fillId="0" borderId="0" xfId="0" applyProtection="1"/>
    <xf numFmtId="0" fontId="0" fillId="0" borderId="2" xfId="0" applyBorder="1" applyAlignment="1" applyProtection="1">
      <alignment horizontal="left" vertical="center" wrapText="1"/>
    </xf>
    <xf numFmtId="0" fontId="0" fillId="0" borderId="2" xfId="0" applyBorder="1" applyAlignment="1" applyProtection="1">
      <alignment horizontal="center" vertical="center" wrapText="1"/>
    </xf>
    <xf numFmtId="0" fontId="13" fillId="0" borderId="2" xfId="0" applyFont="1" applyBorder="1" applyAlignment="1" applyProtection="1">
      <alignment horizontal="left" vertical="center" wrapText="1"/>
    </xf>
    <xf numFmtId="0" fontId="0" fillId="0" borderId="2" xfId="0" applyFont="1" applyBorder="1" applyAlignment="1" applyProtection="1">
      <alignment horizontal="left" vertical="center" wrapText="1"/>
    </xf>
    <xf numFmtId="0" fontId="0" fillId="0" borderId="0" xfId="0" applyFill="1" applyBorder="1" applyAlignment="1" applyProtection="1">
      <alignment horizontal="left" vertical="center" wrapText="1"/>
    </xf>
    <xf numFmtId="0" fontId="0" fillId="0" borderId="0" xfId="0" applyFill="1" applyBorder="1" applyAlignment="1" applyProtection="1">
      <alignment horizontal="center" vertical="center" wrapText="1"/>
    </xf>
    <xf numFmtId="0" fontId="8" fillId="0" borderId="2" xfId="1" applyFont="1" applyBorder="1" applyAlignment="1" applyProtection="1">
      <alignment horizontal="left" vertical="center" wrapText="1"/>
    </xf>
    <xf numFmtId="0" fontId="34" fillId="0" borderId="2" xfId="1" applyBorder="1" applyAlignment="1" applyProtection="1">
      <alignment horizontal="center" vertical="center" wrapText="1"/>
    </xf>
    <xf numFmtId="0" fontId="22" fillId="0" borderId="2" xfId="1" applyFont="1" applyBorder="1" applyAlignment="1" applyProtection="1">
      <alignment horizontal="left" vertical="center" wrapText="1"/>
    </xf>
    <xf numFmtId="0" fontId="0" fillId="2" borderId="0" xfId="0" applyFill="1" applyAlignment="1" applyProtection="1">
      <alignment horizontal="center"/>
      <protection locked="0"/>
    </xf>
    <xf numFmtId="0" fontId="45" fillId="7" borderId="0" xfId="0" applyFont="1" applyFill="1" applyAlignment="1">
      <alignment horizontal="center" vertical="center"/>
    </xf>
    <xf numFmtId="165" fontId="22" fillId="4" borderId="2" xfId="1" applyNumberFormat="1" applyFont="1" applyFill="1" applyBorder="1" applyAlignment="1" applyProtection="1">
      <alignment horizontal="center" vertical="center" wrapText="1"/>
    </xf>
    <xf numFmtId="0" fontId="2" fillId="6" borderId="3" xfId="4" applyFont="1" applyFill="1" applyBorder="1" applyProtection="1"/>
    <xf numFmtId="165" fontId="21" fillId="4" borderId="2" xfId="0" applyNumberFormat="1" applyFont="1" applyFill="1" applyBorder="1" applyAlignment="1" applyProtection="1">
      <alignment horizontal="center" vertical="center" wrapText="1"/>
    </xf>
    <xf numFmtId="0" fontId="51" fillId="4" borderId="3" xfId="1" applyFont="1" applyFill="1" applyBorder="1" applyAlignment="1" applyProtection="1">
      <alignment horizontal="left" vertical="center" wrapText="1"/>
    </xf>
    <xf numFmtId="0" fontId="52" fillId="4" borderId="4" xfId="0" applyFont="1" applyFill="1" applyBorder="1" applyAlignment="1" applyProtection="1">
      <alignment vertical="center" wrapText="1"/>
    </xf>
    <xf numFmtId="0" fontId="52" fillId="4" borderId="5" xfId="0" applyFont="1" applyFill="1" applyBorder="1" applyAlignment="1" applyProtection="1">
      <alignment vertical="center" wrapText="1"/>
    </xf>
    <xf numFmtId="0" fontId="52" fillId="4" borderId="2" xfId="1" applyFont="1" applyFill="1" applyBorder="1" applyAlignment="1" applyProtection="1">
      <alignment horizontal="left" vertical="center" wrapText="1"/>
    </xf>
    <xf numFmtId="0" fontId="52" fillId="4" borderId="2" xfId="0" applyFont="1" applyFill="1" applyBorder="1" applyAlignment="1" applyProtection="1">
      <alignment horizontal="center" vertical="center" wrapText="1"/>
    </xf>
    <xf numFmtId="0" fontId="52" fillId="4" borderId="2" xfId="0" applyFont="1" applyFill="1" applyBorder="1" applyAlignment="1" applyProtection="1">
      <alignment vertical="center" wrapText="1"/>
    </xf>
    <xf numFmtId="0" fontId="52" fillId="0" borderId="2" xfId="0" applyFont="1" applyFill="1" applyBorder="1" applyAlignment="1" applyProtection="1">
      <alignment horizontal="center" vertical="center" wrapText="1"/>
      <protection locked="0"/>
    </xf>
    <xf numFmtId="0" fontId="52" fillId="4" borderId="6" xfId="1" applyFont="1" applyFill="1" applyBorder="1" applyAlignment="1" applyProtection="1">
      <alignment horizontal="left" vertical="center" wrapText="1"/>
    </xf>
    <xf numFmtId="0" fontId="52" fillId="4" borderId="6" xfId="0" applyFont="1" applyFill="1" applyBorder="1" applyAlignment="1" applyProtection="1">
      <alignment horizontal="center" vertical="center" wrapText="1"/>
    </xf>
    <xf numFmtId="0" fontId="52" fillId="0" borderId="6" xfId="0" applyFont="1" applyFill="1" applyBorder="1" applyAlignment="1" applyProtection="1">
      <alignment horizontal="center" vertical="center" wrapText="1"/>
      <protection locked="0"/>
    </xf>
    <xf numFmtId="0" fontId="52" fillId="4" borderId="6" xfId="0" applyFont="1" applyFill="1" applyBorder="1" applyAlignment="1" applyProtection="1">
      <alignment vertical="center" wrapText="1"/>
    </xf>
    <xf numFmtId="0" fontId="52" fillId="4" borderId="7" xfId="1" applyFont="1" applyFill="1" applyBorder="1" applyAlignment="1" applyProtection="1">
      <alignment horizontal="left" vertical="center" wrapText="1"/>
    </xf>
    <xf numFmtId="0" fontId="52" fillId="4" borderId="7" xfId="0" applyFont="1" applyFill="1" applyBorder="1" applyAlignment="1" applyProtection="1">
      <alignment horizontal="center" vertical="center" wrapText="1"/>
    </xf>
    <xf numFmtId="0" fontId="52" fillId="4" borderId="7" xfId="0" applyFont="1" applyFill="1" applyBorder="1" applyAlignment="1" applyProtection="1">
      <alignment vertical="center" wrapText="1"/>
    </xf>
    <xf numFmtId="1" fontId="0" fillId="4" borderId="2" xfId="0" applyNumberFormat="1" applyFont="1" applyFill="1" applyBorder="1" applyAlignment="1" applyProtection="1">
      <alignment horizontal="center" vertical="center" wrapText="1"/>
    </xf>
    <xf numFmtId="2" fontId="0" fillId="4" borderId="2" xfId="0" applyNumberFormat="1" applyFont="1" applyFill="1" applyBorder="1" applyAlignment="1" applyProtection="1">
      <alignment horizontal="center" vertical="center" wrapText="1"/>
    </xf>
    <xf numFmtId="0" fontId="41" fillId="4" borderId="2" xfId="0" applyFont="1" applyFill="1" applyBorder="1" applyAlignment="1" applyProtection="1">
      <alignment horizontal="center" vertical="center" wrapText="1"/>
    </xf>
    <xf numFmtId="0" fontId="39" fillId="4" borderId="2" xfId="1" applyFont="1" applyFill="1" applyBorder="1" applyAlignment="1" applyProtection="1">
      <alignment horizontal="left" vertical="center" wrapText="1"/>
    </xf>
    <xf numFmtId="0" fontId="39" fillId="4" borderId="2" xfId="1" applyFont="1" applyFill="1" applyBorder="1" applyAlignment="1" applyProtection="1">
      <alignment horizontal="center" vertical="center" wrapText="1"/>
    </xf>
    <xf numFmtId="166" fontId="39" fillId="0" borderId="2" xfId="1" applyNumberFormat="1" applyFont="1" applyFill="1" applyBorder="1" applyAlignment="1" applyProtection="1">
      <alignment horizontal="center" vertical="center" wrapText="1"/>
      <protection locked="0"/>
    </xf>
    <xf numFmtId="0" fontId="53" fillId="4" borderId="2" xfId="1" applyFont="1" applyFill="1" applyBorder="1" applyAlignment="1" applyProtection="1">
      <alignment horizontal="left" vertical="center" wrapText="1"/>
    </xf>
    <xf numFmtId="0" fontId="53" fillId="4" borderId="2" xfId="0" applyFont="1" applyFill="1" applyBorder="1" applyAlignment="1" applyProtection="1">
      <alignment horizontal="center" vertical="center" wrapText="1"/>
    </xf>
    <xf numFmtId="166" fontId="53" fillId="4" borderId="2" xfId="0" applyNumberFormat="1" applyFont="1" applyFill="1" applyBorder="1" applyAlignment="1" applyProtection="1">
      <alignment horizontal="center" vertical="center" wrapText="1"/>
    </xf>
    <xf numFmtId="0" fontId="53" fillId="4" borderId="2" xfId="0" applyFont="1" applyFill="1" applyBorder="1" applyAlignment="1" applyProtection="1">
      <alignment vertical="center" wrapText="1"/>
    </xf>
    <xf numFmtId="165" fontId="36" fillId="0" borderId="2" xfId="0" applyNumberFormat="1" applyFont="1" applyFill="1" applyBorder="1" applyAlignment="1" applyProtection="1">
      <alignment horizontal="center" vertical="center" wrapText="1"/>
      <protection locked="0"/>
    </xf>
    <xf numFmtId="0" fontId="35" fillId="4" borderId="2" xfId="1" applyFont="1" applyFill="1" applyBorder="1" applyAlignment="1" applyProtection="1">
      <alignment horizontal="left" vertical="center" wrapText="1"/>
    </xf>
    <xf numFmtId="0" fontId="35" fillId="4" borderId="2" xfId="1" applyFont="1" applyFill="1" applyBorder="1" applyAlignment="1" applyProtection="1">
      <alignment horizontal="center" vertical="center" wrapText="1"/>
    </xf>
    <xf numFmtId="2" fontId="35" fillId="4" borderId="2" xfId="1" applyNumberFormat="1" applyFont="1" applyFill="1" applyBorder="1" applyAlignment="1" applyProtection="1">
      <alignment horizontal="center" vertical="center" wrapText="1"/>
    </xf>
    <xf numFmtId="0" fontId="54" fillId="4" borderId="2" xfId="1" applyFont="1" applyFill="1" applyBorder="1" applyAlignment="1" applyProtection="1">
      <alignment horizontal="left" vertical="center" wrapText="1"/>
    </xf>
    <xf numFmtId="0" fontId="55" fillId="7" borderId="0" xfId="0" applyFont="1" applyFill="1" applyAlignment="1">
      <alignment horizontal="center" vertical="center"/>
    </xf>
    <xf numFmtId="0" fontId="52" fillId="0" borderId="2" xfId="0" applyNumberFormat="1" applyFont="1" applyFill="1" applyBorder="1" applyAlignment="1" applyProtection="1">
      <alignment horizontal="center" vertical="center" wrapText="1"/>
      <protection locked="0"/>
    </xf>
    <xf numFmtId="165" fontId="53" fillId="4" borderId="2" xfId="0" applyNumberFormat="1" applyFont="1" applyFill="1" applyBorder="1" applyAlignment="1" applyProtection="1">
      <alignment horizontal="center" vertical="center" wrapText="1"/>
    </xf>
    <xf numFmtId="11" fontId="45" fillId="3" borderId="0" xfId="0" applyNumberFormat="1" applyFont="1" applyFill="1"/>
    <xf numFmtId="0" fontId="27" fillId="0" borderId="2" xfId="0" applyNumberFormat="1" applyFont="1" applyFill="1" applyBorder="1" applyAlignment="1" applyProtection="1">
      <alignment horizontal="center" vertical="center" wrapText="1"/>
      <protection locked="0"/>
    </xf>
    <xf numFmtId="0" fontId="43" fillId="0" borderId="2" xfId="1" applyNumberFormat="1" applyFont="1" applyFill="1" applyBorder="1" applyAlignment="1" applyProtection="1">
      <alignment horizontal="center" vertical="center" wrapText="1"/>
      <protection locked="0"/>
    </xf>
    <xf numFmtId="0" fontId="22" fillId="0" borderId="2" xfId="1" applyNumberFormat="1" applyFont="1" applyFill="1" applyBorder="1" applyAlignment="1" applyProtection="1">
      <alignment horizontal="center" vertical="center" wrapText="1"/>
      <protection locked="0"/>
    </xf>
    <xf numFmtId="0" fontId="36" fillId="0" borderId="2" xfId="0" applyNumberFormat="1" applyFont="1" applyFill="1" applyBorder="1" applyAlignment="1" applyProtection="1">
      <alignment horizontal="center" vertical="center" wrapText="1"/>
      <protection locked="0"/>
    </xf>
    <xf numFmtId="0" fontId="13" fillId="0" borderId="2" xfId="0" applyNumberFormat="1" applyFont="1" applyFill="1" applyBorder="1" applyAlignment="1" applyProtection="1">
      <alignment horizontal="center" vertical="center" wrapText="1"/>
      <protection locked="0"/>
    </xf>
    <xf numFmtId="0" fontId="56" fillId="5" borderId="5" xfId="0" applyFont="1" applyFill="1" applyBorder="1" applyAlignment="1" applyProtection="1">
      <alignment horizontal="right"/>
    </xf>
    <xf numFmtId="0" fontId="28" fillId="5" borderId="3" xfId="0" applyFont="1" applyFill="1" applyBorder="1" applyAlignment="1" applyProtection="1">
      <alignment horizontal="left"/>
    </xf>
    <xf numFmtId="0" fontId="0" fillId="5" borderId="4" xfId="0" applyFill="1" applyBorder="1" applyAlignment="1" applyProtection="1"/>
    <xf numFmtId="0" fontId="0" fillId="5" borderId="5" xfId="0" applyFill="1" applyBorder="1" applyAlignment="1" applyProtection="1"/>
    <xf numFmtId="0" fontId="39" fillId="4" borderId="3" xfId="1" applyFont="1" applyFill="1" applyBorder="1" applyAlignment="1" applyProtection="1">
      <alignment horizontal="left" vertical="center" wrapText="1"/>
    </xf>
    <xf numFmtId="0" fontId="0" fillId="0" borderId="4" xfId="0" applyBorder="1" applyAlignment="1" applyProtection="1">
      <alignment vertical="center" wrapText="1"/>
    </xf>
    <xf numFmtId="0" fontId="0" fillId="0" borderId="5" xfId="0" applyBorder="1" applyAlignment="1" applyProtection="1">
      <alignment vertical="center" wrapText="1"/>
    </xf>
    <xf numFmtId="0" fontId="0" fillId="5" borderId="3" xfId="0" applyFont="1" applyFill="1" applyBorder="1" applyAlignment="1" applyProtection="1">
      <alignment horizontal="left" vertical="top" wrapText="1"/>
    </xf>
    <xf numFmtId="0" fontId="0" fillId="5" borderId="4" xfId="0" applyFont="1" applyFill="1" applyBorder="1" applyAlignment="1" applyProtection="1">
      <alignment horizontal="left" vertical="top" wrapText="1"/>
    </xf>
    <xf numFmtId="0" fontId="2" fillId="6" borderId="3" xfId="4" applyFont="1" applyFill="1" applyBorder="1" applyAlignment="1" applyProtection="1"/>
    <xf numFmtId="0" fontId="0" fillId="6" borderId="4" xfId="0" applyFill="1" applyBorder="1" applyAlignment="1" applyProtection="1"/>
    <xf numFmtId="0" fontId="0" fillId="6" borderId="5" xfId="0" applyFill="1" applyBorder="1" applyAlignment="1" applyProtection="1"/>
    <xf numFmtId="0" fontId="35" fillId="6" borderId="3" xfId="4" applyFont="1" applyFill="1" applyBorder="1" applyAlignment="1" applyProtection="1"/>
    <xf numFmtId="0" fontId="27" fillId="4" borderId="3" xfId="0" applyFont="1" applyFill="1" applyBorder="1" applyAlignment="1" applyProtection="1">
      <alignment horizontal="left" vertical="center" wrapText="1"/>
    </xf>
    <xf numFmtId="0" fontId="0" fillId="4" borderId="4" xfId="0" applyFill="1" applyBorder="1" applyAlignment="1" applyProtection="1">
      <alignment vertical="center" wrapText="1"/>
    </xf>
    <xf numFmtId="0" fontId="0" fillId="4" borderId="5" xfId="0" applyFill="1" applyBorder="1" applyAlignment="1" applyProtection="1">
      <alignment vertical="center" wrapText="1"/>
    </xf>
    <xf numFmtId="0" fontId="29" fillId="4" borderId="3" xfId="1" applyFont="1" applyFill="1" applyBorder="1" applyAlignment="1" applyProtection="1">
      <alignment horizontal="left" vertical="center" wrapText="1"/>
    </xf>
    <xf numFmtId="0" fontId="22" fillId="6" borderId="3" xfId="1" applyFont="1" applyFill="1" applyBorder="1" applyAlignment="1" applyProtection="1">
      <alignment horizontal="left" vertical="center" wrapText="1"/>
    </xf>
    <xf numFmtId="0" fontId="0" fillId="6" borderId="4" xfId="0" applyFill="1" applyBorder="1" applyAlignment="1" applyProtection="1">
      <alignment vertical="center" wrapText="1"/>
    </xf>
    <xf numFmtId="0" fontId="0" fillId="6" borderId="5" xfId="0" applyFill="1" applyBorder="1" applyAlignment="1" applyProtection="1">
      <alignment vertical="center" wrapText="1"/>
    </xf>
    <xf numFmtId="0" fontId="10" fillId="6" borderId="4" xfId="4" applyFill="1" applyBorder="1" applyAlignment="1" applyProtection="1"/>
    <xf numFmtId="0" fontId="10" fillId="6" borderId="5" xfId="4" applyFill="1" applyBorder="1" applyAlignment="1" applyProtection="1"/>
    <xf numFmtId="0" fontId="31" fillId="4" borderId="3" xfId="1" applyFont="1" applyFill="1" applyBorder="1" applyAlignment="1" applyProtection="1">
      <alignment horizontal="center" vertical="center" wrapText="1"/>
    </xf>
    <xf numFmtId="0" fontId="35" fillId="6" borderId="0" xfId="44" applyFont="1" applyFill="1" applyBorder="1" applyAlignment="1" applyProtection="1"/>
    <xf numFmtId="0" fontId="0" fillId="6" borderId="0" xfId="0" applyFont="1" applyFill="1" applyBorder="1" applyAlignment="1" applyProtection="1"/>
    <xf numFmtId="0" fontId="21" fillId="4" borderId="6" xfId="0" applyFont="1" applyFill="1" applyBorder="1" applyAlignment="1" applyProtection="1">
      <alignment horizontal="left" vertical="center" wrapText="1"/>
    </xf>
    <xf numFmtId="0" fontId="21" fillId="4" borderId="7" xfId="0" applyFont="1" applyFill="1" applyBorder="1" applyAlignment="1" applyProtection="1">
      <alignment horizontal="left" vertical="center" wrapText="1"/>
    </xf>
    <xf numFmtId="0" fontId="52" fillId="4" borderId="3" xfId="0" applyFont="1" applyFill="1" applyBorder="1" applyAlignment="1" applyProtection="1">
      <alignment horizontal="center" vertical="center" wrapText="1"/>
    </xf>
    <xf numFmtId="0" fontId="52" fillId="0" borderId="4" xfId="0" applyFont="1" applyBorder="1" applyAlignment="1">
      <alignment vertical="center" wrapText="1"/>
    </xf>
    <xf numFmtId="0" fontId="52" fillId="0" borderId="5" xfId="0" applyFont="1" applyBorder="1" applyAlignment="1">
      <alignment vertical="center" wrapText="1"/>
    </xf>
    <xf numFmtId="0" fontId="28" fillId="5" borderId="4" xfId="0" applyFont="1" applyFill="1" applyBorder="1" applyAlignment="1" applyProtection="1">
      <alignment horizontal="left"/>
    </xf>
    <xf numFmtId="0" fontId="0" fillId="5" borderId="3" xfId="0" applyFill="1" applyBorder="1" applyAlignment="1" applyProtection="1">
      <alignment horizontal="center" vertical="center" wrapText="1"/>
    </xf>
    <xf numFmtId="0" fontId="0" fillId="5" borderId="4" xfId="0" applyFill="1" applyBorder="1" applyAlignment="1" applyProtection="1">
      <alignment vertical="center" wrapText="1"/>
    </xf>
    <xf numFmtId="0" fontId="0" fillId="5" borderId="5" xfId="0" applyFill="1" applyBorder="1" applyAlignment="1" applyProtection="1">
      <alignment vertical="center" wrapText="1"/>
    </xf>
    <xf numFmtId="0" fontId="0" fillId="4" borderId="3" xfId="0" applyFill="1" applyBorder="1" applyAlignment="1" applyProtection="1">
      <alignment horizontal="center" vertical="center" wrapText="1"/>
    </xf>
    <xf numFmtId="0" fontId="38" fillId="4" borderId="3" xfId="1" applyFont="1" applyFill="1" applyBorder="1" applyAlignment="1" applyProtection="1">
      <alignment horizontal="left" vertical="center" wrapText="1"/>
    </xf>
    <xf numFmtId="0" fontId="0" fillId="0" borderId="4" xfId="0" applyBorder="1" applyAlignment="1" applyProtection="1">
      <alignment vertical="center"/>
    </xf>
    <xf numFmtId="0" fontId="0" fillId="0" borderId="5" xfId="0" applyBorder="1" applyAlignment="1" applyProtection="1">
      <alignment vertical="center"/>
    </xf>
    <xf numFmtId="0" fontId="0" fillId="3" borderId="3" xfId="0" applyFill="1" applyBorder="1" applyAlignment="1" applyProtection="1">
      <alignment horizontal="center" vertical="center" wrapText="1"/>
    </xf>
    <xf numFmtId="0" fontId="0" fillId="3" borderId="4" xfId="0" applyFill="1" applyBorder="1" applyAlignment="1" applyProtection="1">
      <alignment vertical="center" wrapText="1"/>
    </xf>
    <xf numFmtId="0" fontId="0" fillId="3" borderId="5" xfId="0" applyFill="1" applyBorder="1" applyAlignment="1" applyProtection="1">
      <alignment vertical="center" wrapText="1"/>
    </xf>
    <xf numFmtId="0" fontId="41" fillId="4" borderId="3" xfId="0" applyFont="1" applyFill="1" applyBorder="1" applyAlignment="1" applyProtection="1">
      <alignment horizontal="left" vertical="top" wrapText="1"/>
    </xf>
    <xf numFmtId="0" fontId="0" fillId="0" borderId="4" xfId="0" applyBorder="1" applyAlignment="1" applyProtection="1">
      <alignment wrapText="1"/>
    </xf>
    <xf numFmtId="0" fontId="0" fillId="0" borderId="5" xfId="0" applyBorder="1" applyAlignment="1" applyProtection="1">
      <alignment wrapText="1"/>
    </xf>
    <xf numFmtId="0" fontId="21" fillId="4" borderId="3" xfId="0" applyFont="1" applyFill="1" applyBorder="1" applyAlignment="1" applyProtection="1">
      <alignment horizontal="left" vertical="center" wrapText="1"/>
    </xf>
    <xf numFmtId="0" fontId="1" fillId="4" borderId="2" xfId="1" applyFont="1" applyFill="1" applyBorder="1" applyAlignment="1" applyProtection="1">
      <alignment horizontal="center" vertical="center" wrapText="1"/>
    </xf>
  </cellXfs>
  <cellStyles count="81">
    <cellStyle name="Normal" xfId="0" builtinId="0"/>
    <cellStyle name="Normal 2" xfId="1"/>
    <cellStyle name="Normal 2 2" xfId="4"/>
    <cellStyle name="Normal 2 2 2" xfId="7"/>
    <cellStyle name="Normal 2 2 2 2" xfId="15"/>
    <cellStyle name="Normal 2 2 2 2 2" xfId="41"/>
    <cellStyle name="Normal 2 2 2 2 2 2" xfId="80"/>
    <cellStyle name="Normal 2 2 2 2 3" xfId="28"/>
    <cellStyle name="Normal 2 2 2 2 3 2" xfId="67"/>
    <cellStyle name="Normal 2 2 2 2 4" xfId="54"/>
    <cellStyle name="Normal 2 2 2 3" xfId="34"/>
    <cellStyle name="Normal 2 2 2 3 2" xfId="73"/>
    <cellStyle name="Normal 2 2 2 4" xfId="21"/>
    <cellStyle name="Normal 2 2 2 4 2" xfId="60"/>
    <cellStyle name="Normal 2 2 2 5" xfId="47"/>
    <cellStyle name="Normal 2 2 3" xfId="12"/>
    <cellStyle name="Normal 2 2 3 2" xfId="38"/>
    <cellStyle name="Normal 2 2 3 2 2" xfId="77"/>
    <cellStyle name="Normal 2 2 3 3" xfId="25"/>
    <cellStyle name="Normal 2 2 3 3 2" xfId="64"/>
    <cellStyle name="Normal 2 2 3 4" xfId="51"/>
    <cellStyle name="Normal 2 2 4" xfId="31"/>
    <cellStyle name="Normal 2 2 4 2" xfId="70"/>
    <cellStyle name="Normal 2 2 5" xfId="18"/>
    <cellStyle name="Normal 2 2 5 2" xfId="57"/>
    <cellStyle name="Normal 2 2 6" xfId="44"/>
    <cellStyle name="Normal 2 3" xfId="5"/>
    <cellStyle name="Normal 2 3 2" xfId="13"/>
    <cellStyle name="Normal 2 3 2 2" xfId="39"/>
    <cellStyle name="Normal 2 3 2 2 2" xfId="78"/>
    <cellStyle name="Normal 2 3 2 3" xfId="26"/>
    <cellStyle name="Normal 2 3 2 3 2" xfId="65"/>
    <cellStyle name="Normal 2 3 2 4" xfId="52"/>
    <cellStyle name="Normal 2 3 3" xfId="32"/>
    <cellStyle name="Normal 2 3 3 2" xfId="71"/>
    <cellStyle name="Normal 2 3 4" xfId="19"/>
    <cellStyle name="Normal 2 3 4 2" xfId="58"/>
    <cellStyle name="Normal 2 3 5" xfId="45"/>
    <cellStyle name="Normal 2 4" xfId="10"/>
    <cellStyle name="Normal 2 4 2" xfId="36"/>
    <cellStyle name="Normal 2 4 2 2" xfId="75"/>
    <cellStyle name="Normal 2 4 3" xfId="23"/>
    <cellStyle name="Normal 2 4 3 2" xfId="62"/>
    <cellStyle name="Normal 2 4 4" xfId="49"/>
    <cellStyle name="Normal 2 5" xfId="29"/>
    <cellStyle name="Normal 2 5 2" xfId="68"/>
    <cellStyle name="Normal 2 6" xfId="16"/>
    <cellStyle name="Normal 2 6 2" xfId="55"/>
    <cellStyle name="Normal 2 7" xfId="42"/>
    <cellStyle name="Normal 3" xfId="3"/>
    <cellStyle name="Normal 4" xfId="2"/>
    <cellStyle name="Normal 4 2" xfId="6"/>
    <cellStyle name="Normal 4 2 2" xfId="14"/>
    <cellStyle name="Normal 4 2 2 2" xfId="40"/>
    <cellStyle name="Normal 4 2 2 2 2" xfId="79"/>
    <cellStyle name="Normal 4 2 2 3" xfId="27"/>
    <cellStyle name="Normal 4 2 2 3 2" xfId="66"/>
    <cellStyle name="Normal 4 2 2 4" xfId="53"/>
    <cellStyle name="Normal 4 2 3" xfId="33"/>
    <cellStyle name="Normal 4 2 3 2" xfId="72"/>
    <cellStyle name="Normal 4 2 4" xfId="20"/>
    <cellStyle name="Normal 4 2 4 2" xfId="59"/>
    <cellStyle name="Normal 4 2 5" xfId="46"/>
    <cellStyle name="Normal 4 3" xfId="11"/>
    <cellStyle name="Normal 4 3 2" xfId="37"/>
    <cellStyle name="Normal 4 3 2 2" xfId="76"/>
    <cellStyle name="Normal 4 3 3" xfId="24"/>
    <cellStyle name="Normal 4 3 3 2" xfId="63"/>
    <cellStyle name="Normal 4 3 4" xfId="50"/>
    <cellStyle name="Normal 4 4" xfId="30"/>
    <cellStyle name="Normal 4 4 2" xfId="69"/>
    <cellStyle name="Normal 4 5" xfId="17"/>
    <cellStyle name="Normal 4 5 2" xfId="56"/>
    <cellStyle name="Normal 4 6" xfId="43"/>
    <cellStyle name="Normal 5" xfId="9"/>
    <cellStyle name="Normal 6" xfId="8"/>
    <cellStyle name="Normal 6 2" xfId="35"/>
    <cellStyle name="Normal 6 2 2" xfId="74"/>
    <cellStyle name="Normal 6 3" xfId="22"/>
    <cellStyle name="Normal 6 3 2" xfId="61"/>
    <cellStyle name="Normal 6 4" xfId="48"/>
  </cellStyles>
  <dxfs count="11">
    <dxf>
      <font>
        <condense val="0"/>
        <extend val="0"/>
        <color rgb="FF9C0006"/>
      </font>
      <fill>
        <patternFill>
          <bgColor rgb="FFFFC7CE"/>
        </patternFill>
      </fill>
    </dxf>
    <dxf>
      <font>
        <condense val="0"/>
        <extend val="0"/>
        <color rgb="FF006100"/>
      </font>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s>
  <tableStyles count="0" defaultTableStyle="TableStyleMedium9" defaultPivotStyle="PivotStyleLight16"/>
  <colors>
    <mruColors>
      <color rgb="FF0000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Control to Output</a:t>
            </a:r>
          </a:p>
        </c:rich>
      </c:tx>
      <c:layout/>
      <c:overlay val="1"/>
      <c:spPr>
        <a:noFill/>
        <a:ln w="25400">
          <a:noFill/>
        </a:ln>
      </c:spPr>
    </c:title>
    <c:autoTitleDeleted val="0"/>
    <c:plotArea>
      <c:layout>
        <c:manualLayout>
          <c:layoutTarget val="inner"/>
          <c:xMode val="edge"/>
          <c:yMode val="edge"/>
          <c:x val="0.10401583522989855"/>
          <c:y val="0.13570010686426637"/>
          <c:w val="0.83032603482704159"/>
          <c:h val="0.7351368927840598"/>
        </c:manualLayout>
      </c:layout>
      <c:scatterChart>
        <c:scatterStyle val="smoothMarker"/>
        <c:varyColors val="0"/>
        <c:ser>
          <c:idx val="0"/>
          <c:order val="0"/>
          <c:tx>
            <c:strRef>
              <c:f>'Control Loop'!$E$36</c:f>
              <c:strCache>
                <c:ptCount val="1"/>
                <c:pt idx="0">
                  <c:v>C/O Gain</c:v>
                </c:pt>
              </c:strCache>
            </c:strRef>
          </c:tx>
          <c:marker>
            <c:symbol val="none"/>
          </c:marker>
          <c:xVal>
            <c:numRef>
              <c:f>'Control Loop'!$D$37:$D$1437</c:f>
              <c:numCache>
                <c:formatCode>General</c:formatCode>
                <c:ptCount val="1401"/>
                <c:pt idx="0">
                  <c:v>0.01</c:v>
                </c:pt>
                <c:pt idx="1">
                  <c:v>1.0115794542598987E-2</c:v>
                </c:pt>
                <c:pt idx="2">
                  <c:v>1.0232929922807537E-2</c:v>
                </c:pt>
                <c:pt idx="3">
                  <c:v>1.0351421666793434E-2</c:v>
                </c:pt>
                <c:pt idx="4">
                  <c:v>1.0471285480508985E-2</c:v>
                </c:pt>
                <c:pt idx="5">
                  <c:v>1.0592537251772879E-2</c:v>
                </c:pt>
                <c:pt idx="6">
                  <c:v>1.0715193052376049E-2</c:v>
                </c:pt>
                <c:pt idx="7">
                  <c:v>1.0839269140212019E-2</c:v>
                </c:pt>
                <c:pt idx="8">
                  <c:v>1.0964781961431828E-2</c:v>
                </c:pt>
                <c:pt idx="9">
                  <c:v>1.1091748152623988E-2</c:v>
                </c:pt>
                <c:pt idx="10">
                  <c:v>1.1220184543019611E-2</c:v>
                </c:pt>
                <c:pt idx="11">
                  <c:v>1.1350108156723122E-2</c:v>
                </c:pt>
                <c:pt idx="12">
                  <c:v>1.1481536214968798E-2</c:v>
                </c:pt>
                <c:pt idx="13">
                  <c:v>1.1614486138403391E-2</c:v>
                </c:pt>
                <c:pt idx="14">
                  <c:v>1.174897554939526E-2</c:v>
                </c:pt>
                <c:pt idx="15">
                  <c:v>1.1885022274370141E-2</c:v>
                </c:pt>
                <c:pt idx="16">
                  <c:v>1.2022644346174085E-2</c:v>
                </c:pt>
                <c:pt idx="17">
                  <c:v>1.216186000646363E-2</c:v>
                </c:pt>
                <c:pt idx="18">
                  <c:v>1.2302687708123762E-2</c:v>
                </c:pt>
                <c:pt idx="19">
                  <c:v>1.2445146117713798E-2</c:v>
                </c:pt>
                <c:pt idx="20">
                  <c:v>1.2589254117941612E-2</c:v>
                </c:pt>
                <c:pt idx="21">
                  <c:v>1.2735030810166557E-2</c:v>
                </c:pt>
                <c:pt idx="22">
                  <c:v>1.2882495516931271E-2</c:v>
                </c:pt>
                <c:pt idx="23">
                  <c:v>1.3031667784522924E-2</c:v>
                </c:pt>
                <c:pt idx="24">
                  <c:v>1.3182567385563993E-2</c:v>
                </c:pt>
                <c:pt idx="25">
                  <c:v>1.3335214321633161E-2</c:v>
                </c:pt>
                <c:pt idx="26">
                  <c:v>1.348962882591645E-2</c:v>
                </c:pt>
                <c:pt idx="27">
                  <c:v>1.3645831365889158E-2</c:v>
                </c:pt>
                <c:pt idx="28">
                  <c:v>1.3803842646028758E-2</c:v>
                </c:pt>
                <c:pt idx="29">
                  <c:v>1.396368361055928E-2</c:v>
                </c:pt>
                <c:pt idx="30">
                  <c:v>1.4125375446227445E-2</c:v>
                </c:pt>
                <c:pt idx="31">
                  <c:v>1.4288939585110922E-2</c:v>
                </c:pt>
                <c:pt idx="32">
                  <c:v>1.4454397707459167E-2</c:v>
                </c:pt>
                <c:pt idx="33">
                  <c:v>1.4621771744567065E-2</c:v>
                </c:pt>
                <c:pt idx="34">
                  <c:v>1.4791083881681955E-2</c:v>
                </c:pt>
                <c:pt idx="35">
                  <c:v>1.4962356560944214E-2</c:v>
                </c:pt>
                <c:pt idx="36">
                  <c:v>1.5135612484361951E-2</c:v>
                </c:pt>
                <c:pt idx="37">
                  <c:v>1.5310874616820168E-2</c:v>
                </c:pt>
                <c:pt idx="38">
                  <c:v>1.5488166189124672E-2</c:v>
                </c:pt>
                <c:pt idx="39">
                  <c:v>1.5667510701081348E-2</c:v>
                </c:pt>
                <c:pt idx="40">
                  <c:v>1.5848931924610982E-2</c:v>
                </c:pt>
                <c:pt idx="41">
                  <c:v>1.6032453906900258E-2</c:v>
                </c:pt>
                <c:pt idx="42">
                  <c:v>1.6218100973589136E-2</c:v>
                </c:pt>
                <c:pt idx="43">
                  <c:v>1.6405897731995224E-2</c:v>
                </c:pt>
                <c:pt idx="44">
                  <c:v>1.6595869074375436E-2</c:v>
                </c:pt>
                <c:pt idx="45">
                  <c:v>1.6788040181225424E-2</c:v>
                </c:pt>
                <c:pt idx="46">
                  <c:v>1.6982436524617259E-2</c:v>
                </c:pt>
                <c:pt idx="47">
                  <c:v>1.7179083871575684E-2</c:v>
                </c:pt>
                <c:pt idx="48">
                  <c:v>1.7378008287493557E-2</c:v>
                </c:pt>
                <c:pt idx="49">
                  <c:v>1.7579236139586715E-2</c:v>
                </c:pt>
                <c:pt idx="50">
                  <c:v>1.7782794100389014E-2</c:v>
                </c:pt>
                <c:pt idx="51">
                  <c:v>1.7988709151287655E-2</c:v>
                </c:pt>
                <c:pt idx="52">
                  <c:v>1.8197008586099607E-2</c:v>
                </c:pt>
                <c:pt idx="53">
                  <c:v>1.8407720014689329E-2</c:v>
                </c:pt>
                <c:pt idx="54">
                  <c:v>1.8620871366628433E-2</c:v>
                </c:pt>
                <c:pt idx="55">
                  <c:v>1.8836490894897761E-2</c:v>
                </c:pt>
                <c:pt idx="56">
                  <c:v>1.9054607179632213E-2</c:v>
                </c:pt>
                <c:pt idx="57">
                  <c:v>1.9275249131909099E-2</c:v>
                </c:pt>
                <c:pt idx="58">
                  <c:v>1.9498445997580178E-2</c:v>
                </c:pt>
                <c:pt idx="59">
                  <c:v>1.9724227361148258E-2</c:v>
                </c:pt>
                <c:pt idx="60">
                  <c:v>1.9952623149688504E-2</c:v>
                </c:pt>
                <c:pt idx="61">
                  <c:v>2.0183663636815313E-2</c:v>
                </c:pt>
                <c:pt idx="62">
                  <c:v>2.0417379446694989E-2</c:v>
                </c:pt>
                <c:pt idx="63">
                  <c:v>2.0653801558104982E-2</c:v>
                </c:pt>
                <c:pt idx="64">
                  <c:v>2.0892961308540077E-2</c:v>
                </c:pt>
                <c:pt idx="65">
                  <c:v>2.1134890398366135E-2</c:v>
                </c:pt>
                <c:pt idx="66">
                  <c:v>2.1379620895021982E-2</c:v>
                </c:pt>
                <c:pt idx="67">
                  <c:v>2.162718523726985E-2</c:v>
                </c:pt>
                <c:pt idx="68">
                  <c:v>2.1877616239495169E-2</c:v>
                </c:pt>
                <c:pt idx="69">
                  <c:v>2.2130947096056005E-2</c:v>
                </c:pt>
                <c:pt idx="70">
                  <c:v>2.2387211385683017E-2</c:v>
                </c:pt>
                <c:pt idx="71">
                  <c:v>2.2646443075930212E-2</c:v>
                </c:pt>
                <c:pt idx="72">
                  <c:v>2.2908676527677332E-2</c:v>
                </c:pt>
                <c:pt idx="73">
                  <c:v>2.3173946499684382E-2</c:v>
                </c:pt>
                <c:pt idx="74">
                  <c:v>2.3442288153198799E-2</c:v>
                </c:pt>
                <c:pt idx="75">
                  <c:v>2.3713737056616124E-2</c:v>
                </c:pt>
                <c:pt idx="76">
                  <c:v>2.398832919019446E-2</c:v>
                </c:pt>
                <c:pt idx="77">
                  <c:v>2.4266100950823707E-2</c:v>
                </c:pt>
                <c:pt idx="78">
                  <c:v>2.4547089156849836E-2</c:v>
                </c:pt>
                <c:pt idx="79">
                  <c:v>2.4831331052955229E-2</c:v>
                </c:pt>
                <c:pt idx="80">
                  <c:v>2.5118864315095319E-2</c:v>
                </c:pt>
                <c:pt idx="81">
                  <c:v>2.5409727055492552E-2</c:v>
                </c:pt>
                <c:pt idx="82">
                  <c:v>2.5703957827688133E-2</c:v>
                </c:pt>
                <c:pt idx="83">
                  <c:v>2.6001595631652195E-2</c:v>
                </c:pt>
                <c:pt idx="84">
                  <c:v>2.6302679918953287E-2</c:v>
                </c:pt>
                <c:pt idx="85">
                  <c:v>2.6607250597987544E-2</c:v>
                </c:pt>
                <c:pt idx="86">
                  <c:v>2.6915348039268597E-2</c:v>
                </c:pt>
                <c:pt idx="87">
                  <c:v>2.7227013080778545E-2</c:v>
                </c:pt>
                <c:pt idx="88">
                  <c:v>2.7542287033381078E-2</c:v>
                </c:pt>
                <c:pt idx="89">
                  <c:v>2.7861211686297106E-2</c:v>
                </c:pt>
                <c:pt idx="90">
                  <c:v>2.8183829312643922E-2</c:v>
                </c:pt>
                <c:pt idx="91">
                  <c:v>2.8510182675038468E-2</c:v>
                </c:pt>
                <c:pt idx="92">
                  <c:v>2.8840315031265416E-2</c:v>
                </c:pt>
                <c:pt idx="93">
                  <c:v>2.9174270140011015E-2</c:v>
                </c:pt>
                <c:pt idx="94">
                  <c:v>2.9512092266663181E-2</c:v>
                </c:pt>
                <c:pt idx="95">
                  <c:v>2.9853826189178912E-2</c:v>
                </c:pt>
                <c:pt idx="96">
                  <c:v>3.0199517204019467E-2</c:v>
                </c:pt>
                <c:pt idx="97">
                  <c:v>3.0549211132154416E-2</c:v>
                </c:pt>
                <c:pt idx="98">
                  <c:v>3.0902954325135176E-2</c:v>
                </c:pt>
                <c:pt idx="99">
                  <c:v>3.1260793671238796E-2</c:v>
                </c:pt>
                <c:pt idx="100">
                  <c:v>3.1622776601683035E-2</c:v>
                </c:pt>
                <c:pt idx="101">
                  <c:v>3.1988951096913194E-2</c:v>
                </c:pt>
                <c:pt idx="102">
                  <c:v>3.2359365692962029E-2</c:v>
                </c:pt>
                <c:pt idx="103">
                  <c:v>3.2734069487882995E-2</c:v>
                </c:pt>
                <c:pt idx="104">
                  <c:v>3.3113112148258274E-2</c:v>
                </c:pt>
                <c:pt idx="105">
                  <c:v>3.3496543915781919E-2</c:v>
                </c:pt>
                <c:pt idx="106">
                  <c:v>3.3884415613919382E-2</c:v>
                </c:pt>
                <c:pt idx="107">
                  <c:v>3.4276778654644152E-2</c:v>
                </c:pt>
                <c:pt idx="108">
                  <c:v>3.4673685045252256E-2</c:v>
                </c:pt>
                <c:pt idx="109">
                  <c:v>3.5075187395255884E-2</c:v>
                </c:pt>
                <c:pt idx="110">
                  <c:v>3.5481338923356594E-2</c:v>
                </c:pt>
                <c:pt idx="111">
                  <c:v>3.5892193464499553E-2</c:v>
                </c:pt>
                <c:pt idx="112">
                  <c:v>3.6307805477009139E-2</c:v>
                </c:pt>
                <c:pt idx="113">
                  <c:v>3.6728230049807457E-2</c:v>
                </c:pt>
                <c:pt idx="114">
                  <c:v>3.7153522909716234E-2</c:v>
                </c:pt>
                <c:pt idx="115">
                  <c:v>3.7583740428843368E-2</c:v>
                </c:pt>
                <c:pt idx="116">
                  <c:v>3.8018939632055056E-2</c:v>
                </c:pt>
                <c:pt idx="117">
                  <c:v>3.8459178204534261E-2</c:v>
                </c:pt>
                <c:pt idx="118">
                  <c:v>3.8904514499426952E-2</c:v>
                </c:pt>
                <c:pt idx="119">
                  <c:v>3.9355007545576602E-2</c:v>
                </c:pt>
                <c:pt idx="120">
                  <c:v>3.9810717055348568E-2</c:v>
                </c:pt>
                <c:pt idx="121">
                  <c:v>4.0271703432544721E-2</c:v>
                </c:pt>
                <c:pt idx="122">
                  <c:v>4.0738027780410066E-2</c:v>
                </c:pt>
                <c:pt idx="123">
                  <c:v>4.12097519097318E-2</c:v>
                </c:pt>
                <c:pt idx="124">
                  <c:v>4.1686938347032285E-2</c:v>
                </c:pt>
                <c:pt idx="125">
                  <c:v>4.2169650342856954E-2</c:v>
                </c:pt>
                <c:pt idx="126">
                  <c:v>4.265795188015796E-2</c:v>
                </c:pt>
                <c:pt idx="127">
                  <c:v>4.3151907682775194E-2</c:v>
                </c:pt>
                <c:pt idx="128">
                  <c:v>4.3651583224015231E-2</c:v>
                </c:pt>
                <c:pt idx="129">
                  <c:v>4.4157044735329866E-2</c:v>
                </c:pt>
                <c:pt idx="130">
                  <c:v>4.4668359215094898E-2</c:v>
                </c:pt>
                <c:pt idx="131">
                  <c:v>4.5185594437490796E-2</c:v>
                </c:pt>
                <c:pt idx="132">
                  <c:v>4.5708818961486049E-2</c:v>
                </c:pt>
                <c:pt idx="133">
                  <c:v>4.6238102139924533E-2</c:v>
                </c:pt>
                <c:pt idx="134">
                  <c:v>4.6773514128718302E-2</c:v>
                </c:pt>
                <c:pt idx="135">
                  <c:v>4.731512589614649E-2</c:v>
                </c:pt>
                <c:pt idx="136">
                  <c:v>4.7863009232262256E-2</c:v>
                </c:pt>
                <c:pt idx="137">
                  <c:v>4.8417236758408318E-2</c:v>
                </c:pt>
                <c:pt idx="138">
                  <c:v>4.8977881936842986E-2</c:v>
                </c:pt>
                <c:pt idx="139">
                  <c:v>4.9545019080477336E-2</c:v>
                </c:pt>
                <c:pt idx="140">
                  <c:v>5.0118723362725527E-2</c:v>
                </c:pt>
                <c:pt idx="141">
                  <c:v>5.069907082746871E-2</c:v>
                </c:pt>
                <c:pt idx="142">
                  <c:v>5.1286138399134713E-2</c:v>
                </c:pt>
                <c:pt idx="143">
                  <c:v>5.1880003892894315E-2</c:v>
                </c:pt>
                <c:pt idx="144">
                  <c:v>5.2480746024975419E-2</c:v>
                </c:pt>
                <c:pt idx="145">
                  <c:v>5.3088444423096973E-2</c:v>
                </c:pt>
                <c:pt idx="146">
                  <c:v>5.3703179637023361E-2</c:v>
                </c:pt>
                <c:pt idx="147">
                  <c:v>5.4325033149241385E-2</c:v>
                </c:pt>
                <c:pt idx="148">
                  <c:v>5.4954087385760464E-2</c:v>
                </c:pt>
                <c:pt idx="149">
                  <c:v>5.5590425727038345E-2</c:v>
                </c:pt>
                <c:pt idx="150">
                  <c:v>5.6234132519032871E-2</c:v>
                </c:pt>
                <c:pt idx="151">
                  <c:v>5.6885293084382074E-2</c:v>
                </c:pt>
                <c:pt idx="152">
                  <c:v>5.754399373371355E-2</c:v>
                </c:pt>
                <c:pt idx="153">
                  <c:v>5.8210321777084968E-2</c:v>
                </c:pt>
                <c:pt idx="154">
                  <c:v>5.8884365535556697E-2</c:v>
                </c:pt>
                <c:pt idx="155">
                  <c:v>5.9566214352898821E-2</c:v>
                </c:pt>
                <c:pt idx="156">
                  <c:v>6.0255958607433463E-2</c:v>
                </c:pt>
                <c:pt idx="157">
                  <c:v>6.0953689724014583E-2</c:v>
                </c:pt>
                <c:pt idx="158">
                  <c:v>6.1659500186145848E-2</c:v>
                </c:pt>
                <c:pt idx="159">
                  <c:v>6.2373483548239524E-2</c:v>
                </c:pt>
                <c:pt idx="160">
                  <c:v>6.3095734448016902E-2</c:v>
                </c:pt>
                <c:pt idx="161">
                  <c:v>6.3826348619052356E-2</c:v>
                </c:pt>
                <c:pt idx="162">
                  <c:v>6.4565422903462996E-2</c:v>
                </c:pt>
                <c:pt idx="163">
                  <c:v>6.5313055264744652E-2</c:v>
                </c:pt>
                <c:pt idx="164">
                  <c:v>6.6069344800756977E-2</c:v>
                </c:pt>
                <c:pt idx="165">
                  <c:v>6.6834391756858749E-2</c:v>
                </c:pt>
                <c:pt idx="166">
                  <c:v>6.7608297539195436E-2</c:v>
                </c:pt>
                <c:pt idx="167">
                  <c:v>6.839116472814015E-2</c:v>
                </c:pt>
                <c:pt idx="168">
                  <c:v>6.9183097091890827E-2</c:v>
                </c:pt>
                <c:pt idx="169">
                  <c:v>6.9984199600224506E-2</c:v>
                </c:pt>
                <c:pt idx="170">
                  <c:v>7.0794578438410832E-2</c:v>
                </c:pt>
                <c:pt idx="171">
                  <c:v>7.161434102128722E-2</c:v>
                </c:pt>
                <c:pt idx="172">
                  <c:v>7.2443596007495989E-2</c:v>
                </c:pt>
                <c:pt idx="173">
                  <c:v>7.3282453313887344E-2</c:v>
                </c:pt>
                <c:pt idx="174">
                  <c:v>7.4131024130088596E-2</c:v>
                </c:pt>
                <c:pt idx="175">
                  <c:v>7.4989420933242373E-2</c:v>
                </c:pt>
                <c:pt idx="176">
                  <c:v>7.5857757502915138E-2</c:v>
                </c:pt>
                <c:pt idx="177">
                  <c:v>7.6736148936178611E-2</c:v>
                </c:pt>
                <c:pt idx="178">
                  <c:v>7.7624711662865831E-2</c:v>
                </c:pt>
                <c:pt idx="179">
                  <c:v>7.8523563461003726E-2</c:v>
                </c:pt>
                <c:pt idx="180">
                  <c:v>7.9432823472424655E-2</c:v>
                </c:pt>
                <c:pt idx="181">
                  <c:v>8.0352612218558189E-2</c:v>
                </c:pt>
                <c:pt idx="182">
                  <c:v>8.1283051616406352E-2</c:v>
                </c:pt>
                <c:pt idx="183">
                  <c:v>8.2224264994703422E-2</c:v>
                </c:pt>
                <c:pt idx="184">
                  <c:v>8.3176377110263364E-2</c:v>
                </c:pt>
                <c:pt idx="185">
                  <c:v>8.4139514164515719E-2</c:v>
                </c:pt>
                <c:pt idx="186">
                  <c:v>8.5113803820233813E-2</c:v>
                </c:pt>
                <c:pt idx="187">
                  <c:v>8.6099375218456176E-2</c:v>
                </c:pt>
                <c:pt idx="188">
                  <c:v>8.7096358995604056E-2</c:v>
                </c:pt>
                <c:pt idx="189">
                  <c:v>8.8104887300797338E-2</c:v>
                </c:pt>
                <c:pt idx="190">
                  <c:v>8.9125093813370443E-2</c:v>
                </c:pt>
                <c:pt idx="191">
                  <c:v>9.0157113760591531E-2</c:v>
                </c:pt>
                <c:pt idx="192">
                  <c:v>9.1201083935586749E-2</c:v>
                </c:pt>
                <c:pt idx="193">
                  <c:v>9.225714271547196E-2</c:v>
                </c:pt>
                <c:pt idx="194">
                  <c:v>9.3325430079694696E-2</c:v>
                </c:pt>
                <c:pt idx="195">
                  <c:v>9.4406087628587876E-2</c:v>
                </c:pt>
                <c:pt idx="196">
                  <c:v>9.5499258602139078E-2</c:v>
                </c:pt>
                <c:pt idx="197">
                  <c:v>9.6605087898976677E-2</c:v>
                </c:pt>
                <c:pt idx="198">
                  <c:v>9.7723722095576351E-2</c:v>
                </c:pt>
                <c:pt idx="199">
                  <c:v>9.8855309465689101E-2</c:v>
                </c:pt>
                <c:pt idx="200">
                  <c:v>9.9999999999995148E-2</c:v>
                </c:pt>
                <c:pt idx="201">
                  <c:v>0.10115794542598495</c:v>
                </c:pt>
                <c:pt idx="202">
                  <c:v>0.10232929922807035</c:v>
                </c:pt>
                <c:pt idx="203">
                  <c:v>0.10351421666792926</c:v>
                </c:pt>
                <c:pt idx="204">
                  <c:v>0.10471285480508477</c:v>
                </c:pt>
                <c:pt idx="205">
                  <c:v>0.10592537251772365</c:v>
                </c:pt>
                <c:pt idx="206">
                  <c:v>0.10715193052375523</c:v>
                </c:pt>
                <c:pt idx="207">
                  <c:v>0.10839269140211488</c:v>
                </c:pt>
                <c:pt idx="208">
                  <c:v>0.10964781961431296</c:v>
                </c:pt>
                <c:pt idx="209">
                  <c:v>0.1109174815262345</c:v>
                </c:pt>
                <c:pt idx="210">
                  <c:v>0.11220184543019066</c:v>
                </c:pt>
                <c:pt idx="211">
                  <c:v>0.11350108156722566</c:v>
                </c:pt>
                <c:pt idx="212">
                  <c:v>0.11481536214968234</c:v>
                </c:pt>
                <c:pt idx="213">
                  <c:v>0.11614486138402827</c:v>
                </c:pt>
                <c:pt idx="214">
                  <c:v>0.11748975549394687</c:v>
                </c:pt>
                <c:pt idx="215">
                  <c:v>0.11885022274369558</c:v>
                </c:pt>
                <c:pt idx="216">
                  <c:v>0.12022644346173494</c:v>
                </c:pt>
                <c:pt idx="217">
                  <c:v>0.12161860006463039</c:v>
                </c:pt>
                <c:pt idx="218">
                  <c:v>0.12302687708123167</c:v>
                </c:pt>
                <c:pt idx="219">
                  <c:v>0.12445146117713193</c:v>
                </c:pt>
                <c:pt idx="220">
                  <c:v>0.12589254117940996</c:v>
                </c:pt>
                <c:pt idx="221">
                  <c:v>0.12735030810165932</c:v>
                </c:pt>
                <c:pt idx="222">
                  <c:v>0.12882495516930648</c:v>
                </c:pt>
                <c:pt idx="223">
                  <c:v>0.13031667784522291</c:v>
                </c:pt>
                <c:pt idx="224">
                  <c:v>0.13182567385563349</c:v>
                </c:pt>
                <c:pt idx="225">
                  <c:v>0.1333521432163251</c:v>
                </c:pt>
                <c:pt idx="226">
                  <c:v>0.13489628825915795</c:v>
                </c:pt>
                <c:pt idx="227">
                  <c:v>0.13645831365888494</c:v>
                </c:pt>
                <c:pt idx="228">
                  <c:v>0.13803842646028086</c:v>
                </c:pt>
                <c:pt idx="229">
                  <c:v>0.13963683610558592</c:v>
                </c:pt>
                <c:pt idx="230">
                  <c:v>0.14125375446226751</c:v>
                </c:pt>
                <c:pt idx="231">
                  <c:v>0.14288939585110227</c:v>
                </c:pt>
                <c:pt idx="232">
                  <c:v>0.14454397707458463</c:v>
                </c:pt>
                <c:pt idx="233">
                  <c:v>0.14621771744566348</c:v>
                </c:pt>
                <c:pt idx="234">
                  <c:v>0.14791083881681227</c:v>
                </c:pt>
                <c:pt idx="235">
                  <c:v>0.14962356560943479</c:v>
                </c:pt>
                <c:pt idx="236">
                  <c:v>0.15135612484361216</c:v>
                </c:pt>
                <c:pt idx="237">
                  <c:v>0.15310874616819425</c:v>
                </c:pt>
                <c:pt idx="238">
                  <c:v>0.15488166189123911</c:v>
                </c:pt>
                <c:pt idx="239">
                  <c:v>0.15667510701080578</c:v>
                </c:pt>
                <c:pt idx="240">
                  <c:v>0.1584893192461021</c:v>
                </c:pt>
                <c:pt idx="241">
                  <c:v>0.1603245390689948</c:v>
                </c:pt>
                <c:pt idx="242">
                  <c:v>0.16218100973588337</c:v>
                </c:pt>
                <c:pt idx="243">
                  <c:v>0.16405897731994418</c:v>
                </c:pt>
                <c:pt idx="244">
                  <c:v>0.16595869074374622</c:v>
                </c:pt>
                <c:pt idx="245">
                  <c:v>0.16788040181224606</c:v>
                </c:pt>
                <c:pt idx="246">
                  <c:v>0.16982436524616432</c:v>
                </c:pt>
                <c:pt idx="247">
                  <c:v>0.17179083871574843</c:v>
                </c:pt>
                <c:pt idx="248">
                  <c:v>0.17378008287492705</c:v>
                </c:pt>
                <c:pt idx="249">
                  <c:v>0.17579236139585863</c:v>
                </c:pt>
                <c:pt idx="250">
                  <c:v>0.1778279410038815</c:v>
                </c:pt>
                <c:pt idx="251">
                  <c:v>0.17988709151286772</c:v>
                </c:pt>
                <c:pt idx="252">
                  <c:v>0.18197008586098715</c:v>
                </c:pt>
                <c:pt idx="253">
                  <c:v>0.18407720014688425</c:v>
                </c:pt>
                <c:pt idx="254">
                  <c:v>0.18620871366627526</c:v>
                </c:pt>
                <c:pt idx="255">
                  <c:v>0.18836490894896843</c:v>
                </c:pt>
                <c:pt idx="256">
                  <c:v>0.19054607179631278</c:v>
                </c:pt>
                <c:pt idx="257">
                  <c:v>0.19275249131908151</c:v>
                </c:pt>
                <c:pt idx="258">
                  <c:v>0.19498445997579231</c:v>
                </c:pt>
                <c:pt idx="259">
                  <c:v>0.19724227361147301</c:v>
                </c:pt>
                <c:pt idx="260">
                  <c:v>0.19952623149687526</c:v>
                </c:pt>
                <c:pt idx="261">
                  <c:v>0.20183663636814322</c:v>
                </c:pt>
                <c:pt idx="262">
                  <c:v>0.20417379446693992</c:v>
                </c:pt>
                <c:pt idx="263">
                  <c:v>0.20653801558103976</c:v>
                </c:pt>
                <c:pt idx="264">
                  <c:v>0.2089296130853906</c:v>
                </c:pt>
                <c:pt idx="265">
                  <c:v>0.21134890398365097</c:v>
                </c:pt>
                <c:pt idx="266">
                  <c:v>0.21379620895020934</c:v>
                </c:pt>
                <c:pt idx="267">
                  <c:v>0.21627185237268798</c:v>
                </c:pt>
                <c:pt idx="268">
                  <c:v>0.21877616239494102</c:v>
                </c:pt>
                <c:pt idx="269">
                  <c:v>0.2213094709605492</c:v>
                </c:pt>
                <c:pt idx="270">
                  <c:v>0.22387211385681921</c:v>
                </c:pt>
                <c:pt idx="271">
                  <c:v>0.22646443075929101</c:v>
                </c:pt>
                <c:pt idx="272">
                  <c:v>0.22908676527676217</c:v>
                </c:pt>
                <c:pt idx="273">
                  <c:v>0.23173946499683254</c:v>
                </c:pt>
                <c:pt idx="274">
                  <c:v>0.23442288153197649</c:v>
                </c:pt>
                <c:pt idx="275">
                  <c:v>0.23713737056614964</c:v>
                </c:pt>
                <c:pt idx="276">
                  <c:v>0.23988329190193294</c:v>
                </c:pt>
                <c:pt idx="277">
                  <c:v>0.24266100950822525</c:v>
                </c:pt>
                <c:pt idx="278">
                  <c:v>0.24547089156848631</c:v>
                </c:pt>
                <c:pt idx="279">
                  <c:v>0.24831331052954012</c:v>
                </c:pt>
                <c:pt idx="280">
                  <c:v>0.25118864315094086</c:v>
                </c:pt>
                <c:pt idx="281">
                  <c:v>0.25409727055491316</c:v>
                </c:pt>
                <c:pt idx="282">
                  <c:v>0.25703957827686885</c:v>
                </c:pt>
                <c:pt idx="283">
                  <c:v>0.2600159563165092</c:v>
                </c:pt>
                <c:pt idx="284">
                  <c:v>0.26302679918951999</c:v>
                </c:pt>
                <c:pt idx="285">
                  <c:v>0.26607250597986254</c:v>
                </c:pt>
                <c:pt idx="286">
                  <c:v>0.26915348039267289</c:v>
                </c:pt>
                <c:pt idx="287">
                  <c:v>0.27227013080777207</c:v>
                </c:pt>
                <c:pt idx="288">
                  <c:v>0.27542287033379725</c:v>
                </c:pt>
                <c:pt idx="289">
                  <c:v>0.27861211686295739</c:v>
                </c:pt>
                <c:pt idx="290">
                  <c:v>0.2818382931264255</c:v>
                </c:pt>
                <c:pt idx="291">
                  <c:v>0.28510182675037082</c:v>
                </c:pt>
                <c:pt idx="292">
                  <c:v>0.28840315031263997</c:v>
                </c:pt>
                <c:pt idx="293">
                  <c:v>0.29174270140009584</c:v>
                </c:pt>
                <c:pt idx="294">
                  <c:v>0.29512092266661744</c:v>
                </c:pt>
                <c:pt idx="295">
                  <c:v>0.29853826189177457</c:v>
                </c:pt>
                <c:pt idx="296">
                  <c:v>0.30199517204017973</c:v>
                </c:pt>
                <c:pt idx="297">
                  <c:v>0.30549211132152915</c:v>
                </c:pt>
                <c:pt idx="298">
                  <c:v>0.30902954325133664</c:v>
                </c:pt>
                <c:pt idx="299">
                  <c:v>0.31260793671237275</c:v>
                </c:pt>
                <c:pt idx="300">
                  <c:v>0.31622776601681496</c:v>
                </c:pt>
                <c:pt idx="301">
                  <c:v>0.31988951096911628</c:v>
                </c:pt>
                <c:pt idx="302">
                  <c:v>0.32359365692960446</c:v>
                </c:pt>
                <c:pt idx="303">
                  <c:v>0.32734069487881401</c:v>
                </c:pt>
                <c:pt idx="304">
                  <c:v>0.33113112148256663</c:v>
                </c:pt>
                <c:pt idx="305">
                  <c:v>0.33496543915780291</c:v>
                </c:pt>
                <c:pt idx="306">
                  <c:v>0.33884415613917718</c:v>
                </c:pt>
                <c:pt idx="307">
                  <c:v>0.3427677865464247</c:v>
                </c:pt>
                <c:pt idx="308">
                  <c:v>0.34673685045250568</c:v>
                </c:pt>
                <c:pt idx="309">
                  <c:v>0.3507518739525417</c:v>
                </c:pt>
                <c:pt idx="310">
                  <c:v>0.35481338923354855</c:v>
                </c:pt>
                <c:pt idx="311">
                  <c:v>0.35892193464497796</c:v>
                </c:pt>
                <c:pt idx="312">
                  <c:v>0.36307805477007377</c:v>
                </c:pt>
                <c:pt idx="313">
                  <c:v>0.36728230049805677</c:v>
                </c:pt>
                <c:pt idx="314">
                  <c:v>0.37153522909714426</c:v>
                </c:pt>
                <c:pt idx="315">
                  <c:v>0.37583740428841522</c:v>
                </c:pt>
                <c:pt idx="316">
                  <c:v>0.38018939632053189</c:v>
                </c:pt>
                <c:pt idx="317">
                  <c:v>0.3845917820453239</c:v>
                </c:pt>
                <c:pt idx="318">
                  <c:v>0.38904514499425058</c:v>
                </c:pt>
                <c:pt idx="319">
                  <c:v>0.39355007545574672</c:v>
                </c:pt>
                <c:pt idx="320">
                  <c:v>0.39810717055346612</c:v>
                </c:pt>
                <c:pt idx="321">
                  <c:v>0.4027170343254276</c:v>
                </c:pt>
                <c:pt idx="322">
                  <c:v>0.40738027780408087</c:v>
                </c:pt>
                <c:pt idx="323">
                  <c:v>0.41209751909729797</c:v>
                </c:pt>
                <c:pt idx="324">
                  <c:v>0.41686938347030239</c:v>
                </c:pt>
                <c:pt idx="325">
                  <c:v>0.42169650342854886</c:v>
                </c:pt>
                <c:pt idx="326">
                  <c:v>0.42657951880155881</c:v>
                </c:pt>
                <c:pt idx="327">
                  <c:v>0.431519076827731</c:v>
                </c:pt>
                <c:pt idx="328">
                  <c:v>0.43651583224013091</c:v>
                </c:pt>
                <c:pt idx="329">
                  <c:v>0.441570447353277</c:v>
                </c:pt>
                <c:pt idx="330">
                  <c:v>0.44668359215092723</c:v>
                </c:pt>
                <c:pt idx="331">
                  <c:v>0.45185594437488602</c:v>
                </c:pt>
                <c:pt idx="332">
                  <c:v>0.45708818961483827</c:v>
                </c:pt>
                <c:pt idx="333">
                  <c:v>0.46238102139922266</c:v>
                </c:pt>
                <c:pt idx="334">
                  <c:v>0.46773514128716009</c:v>
                </c:pt>
                <c:pt idx="335">
                  <c:v>0.47315125896144189</c:v>
                </c:pt>
                <c:pt idx="336">
                  <c:v>0.47863009232259929</c:v>
                </c:pt>
                <c:pt idx="337">
                  <c:v>0.4841723675840594</c:v>
                </c:pt>
                <c:pt idx="338">
                  <c:v>0.48977881936840578</c:v>
                </c:pt>
                <c:pt idx="339">
                  <c:v>0.49545019080474928</c:v>
                </c:pt>
                <c:pt idx="340">
                  <c:v>0.50118723362723083</c:v>
                </c:pt>
                <c:pt idx="341">
                  <c:v>0.50699070827466242</c:v>
                </c:pt>
                <c:pt idx="342">
                  <c:v>0.51286138399132197</c:v>
                </c:pt>
                <c:pt idx="343">
                  <c:v>0.51880003892891768</c:v>
                </c:pt>
                <c:pt idx="344">
                  <c:v>0.52480746024972869</c:v>
                </c:pt>
                <c:pt idx="345">
                  <c:v>0.53088444423094394</c:v>
                </c:pt>
                <c:pt idx="346">
                  <c:v>0.53703179637020715</c:v>
                </c:pt>
                <c:pt idx="347">
                  <c:v>0.54325033149238722</c:v>
                </c:pt>
                <c:pt idx="348">
                  <c:v>0.54954087385757788</c:v>
                </c:pt>
                <c:pt idx="349">
                  <c:v>0.55590425727035642</c:v>
                </c:pt>
                <c:pt idx="350">
                  <c:v>0.56234132519030133</c:v>
                </c:pt>
                <c:pt idx="351">
                  <c:v>0.56885293084379263</c:v>
                </c:pt>
                <c:pt idx="352">
                  <c:v>0.57543993733710752</c:v>
                </c:pt>
                <c:pt idx="353">
                  <c:v>0.58210321777082141</c:v>
                </c:pt>
                <c:pt idx="354">
                  <c:v>0.58884365535553829</c:v>
                </c:pt>
                <c:pt idx="355">
                  <c:v>0.59566214352895874</c:v>
                </c:pt>
                <c:pt idx="356">
                  <c:v>0.60255958607430538</c:v>
                </c:pt>
                <c:pt idx="357">
                  <c:v>0.60953689724011606</c:v>
                </c:pt>
                <c:pt idx="358">
                  <c:v>0.61659500186142846</c:v>
                </c:pt>
                <c:pt idx="359">
                  <c:v>0.62373483548236497</c:v>
                </c:pt>
                <c:pt idx="360">
                  <c:v>0.63095734448013774</c:v>
                </c:pt>
                <c:pt idx="361">
                  <c:v>0.63826348619049245</c:v>
                </c:pt>
                <c:pt idx="362">
                  <c:v>0.64565422903459868</c:v>
                </c:pt>
                <c:pt idx="363">
                  <c:v>0.65313055264741482</c:v>
                </c:pt>
                <c:pt idx="364">
                  <c:v>0.66069344800753704</c:v>
                </c:pt>
                <c:pt idx="365">
                  <c:v>0.66834391756855505</c:v>
                </c:pt>
                <c:pt idx="366">
                  <c:v>0.67608297539192141</c:v>
                </c:pt>
                <c:pt idx="367">
                  <c:v>0.68391164728136822</c:v>
                </c:pt>
                <c:pt idx="368">
                  <c:v>0.6918309709188748</c:v>
                </c:pt>
                <c:pt idx="369">
                  <c:v>0.69984199600221031</c:v>
                </c:pt>
                <c:pt idx="370">
                  <c:v>0.70794578438407407</c:v>
                </c:pt>
                <c:pt idx="371">
                  <c:v>0.71614341021283734</c:v>
                </c:pt>
                <c:pt idx="372">
                  <c:v>0.7244359600749245</c:v>
                </c:pt>
                <c:pt idx="373">
                  <c:v>0.73282453313883722</c:v>
                </c:pt>
                <c:pt idx="374">
                  <c:v>0.74131024130084988</c:v>
                </c:pt>
                <c:pt idx="375">
                  <c:v>0.74989420933238726</c:v>
                </c:pt>
                <c:pt idx="376">
                  <c:v>0.75857757502911438</c:v>
                </c:pt>
                <c:pt idx="377">
                  <c:v>0.76736148936174864</c:v>
                </c:pt>
                <c:pt idx="378">
                  <c:v>0.77624711662862</c:v>
                </c:pt>
                <c:pt idx="379">
                  <c:v>0.78523563460999912</c:v>
                </c:pt>
                <c:pt idx="380">
                  <c:v>0.79432823472420799</c:v>
                </c:pt>
                <c:pt idx="381">
                  <c:v>0.80352612218554287</c:v>
                </c:pt>
                <c:pt idx="382">
                  <c:v>0.81283051616402324</c:v>
                </c:pt>
                <c:pt idx="383">
                  <c:v>0.82224264994699425</c:v>
                </c:pt>
                <c:pt idx="384">
                  <c:v>0.83176377110259314</c:v>
                </c:pt>
                <c:pt idx="385">
                  <c:v>0.84139514164511631</c:v>
                </c:pt>
                <c:pt idx="386">
                  <c:v>0.85113803820229672</c:v>
                </c:pt>
                <c:pt idx="387">
                  <c:v>0.86099375218451912</c:v>
                </c:pt>
                <c:pt idx="388">
                  <c:v>0.8709635899559981</c:v>
                </c:pt>
                <c:pt idx="389">
                  <c:v>0.88104887300793067</c:v>
                </c:pt>
                <c:pt idx="390">
                  <c:v>0.89125093813366107</c:v>
                </c:pt>
                <c:pt idx="391">
                  <c:v>0.9015711376058706</c:v>
                </c:pt>
                <c:pt idx="392">
                  <c:v>0.91201083935582239</c:v>
                </c:pt>
                <c:pt idx="393">
                  <c:v>0.92257142715467477</c:v>
                </c:pt>
                <c:pt idx="394">
                  <c:v>0.93325430079690164</c:v>
                </c:pt>
                <c:pt idx="395">
                  <c:v>0.9440608762858328</c:v>
                </c:pt>
                <c:pt idx="396">
                  <c:v>0.9549925860213434</c:v>
                </c:pt>
                <c:pt idx="397">
                  <c:v>0.96605087898971975</c:v>
                </c:pt>
                <c:pt idx="398">
                  <c:v>0.97723722095571586</c:v>
                </c:pt>
                <c:pt idx="399">
                  <c:v>0.98855309465684293</c:v>
                </c:pt>
                <c:pt idx="400">
                  <c:v>0.99999999999990208</c:v>
                </c:pt>
                <c:pt idx="401">
                  <c:v>1.0115794542597993</c:v>
                </c:pt>
                <c:pt idx="402">
                  <c:v>1.0232929922806537</c:v>
                </c:pt>
                <c:pt idx="403">
                  <c:v>1.0351421666792424</c:v>
                </c:pt>
                <c:pt idx="404">
                  <c:v>1.0471285480507968</c:v>
                </c:pt>
                <c:pt idx="405">
                  <c:v>1.0592537251771839</c:v>
                </c:pt>
                <c:pt idx="406">
                  <c:v>1.0715193052375003</c:v>
                </c:pt>
                <c:pt idx="407">
                  <c:v>1.0839269140210961</c:v>
                </c:pt>
                <c:pt idx="408">
                  <c:v>1.0964781961430763</c:v>
                </c:pt>
                <c:pt idx="409">
                  <c:v>1.10917481526229</c:v>
                </c:pt>
                <c:pt idx="410">
                  <c:v>1.122018454301851</c:v>
                </c:pt>
                <c:pt idx="411">
                  <c:v>1.1350108156722012</c:v>
                </c:pt>
                <c:pt idx="412">
                  <c:v>1.1481536214967676</c:v>
                </c:pt>
                <c:pt idx="413">
                  <c:v>1.1614486138402262</c:v>
                </c:pt>
                <c:pt idx="414">
                  <c:v>1.1748975549394105</c:v>
                </c:pt>
                <c:pt idx="415">
                  <c:v>1.1885022274368979</c:v>
                </c:pt>
                <c:pt idx="416">
                  <c:v>1.202264434617291</c:v>
                </c:pt>
                <c:pt idx="417">
                  <c:v>1.2161860006462446</c:v>
                </c:pt>
                <c:pt idx="418">
                  <c:v>1.2302687708122555</c:v>
                </c:pt>
                <c:pt idx="419">
                  <c:v>1.2445146117712578</c:v>
                </c:pt>
                <c:pt idx="420">
                  <c:v>1.2589254117940381</c:v>
                </c:pt>
                <c:pt idx="421">
                  <c:v>1.2735030810165313</c:v>
                </c:pt>
                <c:pt idx="422">
                  <c:v>1.2882495516930019</c:v>
                </c:pt>
                <c:pt idx="423">
                  <c:v>1.3031667784521646</c:v>
                </c:pt>
                <c:pt idx="424">
                  <c:v>1.3182567385562707</c:v>
                </c:pt>
                <c:pt idx="425">
                  <c:v>1.3335214321631859</c:v>
                </c:pt>
                <c:pt idx="426">
                  <c:v>1.3489628825915139</c:v>
                </c:pt>
                <c:pt idx="427">
                  <c:v>1.3645831365887831</c:v>
                </c:pt>
                <c:pt idx="428">
                  <c:v>1.3803842646027404</c:v>
                </c:pt>
                <c:pt idx="429">
                  <c:v>1.3963683610557913</c:v>
                </c:pt>
                <c:pt idx="430">
                  <c:v>1.4125375446226065</c:v>
                </c:pt>
                <c:pt idx="431">
                  <c:v>1.428893958510953</c:v>
                </c:pt>
                <c:pt idx="432">
                  <c:v>1.4454397707457747</c:v>
                </c:pt>
                <c:pt idx="433">
                  <c:v>1.4621771744565635</c:v>
                </c:pt>
                <c:pt idx="434">
                  <c:v>1.4791083881680511</c:v>
                </c:pt>
                <c:pt idx="435">
                  <c:v>1.4962356560942751</c:v>
                </c:pt>
                <c:pt idx="436">
                  <c:v>1.5135612484360479</c:v>
                </c:pt>
                <c:pt idx="437">
                  <c:v>1.5310874616818666</c:v>
                </c:pt>
                <c:pt idx="438">
                  <c:v>1.5488166189123158</c:v>
                </c:pt>
                <c:pt idx="439">
                  <c:v>1.5667510701079816</c:v>
                </c:pt>
                <c:pt idx="440">
                  <c:v>1.584893192460944</c:v>
                </c:pt>
                <c:pt idx="441">
                  <c:v>1.6032453906898687</c:v>
                </c:pt>
                <c:pt idx="442">
                  <c:v>1.621810097358755</c:v>
                </c:pt>
                <c:pt idx="443">
                  <c:v>1.6405897731993622</c:v>
                </c:pt>
                <c:pt idx="444">
                  <c:v>1.6595869074373812</c:v>
                </c:pt>
                <c:pt idx="445">
                  <c:v>1.6788040181223789</c:v>
                </c:pt>
                <c:pt idx="446">
                  <c:v>1.6982436524615592</c:v>
                </c:pt>
                <c:pt idx="447">
                  <c:v>1.7179083871574008</c:v>
                </c:pt>
                <c:pt idx="448">
                  <c:v>1.737800828749186</c:v>
                </c:pt>
                <c:pt idx="449">
                  <c:v>1.7579236139585006</c:v>
                </c:pt>
                <c:pt idx="450">
                  <c:v>1.7782794100387271</c:v>
                </c:pt>
                <c:pt idx="451">
                  <c:v>1.7988709151285898</c:v>
                </c:pt>
                <c:pt idx="452">
                  <c:v>1.8197008586097829</c:v>
                </c:pt>
                <c:pt idx="453">
                  <c:v>1.840772001468753</c:v>
                </c:pt>
                <c:pt idx="454">
                  <c:v>1.8620871366626621</c:v>
                </c:pt>
                <c:pt idx="455">
                  <c:v>1.883649089489591</c:v>
                </c:pt>
                <c:pt idx="456">
                  <c:v>1.9054607179630352</c:v>
                </c:pt>
                <c:pt idx="457">
                  <c:v>1.9275249131907215</c:v>
                </c:pt>
                <c:pt idx="458">
                  <c:v>1.9498445997578282</c:v>
                </c:pt>
                <c:pt idx="459">
                  <c:v>1.9724227361146323</c:v>
                </c:pt>
                <c:pt idx="460">
                  <c:v>1.9952623149686552</c:v>
                </c:pt>
                <c:pt idx="461">
                  <c:v>2.0183663636813343</c:v>
                </c:pt>
                <c:pt idx="462">
                  <c:v>2.0417379446693</c:v>
                </c:pt>
                <c:pt idx="463">
                  <c:v>2.0653801558102969</c:v>
                </c:pt>
                <c:pt idx="464">
                  <c:v>2.0892961308538025</c:v>
                </c:pt>
                <c:pt idx="465">
                  <c:v>2.113489039836407</c:v>
                </c:pt>
                <c:pt idx="466">
                  <c:v>2.1379620895019893</c:v>
                </c:pt>
                <c:pt idx="467">
                  <c:v>2.1627185237267743</c:v>
                </c:pt>
                <c:pt idx="468">
                  <c:v>2.1877616239493021</c:v>
                </c:pt>
                <c:pt idx="469">
                  <c:v>2.2130947096053841</c:v>
                </c:pt>
                <c:pt idx="470">
                  <c:v>2.2387211385680832</c:v>
                </c:pt>
                <c:pt idx="471">
                  <c:v>2.2646443075928002</c:v>
                </c:pt>
                <c:pt idx="472">
                  <c:v>2.2908676527675103</c:v>
                </c:pt>
                <c:pt idx="473">
                  <c:v>2.3173946499682105</c:v>
                </c:pt>
                <c:pt idx="474">
                  <c:v>2.3442288153196511</c:v>
                </c:pt>
                <c:pt idx="475">
                  <c:v>2.3713737056613811</c:v>
                </c:pt>
                <c:pt idx="476">
                  <c:v>2.3988329190192124</c:v>
                </c:pt>
                <c:pt idx="477">
                  <c:v>2.4266100950821325</c:v>
                </c:pt>
                <c:pt idx="478">
                  <c:v>2.4547089156847437</c:v>
                </c:pt>
                <c:pt idx="479">
                  <c:v>2.4831331052952801</c:v>
                </c:pt>
                <c:pt idx="480">
                  <c:v>2.5118864315092866</c:v>
                </c:pt>
                <c:pt idx="481">
                  <c:v>2.5409727055490081</c:v>
                </c:pt>
                <c:pt idx="482">
                  <c:v>2.5703957827685606</c:v>
                </c:pt>
                <c:pt idx="483">
                  <c:v>2.6001595631649654</c:v>
                </c:pt>
                <c:pt idx="484">
                  <c:v>2.6302679918950718</c:v>
                </c:pt>
                <c:pt idx="485">
                  <c:v>2.6607250597984957</c:v>
                </c:pt>
                <c:pt idx="486">
                  <c:v>2.6915348039265954</c:v>
                </c:pt>
                <c:pt idx="487">
                  <c:v>2.7227013080775886</c:v>
                </c:pt>
                <c:pt idx="488">
                  <c:v>2.754228703337839</c:v>
                </c:pt>
                <c:pt idx="489">
                  <c:v>2.7861211686294385</c:v>
                </c:pt>
                <c:pt idx="490">
                  <c:v>2.8183829312641184</c:v>
                </c:pt>
                <c:pt idx="491">
                  <c:v>2.8510182675035671</c:v>
                </c:pt>
                <c:pt idx="492">
                  <c:v>2.8840315031262596</c:v>
                </c:pt>
                <c:pt idx="493">
                  <c:v>2.9174270140008161</c:v>
                </c:pt>
                <c:pt idx="494">
                  <c:v>2.9512092266660312</c:v>
                </c:pt>
                <c:pt idx="495">
                  <c:v>2.9853826189176007</c:v>
                </c:pt>
                <c:pt idx="496">
                  <c:v>3.0199517204016528</c:v>
                </c:pt>
                <c:pt idx="497">
                  <c:v>3.0549211132151455</c:v>
                </c:pt>
                <c:pt idx="498">
                  <c:v>3.090295432513213</c:v>
                </c:pt>
                <c:pt idx="499">
                  <c:v>3.1260793671235727</c:v>
                </c:pt>
                <c:pt idx="500">
                  <c:v>3.1622776601679927</c:v>
                </c:pt>
                <c:pt idx="501">
                  <c:v>3.1988951096910068</c:v>
                </c:pt>
                <c:pt idx="502">
                  <c:v>3.2359365692958866</c:v>
                </c:pt>
                <c:pt idx="503">
                  <c:v>3.2734069487879811</c:v>
                </c:pt>
                <c:pt idx="504">
                  <c:v>3.3113112148255053</c:v>
                </c:pt>
                <c:pt idx="505">
                  <c:v>3.3496543915778663</c:v>
                </c:pt>
                <c:pt idx="506">
                  <c:v>3.3884415613916103</c:v>
                </c:pt>
                <c:pt idx="507">
                  <c:v>3.4276778654640774</c:v>
                </c:pt>
                <c:pt idx="508">
                  <c:v>3.467368504524885</c:v>
                </c:pt>
                <c:pt idx="509">
                  <c:v>3.5075187395252434</c:v>
                </c:pt>
                <c:pt idx="510">
                  <c:v>3.5481338923353127</c:v>
                </c:pt>
                <c:pt idx="511">
                  <c:v>3.5892193464496049</c:v>
                </c:pt>
                <c:pt idx="512">
                  <c:v>3.630780547700561</c:v>
                </c:pt>
                <c:pt idx="513">
                  <c:v>3.6728230049803887</c:v>
                </c:pt>
                <c:pt idx="514">
                  <c:v>3.715352290971262</c:v>
                </c:pt>
                <c:pt idx="515">
                  <c:v>3.7583740428839727</c:v>
                </c:pt>
                <c:pt idx="516">
                  <c:v>3.8018939632051305</c:v>
                </c:pt>
                <c:pt idx="517">
                  <c:v>3.8459178204530486</c:v>
                </c:pt>
                <c:pt idx="518">
                  <c:v>3.8904514499423128</c:v>
                </c:pt>
                <c:pt idx="519">
                  <c:v>3.9355007545572755</c:v>
                </c:pt>
                <c:pt idx="520">
                  <c:v>3.9810717055344682</c:v>
                </c:pt>
                <c:pt idx="521">
                  <c:v>4.0271703432540802</c:v>
                </c:pt>
                <c:pt idx="522">
                  <c:v>4.0738027780406103</c:v>
                </c:pt>
                <c:pt idx="523">
                  <c:v>4.1209751909727794</c:v>
                </c:pt>
                <c:pt idx="524">
                  <c:v>4.1686938347028244</c:v>
                </c:pt>
                <c:pt idx="525">
                  <c:v>4.2169650342852796</c:v>
                </c:pt>
                <c:pt idx="526">
                  <c:v>4.2657951880153773</c:v>
                </c:pt>
                <c:pt idx="527">
                  <c:v>4.3151907682770965</c:v>
                </c:pt>
                <c:pt idx="528">
                  <c:v>4.3651583224010961</c:v>
                </c:pt>
                <c:pt idx="529">
                  <c:v>4.4157044735325552</c:v>
                </c:pt>
                <c:pt idx="530">
                  <c:v>4.4668359215090554</c:v>
                </c:pt>
                <c:pt idx="531">
                  <c:v>4.5185594437486403</c:v>
                </c:pt>
                <c:pt idx="532">
                  <c:v>4.5708818961481601</c:v>
                </c:pt>
                <c:pt idx="533">
                  <c:v>4.6238102139920052</c:v>
                </c:pt>
                <c:pt idx="534">
                  <c:v>4.6773514128713698</c:v>
                </c:pt>
                <c:pt idx="535">
                  <c:v>4.7315125896141845</c:v>
                </c:pt>
                <c:pt idx="536">
                  <c:v>4.7863009232257561</c:v>
                </c:pt>
                <c:pt idx="537">
                  <c:v>4.8417236758403588</c:v>
                </c:pt>
                <c:pt idx="538">
                  <c:v>4.8977881936838195</c:v>
                </c:pt>
                <c:pt idx="539">
                  <c:v>4.9545019080472521</c:v>
                </c:pt>
                <c:pt idx="540">
                  <c:v>5.0118723362720647</c:v>
                </c:pt>
                <c:pt idx="541">
                  <c:v>5.0699070827463775</c:v>
                </c:pt>
                <c:pt idx="542">
                  <c:v>5.1286138399129753</c:v>
                </c:pt>
                <c:pt idx="543">
                  <c:v>5.1880003892889199</c:v>
                </c:pt>
                <c:pt idx="544">
                  <c:v>5.2480746024970264</c:v>
                </c:pt>
                <c:pt idx="545">
                  <c:v>5.3088444423091756</c:v>
                </c:pt>
                <c:pt idx="546">
                  <c:v>5.3703179637018108</c:v>
                </c:pt>
                <c:pt idx="547">
                  <c:v>5.4325033149236077</c:v>
                </c:pt>
                <c:pt idx="548">
                  <c:v>5.4954087385755122</c:v>
                </c:pt>
                <c:pt idx="549">
                  <c:v>5.5590425727032935</c:v>
                </c:pt>
                <c:pt idx="550">
                  <c:v>5.6234132519027398</c:v>
                </c:pt>
                <c:pt idx="551">
                  <c:v>5.688529308437654</c:v>
                </c:pt>
                <c:pt idx="552">
                  <c:v>5.7543993733707905</c:v>
                </c:pt>
                <c:pt idx="553">
                  <c:v>5.8210321777079255</c:v>
                </c:pt>
                <c:pt idx="554">
                  <c:v>5.8884365535550911</c:v>
                </c:pt>
                <c:pt idx="555">
                  <c:v>5.9566214352892972</c:v>
                </c:pt>
                <c:pt idx="556">
                  <c:v>6.0255958607427598</c:v>
                </c:pt>
                <c:pt idx="557">
                  <c:v>6.0953689724008644</c:v>
                </c:pt>
                <c:pt idx="558">
                  <c:v>6.1659500186139846</c:v>
                </c:pt>
                <c:pt idx="559">
                  <c:v>6.2373483548233466</c:v>
                </c:pt>
                <c:pt idx="560">
                  <c:v>6.3095734448010763</c:v>
                </c:pt>
                <c:pt idx="561">
                  <c:v>6.3826348619046085</c:v>
                </c:pt>
                <c:pt idx="562">
                  <c:v>6.4565422903456664</c:v>
                </c:pt>
                <c:pt idx="563">
                  <c:v>6.5313055264738242</c:v>
                </c:pt>
                <c:pt idx="564">
                  <c:v>6.6069344800750498</c:v>
                </c:pt>
                <c:pt idx="565">
                  <c:v>6.6834391756852254</c:v>
                </c:pt>
                <c:pt idx="566">
                  <c:v>6.7608297539188857</c:v>
                </c:pt>
                <c:pt idx="567">
                  <c:v>6.83911647281335</c:v>
                </c:pt>
                <c:pt idx="568">
                  <c:v>6.9183097091884109</c:v>
                </c:pt>
                <c:pt idx="569">
                  <c:v>6.9984199600217689</c:v>
                </c:pt>
                <c:pt idx="570">
                  <c:v>7.0794578438403892</c:v>
                </c:pt>
                <c:pt idx="571">
                  <c:v>7.1614341021280188</c:v>
                </c:pt>
                <c:pt idx="572">
                  <c:v>7.2443596007488864</c:v>
                </c:pt>
                <c:pt idx="573">
                  <c:v>7.3282453313880147</c:v>
                </c:pt>
                <c:pt idx="574">
                  <c:v>7.4131024130081382</c:v>
                </c:pt>
                <c:pt idx="575">
                  <c:v>7.4989420933235076</c:v>
                </c:pt>
                <c:pt idx="576">
                  <c:v>7.5857757502907752</c:v>
                </c:pt>
                <c:pt idx="577">
                  <c:v>7.6736148936171142</c:v>
                </c:pt>
                <c:pt idx="578">
                  <c:v>7.7624711662858292</c:v>
                </c:pt>
                <c:pt idx="579">
                  <c:v>7.8523563460996026</c:v>
                </c:pt>
                <c:pt idx="580">
                  <c:v>7.9432823472416869</c:v>
                </c:pt>
                <c:pt idx="581">
                  <c:v>8.0352612218550306</c:v>
                </c:pt>
                <c:pt idx="582">
                  <c:v>8.1283051616398367</c:v>
                </c:pt>
                <c:pt idx="583">
                  <c:v>8.2224264994695417</c:v>
                </c:pt>
                <c:pt idx="584">
                  <c:v>8.3176377110255277</c:v>
                </c:pt>
                <c:pt idx="585">
                  <c:v>8.4139514164507521</c:v>
                </c:pt>
                <c:pt idx="586">
                  <c:v>8.5113803820225531</c:v>
                </c:pt>
                <c:pt idx="587">
                  <c:v>8.6099375218447811</c:v>
                </c:pt>
                <c:pt idx="588">
                  <c:v>8.7096358995595509</c:v>
                </c:pt>
                <c:pt idx="589">
                  <c:v>8.8104887300788697</c:v>
                </c:pt>
                <c:pt idx="590">
                  <c:v>8.9125093813361698</c:v>
                </c:pt>
                <c:pt idx="591">
                  <c:v>9.0157113760582668</c:v>
                </c:pt>
                <c:pt idx="592">
                  <c:v>9.1201083935577802</c:v>
                </c:pt>
                <c:pt idx="593">
                  <c:v>9.2257142715463001</c:v>
                </c:pt>
                <c:pt idx="594">
                  <c:v>9.3325430079685603</c:v>
                </c:pt>
                <c:pt idx="595">
                  <c:v>9.4406087628578703</c:v>
                </c:pt>
                <c:pt idx="596">
                  <c:v>9.54992586021298</c:v>
                </c:pt>
                <c:pt idx="597">
                  <c:v>9.6605087898967188</c:v>
                </c:pt>
                <c:pt idx="598">
                  <c:v>9.772372209556675</c:v>
                </c:pt>
                <c:pt idx="599">
                  <c:v>9.8855309465679397</c:v>
                </c:pt>
                <c:pt idx="600">
                  <c:v>9.9999999999985345</c:v>
                </c:pt>
                <c:pt idx="601">
                  <c:v>10.1157945425975</c:v>
                </c:pt>
                <c:pt idx="602">
                  <c:v>10.23292992280604</c:v>
                </c:pt>
                <c:pt idx="603">
                  <c:v>10.35142166679192</c:v>
                </c:pt>
                <c:pt idx="604">
                  <c:v>10.471285480507458</c:v>
                </c:pt>
                <c:pt idx="605">
                  <c:v>10.592537251771333</c:v>
                </c:pt>
                <c:pt idx="606">
                  <c:v>10.715193052374472</c:v>
                </c:pt>
                <c:pt idx="607">
                  <c:v>10.839269140210423</c:v>
                </c:pt>
                <c:pt idx="608">
                  <c:v>10.964781961430219</c:v>
                </c:pt>
                <c:pt idx="609">
                  <c:v>11.09174815262236</c:v>
                </c:pt>
                <c:pt idx="610">
                  <c:v>11.220184543017965</c:v>
                </c:pt>
                <c:pt idx="611">
                  <c:v>11.350108156721461</c:v>
                </c:pt>
                <c:pt idx="612">
                  <c:v>11.481536214967118</c:v>
                </c:pt>
                <c:pt idx="613">
                  <c:v>11.614486138401697</c:v>
                </c:pt>
                <c:pt idx="614">
                  <c:v>11.748975549393544</c:v>
                </c:pt>
                <c:pt idx="615">
                  <c:v>11.885022274368392</c:v>
                </c:pt>
                <c:pt idx="616">
                  <c:v>12.022644346172315</c:v>
                </c:pt>
                <c:pt idx="617">
                  <c:v>12.161860006461843</c:v>
                </c:pt>
                <c:pt idx="618">
                  <c:v>12.302687708121958</c:v>
                </c:pt>
                <c:pt idx="619">
                  <c:v>12.445146117711971</c:v>
                </c:pt>
                <c:pt idx="620">
                  <c:v>12.58925411793977</c:v>
                </c:pt>
                <c:pt idx="621">
                  <c:v>12.735030810164691</c:v>
                </c:pt>
                <c:pt idx="622">
                  <c:v>12.882495516929392</c:v>
                </c:pt>
                <c:pt idx="623">
                  <c:v>13.031667784521023</c:v>
                </c:pt>
                <c:pt idx="624">
                  <c:v>13.182567385562054</c:v>
                </c:pt>
                <c:pt idx="625">
                  <c:v>13.335214321631199</c:v>
                </c:pt>
                <c:pt idx="626">
                  <c:v>13.489628825914469</c:v>
                </c:pt>
                <c:pt idx="627">
                  <c:v>13.645831365887156</c:v>
                </c:pt>
                <c:pt idx="628">
                  <c:v>13.803842646026732</c:v>
                </c:pt>
                <c:pt idx="629">
                  <c:v>13.963683610557236</c:v>
                </c:pt>
                <c:pt idx="630">
                  <c:v>14.125375446225377</c:v>
                </c:pt>
                <c:pt idx="631">
                  <c:v>14.288939585108837</c:v>
                </c:pt>
                <c:pt idx="632">
                  <c:v>14.454397707457058</c:v>
                </c:pt>
                <c:pt idx="633">
                  <c:v>14.621771744564912</c:v>
                </c:pt>
                <c:pt idx="634">
                  <c:v>14.791083881679777</c:v>
                </c:pt>
                <c:pt idx="635">
                  <c:v>14.962356560942009</c:v>
                </c:pt>
                <c:pt idx="636">
                  <c:v>15.135612484359729</c:v>
                </c:pt>
                <c:pt idx="637">
                  <c:v>15.310874616817923</c:v>
                </c:pt>
                <c:pt idx="638">
                  <c:v>15.488166189122405</c:v>
                </c:pt>
                <c:pt idx="639">
                  <c:v>15.667510701079054</c:v>
                </c:pt>
                <c:pt idx="640">
                  <c:v>15.848931924608669</c:v>
                </c:pt>
                <c:pt idx="641">
                  <c:v>16.032453906897921</c:v>
                </c:pt>
                <c:pt idx="642">
                  <c:v>16.218100973586747</c:v>
                </c:pt>
                <c:pt idx="643">
                  <c:v>16.405897731992809</c:v>
                </c:pt>
                <c:pt idx="644">
                  <c:v>16.595869074372992</c:v>
                </c:pt>
                <c:pt idx="645">
                  <c:v>16.788040181222957</c:v>
                </c:pt>
                <c:pt idx="646">
                  <c:v>16.982436524614766</c:v>
                </c:pt>
                <c:pt idx="647">
                  <c:v>17.179083871573173</c:v>
                </c:pt>
                <c:pt idx="648">
                  <c:v>17.378008287491014</c:v>
                </c:pt>
                <c:pt idx="649">
                  <c:v>17.57923613958415</c:v>
                </c:pt>
                <c:pt idx="650">
                  <c:v>17.782794100386422</c:v>
                </c:pt>
                <c:pt idx="651">
                  <c:v>17.988709151285004</c:v>
                </c:pt>
                <c:pt idx="652">
                  <c:v>18.197008586096928</c:v>
                </c:pt>
                <c:pt idx="653">
                  <c:v>18.407720014686618</c:v>
                </c:pt>
                <c:pt idx="654">
                  <c:v>18.6208713666257</c:v>
                </c:pt>
                <c:pt idx="655">
                  <c:v>18.836490894894997</c:v>
                </c:pt>
                <c:pt idx="656">
                  <c:v>19.054607179629425</c:v>
                </c:pt>
                <c:pt idx="657">
                  <c:v>19.275249131906275</c:v>
                </c:pt>
                <c:pt idx="658">
                  <c:v>19.498445997577335</c:v>
                </c:pt>
                <c:pt idx="659">
                  <c:v>19.724227361145381</c:v>
                </c:pt>
                <c:pt idx="660">
                  <c:v>19.952623149685564</c:v>
                </c:pt>
                <c:pt idx="661">
                  <c:v>20.183663636812341</c:v>
                </c:pt>
                <c:pt idx="662">
                  <c:v>20.417379446691985</c:v>
                </c:pt>
                <c:pt idx="663">
                  <c:v>20.653801558101947</c:v>
                </c:pt>
                <c:pt idx="664">
                  <c:v>20.892961308537007</c:v>
                </c:pt>
                <c:pt idx="665">
                  <c:v>21.134890398363041</c:v>
                </c:pt>
                <c:pt idx="666">
                  <c:v>21.379620895018856</c:v>
                </c:pt>
                <c:pt idx="667">
                  <c:v>21.627185237266694</c:v>
                </c:pt>
                <c:pt idx="668">
                  <c:v>21.877616239491978</c:v>
                </c:pt>
                <c:pt idx="669">
                  <c:v>22.130947096052747</c:v>
                </c:pt>
                <c:pt idx="670">
                  <c:v>22.387211385679723</c:v>
                </c:pt>
                <c:pt idx="671">
                  <c:v>22.646443075926879</c:v>
                </c:pt>
                <c:pt idx="672">
                  <c:v>22.908676527673968</c:v>
                </c:pt>
                <c:pt idx="673">
                  <c:v>23.17394649968098</c:v>
                </c:pt>
                <c:pt idx="674">
                  <c:v>23.442288153195367</c:v>
                </c:pt>
                <c:pt idx="675">
                  <c:v>23.713737056612654</c:v>
                </c:pt>
                <c:pt idx="676">
                  <c:v>23.98832919019096</c:v>
                </c:pt>
                <c:pt idx="677">
                  <c:v>24.266100950820164</c:v>
                </c:pt>
                <c:pt idx="678">
                  <c:v>24.547089156846223</c:v>
                </c:pt>
                <c:pt idx="679">
                  <c:v>24.831331052951573</c:v>
                </c:pt>
                <c:pt idx="680">
                  <c:v>25.118864315091621</c:v>
                </c:pt>
                <c:pt idx="681">
                  <c:v>25.409727055488819</c:v>
                </c:pt>
                <c:pt idx="682">
                  <c:v>25.703957827684359</c:v>
                </c:pt>
                <c:pt idx="683">
                  <c:v>26.001595631648389</c:v>
                </c:pt>
                <c:pt idx="684">
                  <c:v>26.302679918949437</c:v>
                </c:pt>
                <c:pt idx="685">
                  <c:v>26.607250597983665</c:v>
                </c:pt>
                <c:pt idx="686">
                  <c:v>26.915348039264671</c:v>
                </c:pt>
                <c:pt idx="687">
                  <c:v>27.227013080774537</c:v>
                </c:pt>
                <c:pt idx="688">
                  <c:v>27.542287033377022</c:v>
                </c:pt>
                <c:pt idx="689">
                  <c:v>27.861211686293004</c:v>
                </c:pt>
                <c:pt idx="690">
                  <c:v>28.183829312639784</c:v>
                </c:pt>
                <c:pt idx="691">
                  <c:v>28.510182675034283</c:v>
                </c:pt>
                <c:pt idx="692">
                  <c:v>28.840315031261195</c:v>
                </c:pt>
                <c:pt idx="693">
                  <c:v>29.174270140006744</c:v>
                </c:pt>
                <c:pt idx="694">
                  <c:v>29.512092266658875</c:v>
                </c:pt>
                <c:pt idx="695">
                  <c:v>29.853826189174555</c:v>
                </c:pt>
                <c:pt idx="696">
                  <c:v>30.199517204015006</c:v>
                </c:pt>
                <c:pt idx="697">
                  <c:v>30.549211132149914</c:v>
                </c:pt>
                <c:pt idx="698">
                  <c:v>30.902954325130629</c:v>
                </c:pt>
                <c:pt idx="699">
                  <c:v>31.260793671234207</c:v>
                </c:pt>
                <c:pt idx="700">
                  <c:v>31.622776601678389</c:v>
                </c:pt>
                <c:pt idx="701">
                  <c:v>31.988951096908512</c:v>
                </c:pt>
                <c:pt idx="702">
                  <c:v>32.35936569295729</c:v>
                </c:pt>
                <c:pt idx="703">
                  <c:v>32.734069487878223</c:v>
                </c:pt>
                <c:pt idx="704">
                  <c:v>33.113112148253443</c:v>
                </c:pt>
                <c:pt idx="705">
                  <c:v>33.496543915776975</c:v>
                </c:pt>
                <c:pt idx="706">
                  <c:v>33.884415613914399</c:v>
                </c:pt>
                <c:pt idx="707">
                  <c:v>34.276778654639109</c:v>
                </c:pt>
                <c:pt idx="708">
                  <c:v>34.673685045247161</c:v>
                </c:pt>
                <c:pt idx="709">
                  <c:v>35.07518739525073</c:v>
                </c:pt>
                <c:pt idx="710">
                  <c:v>35.481338923351402</c:v>
                </c:pt>
                <c:pt idx="711">
                  <c:v>35.892193464494305</c:v>
                </c:pt>
                <c:pt idx="712">
                  <c:v>36.307805477003846</c:v>
                </c:pt>
                <c:pt idx="713">
                  <c:v>36.7282300498021</c:v>
                </c:pt>
                <c:pt idx="714">
                  <c:v>37.153522909710752</c:v>
                </c:pt>
                <c:pt idx="715">
                  <c:v>37.583740428837828</c:v>
                </c:pt>
                <c:pt idx="716">
                  <c:v>38.018939632049459</c:v>
                </c:pt>
                <c:pt idx="717">
                  <c:v>38.459178204528619</c:v>
                </c:pt>
                <c:pt idx="718">
                  <c:v>38.904514499421239</c:v>
                </c:pt>
                <c:pt idx="719">
                  <c:v>39.355007545570842</c:v>
                </c:pt>
                <c:pt idx="720">
                  <c:v>39.810717055342742</c:v>
                </c:pt>
                <c:pt idx="721">
                  <c:v>40.271703432538843</c:v>
                </c:pt>
                <c:pt idx="722">
                  <c:v>40.738027780404124</c:v>
                </c:pt>
                <c:pt idx="723">
                  <c:v>41.209751909725718</c:v>
                </c:pt>
                <c:pt idx="724">
                  <c:v>41.686938347026143</c:v>
                </c:pt>
                <c:pt idx="725">
                  <c:v>42.169650342850744</c:v>
                </c:pt>
                <c:pt idx="726">
                  <c:v>42.6579518801517</c:v>
                </c:pt>
                <c:pt idx="727">
                  <c:v>43.151907682768865</c:v>
                </c:pt>
                <c:pt idx="728">
                  <c:v>43.651583224008853</c:v>
                </c:pt>
                <c:pt idx="729">
                  <c:v>44.157044735323403</c:v>
                </c:pt>
                <c:pt idx="730">
                  <c:v>44.66835921508838</c:v>
                </c:pt>
                <c:pt idx="731">
                  <c:v>45.185594437484205</c:v>
                </c:pt>
                <c:pt idx="732">
                  <c:v>45.708818961479381</c:v>
                </c:pt>
                <c:pt idx="733">
                  <c:v>46.238102139917729</c:v>
                </c:pt>
                <c:pt idx="734">
                  <c:v>46.773514128711419</c:v>
                </c:pt>
                <c:pt idx="735">
                  <c:v>47.315125896139548</c:v>
                </c:pt>
                <c:pt idx="736">
                  <c:v>47.86300923225523</c:v>
                </c:pt>
                <c:pt idx="737">
                  <c:v>48.417236758401231</c:v>
                </c:pt>
                <c:pt idx="738">
                  <c:v>48.977881936835814</c:v>
                </c:pt>
                <c:pt idx="739">
                  <c:v>49.545019080470112</c:v>
                </c:pt>
                <c:pt idx="740">
                  <c:v>50.118723362718214</c:v>
                </c:pt>
                <c:pt idx="741">
                  <c:v>50.699070827461313</c:v>
                </c:pt>
                <c:pt idx="742">
                  <c:v>51.286138399127168</c:v>
                </c:pt>
                <c:pt idx="743">
                  <c:v>51.880003892886677</c:v>
                </c:pt>
                <c:pt idx="744">
                  <c:v>52.480746024967715</c:v>
                </c:pt>
                <c:pt idx="745">
                  <c:v>53.088444423089172</c:v>
                </c:pt>
                <c:pt idx="746">
                  <c:v>53.703179637015502</c:v>
                </c:pt>
                <c:pt idx="747">
                  <c:v>54.325033149233427</c:v>
                </c:pt>
                <c:pt idx="748">
                  <c:v>54.954087385752452</c:v>
                </c:pt>
                <c:pt idx="749">
                  <c:v>55.590425727030237</c:v>
                </c:pt>
                <c:pt idx="750">
                  <c:v>56.234132519024662</c:v>
                </c:pt>
                <c:pt idx="751">
                  <c:v>56.885293084373679</c:v>
                </c:pt>
                <c:pt idx="752">
                  <c:v>57.543993733705101</c:v>
                </c:pt>
                <c:pt idx="753">
                  <c:v>58.210321777076423</c:v>
                </c:pt>
                <c:pt idx="754">
                  <c:v>58.884365535548049</c:v>
                </c:pt>
                <c:pt idx="755">
                  <c:v>59.566214352890078</c:v>
                </c:pt>
                <c:pt idx="756">
                  <c:v>60.255958607424674</c:v>
                </c:pt>
                <c:pt idx="757">
                  <c:v>60.953689724005685</c:v>
                </c:pt>
                <c:pt idx="758">
                  <c:v>61.659500186136853</c:v>
                </c:pt>
                <c:pt idx="759">
                  <c:v>62.373483548230425</c:v>
                </c:pt>
                <c:pt idx="760">
                  <c:v>63.095734448007576</c:v>
                </c:pt>
                <c:pt idx="761">
                  <c:v>63.826348619042982</c:v>
                </c:pt>
                <c:pt idx="762">
                  <c:v>64.565422903453523</c:v>
                </c:pt>
                <c:pt idx="763">
                  <c:v>65.31305526473507</c:v>
                </c:pt>
                <c:pt idx="764">
                  <c:v>66.069344800747288</c:v>
                </c:pt>
                <c:pt idx="765">
                  <c:v>66.834391756849001</c:v>
                </c:pt>
                <c:pt idx="766">
                  <c:v>67.608297539185571</c:v>
                </c:pt>
                <c:pt idx="767">
                  <c:v>68.391164728130164</c:v>
                </c:pt>
                <c:pt idx="768">
                  <c:v>69.18309709188074</c:v>
                </c:pt>
                <c:pt idx="769">
                  <c:v>69.984199600214168</c:v>
                </c:pt>
                <c:pt idx="770">
                  <c:v>70.79457843840045</c:v>
                </c:pt>
                <c:pt idx="771">
                  <c:v>71.614341021276701</c:v>
                </c:pt>
                <c:pt idx="772">
                  <c:v>72.443596007485354</c:v>
                </c:pt>
                <c:pt idx="773">
                  <c:v>73.282453313876587</c:v>
                </c:pt>
                <c:pt idx="774">
                  <c:v>74.131024130077776</c:v>
                </c:pt>
                <c:pt idx="775">
                  <c:v>74.989420933231429</c:v>
                </c:pt>
                <c:pt idx="776">
                  <c:v>75.857757502904064</c:v>
                </c:pt>
                <c:pt idx="777">
                  <c:v>76.736148936167396</c:v>
                </c:pt>
                <c:pt idx="778">
                  <c:v>77.624711662854367</c:v>
                </c:pt>
                <c:pt idx="779">
                  <c:v>78.523563460992207</c:v>
                </c:pt>
                <c:pt idx="780">
                  <c:v>79.432823472413006</c:v>
                </c:pt>
                <c:pt idx="781">
                  <c:v>80.352612218546398</c:v>
                </c:pt>
                <c:pt idx="782">
                  <c:v>81.283051616394417</c:v>
                </c:pt>
                <c:pt idx="783">
                  <c:v>82.224264994691424</c:v>
                </c:pt>
                <c:pt idx="784">
                  <c:v>83.176377110251224</c:v>
                </c:pt>
                <c:pt idx="785">
                  <c:v>84.139514164503439</c:v>
                </c:pt>
                <c:pt idx="786">
                  <c:v>85.113803820221392</c:v>
                </c:pt>
                <c:pt idx="787">
                  <c:v>86.09937521844347</c:v>
                </c:pt>
                <c:pt idx="788">
                  <c:v>87.09635899559126</c:v>
                </c:pt>
                <c:pt idx="789">
                  <c:v>88.104887300784412</c:v>
                </c:pt>
                <c:pt idx="790">
                  <c:v>89.125093813357353</c:v>
                </c:pt>
                <c:pt idx="791">
                  <c:v>90.157113760578284</c:v>
                </c:pt>
                <c:pt idx="792">
                  <c:v>91.201083935573365</c:v>
                </c:pt>
                <c:pt idx="793">
                  <c:v>92.2571427154585</c:v>
                </c:pt>
                <c:pt idx="794">
                  <c:v>93.325430079681084</c:v>
                </c:pt>
                <c:pt idx="795">
                  <c:v>94.406087628574099</c:v>
                </c:pt>
                <c:pt idx="796">
                  <c:v>95.499258602124968</c:v>
                </c:pt>
                <c:pt idx="797">
                  <c:v>96.605087898962495</c:v>
                </c:pt>
                <c:pt idx="798">
                  <c:v>97.723722095561996</c:v>
                </c:pt>
                <c:pt idx="799">
                  <c:v>98.855309465674594</c:v>
                </c:pt>
                <c:pt idx="800">
                  <c:v>99.999999999980488</c:v>
                </c:pt>
                <c:pt idx="801">
                  <c:v>101.1579454259701</c:v>
                </c:pt>
                <c:pt idx="802">
                  <c:v>102.32929922805543</c:v>
                </c:pt>
                <c:pt idx="803">
                  <c:v>103.51421666791417</c:v>
                </c:pt>
                <c:pt idx="804">
                  <c:v>104.7128548050695</c:v>
                </c:pt>
                <c:pt idx="805">
                  <c:v>105.92537251770798</c:v>
                </c:pt>
                <c:pt idx="806">
                  <c:v>107.15193052373951</c:v>
                </c:pt>
                <c:pt idx="807">
                  <c:v>108.39269140209896</c:v>
                </c:pt>
                <c:pt idx="808">
                  <c:v>109.64781961429686</c:v>
                </c:pt>
                <c:pt idx="809">
                  <c:v>110.91748152621821</c:v>
                </c:pt>
                <c:pt idx="810">
                  <c:v>112.20184543017419</c:v>
                </c:pt>
                <c:pt idx="811">
                  <c:v>113.50108156720908</c:v>
                </c:pt>
                <c:pt idx="812">
                  <c:v>114.8153621496656</c:v>
                </c:pt>
                <c:pt idx="813">
                  <c:v>116.14486138401132</c:v>
                </c:pt>
                <c:pt idx="814">
                  <c:v>117.48975549392952</c:v>
                </c:pt>
                <c:pt idx="815">
                  <c:v>118.85022274367815</c:v>
                </c:pt>
                <c:pt idx="816">
                  <c:v>120.22644346171731</c:v>
                </c:pt>
                <c:pt idx="817">
                  <c:v>121.61860006461254</c:v>
                </c:pt>
                <c:pt idx="818">
                  <c:v>123.0268770812136</c:v>
                </c:pt>
                <c:pt idx="819">
                  <c:v>124.45146117711366</c:v>
                </c:pt>
                <c:pt idx="820">
                  <c:v>125.89254117939159</c:v>
                </c:pt>
                <c:pt idx="821">
                  <c:v>127.35030810164072</c:v>
                </c:pt>
                <c:pt idx="822">
                  <c:v>128.82495516928765</c:v>
                </c:pt>
                <c:pt idx="823">
                  <c:v>130.31667784520366</c:v>
                </c:pt>
                <c:pt idx="824">
                  <c:v>131.82567385561413</c:v>
                </c:pt>
                <c:pt idx="825">
                  <c:v>133.35214321630551</c:v>
                </c:pt>
                <c:pt idx="826">
                  <c:v>134.89628825913815</c:v>
                </c:pt>
                <c:pt idx="827">
                  <c:v>136.45831365886491</c:v>
                </c:pt>
                <c:pt idx="828">
                  <c:v>138.03842646026061</c:v>
                </c:pt>
                <c:pt idx="829">
                  <c:v>139.63683610556558</c:v>
                </c:pt>
                <c:pt idx="830">
                  <c:v>141.25375446224689</c:v>
                </c:pt>
                <c:pt idx="831">
                  <c:v>142.88939585108142</c:v>
                </c:pt>
                <c:pt idx="832">
                  <c:v>144.54397707456329</c:v>
                </c:pt>
                <c:pt idx="833">
                  <c:v>146.21771744564202</c:v>
                </c:pt>
                <c:pt idx="834">
                  <c:v>147.91083881679057</c:v>
                </c:pt>
                <c:pt idx="835">
                  <c:v>149.62356560941282</c:v>
                </c:pt>
                <c:pt idx="836">
                  <c:v>151.35612484358992</c:v>
                </c:pt>
                <c:pt idx="837">
                  <c:v>153.10874616817176</c:v>
                </c:pt>
                <c:pt idx="838">
                  <c:v>154.88166189121654</c:v>
                </c:pt>
                <c:pt idx="839">
                  <c:v>156.67510701078294</c:v>
                </c:pt>
                <c:pt idx="840">
                  <c:v>158.48931924607899</c:v>
                </c:pt>
                <c:pt idx="841">
                  <c:v>160.32453906897112</c:v>
                </c:pt>
                <c:pt idx="842">
                  <c:v>162.18100973585959</c:v>
                </c:pt>
                <c:pt idx="843">
                  <c:v>164.0589773199201</c:v>
                </c:pt>
                <c:pt idx="844">
                  <c:v>165.95869074372186</c:v>
                </c:pt>
                <c:pt idx="845">
                  <c:v>167.88040181222141</c:v>
                </c:pt>
                <c:pt idx="846">
                  <c:v>169.82436524613942</c:v>
                </c:pt>
                <c:pt idx="847">
                  <c:v>171.79083871572337</c:v>
                </c:pt>
                <c:pt idx="848">
                  <c:v>173.78008287490167</c:v>
                </c:pt>
                <c:pt idx="849">
                  <c:v>175.79236139583296</c:v>
                </c:pt>
                <c:pt idx="850">
                  <c:v>177.82794100385527</c:v>
                </c:pt>
                <c:pt idx="851">
                  <c:v>179.88709151284132</c:v>
                </c:pt>
                <c:pt idx="852">
                  <c:v>181.97008586096041</c:v>
                </c:pt>
                <c:pt idx="853">
                  <c:v>184.07720014685722</c:v>
                </c:pt>
                <c:pt idx="854">
                  <c:v>186.20871366624795</c:v>
                </c:pt>
                <c:pt idx="855">
                  <c:v>188.36490894894078</c:v>
                </c:pt>
                <c:pt idx="856">
                  <c:v>190.54607179628499</c:v>
                </c:pt>
                <c:pt idx="857">
                  <c:v>192.75249131905341</c:v>
                </c:pt>
                <c:pt idx="858">
                  <c:v>194.98445997576385</c:v>
                </c:pt>
                <c:pt idx="859">
                  <c:v>197.24227361144386</c:v>
                </c:pt>
                <c:pt idx="860">
                  <c:v>199.52623149684595</c:v>
                </c:pt>
                <c:pt idx="861">
                  <c:v>201.8366363681136</c:v>
                </c:pt>
                <c:pt idx="862">
                  <c:v>204.17379446690992</c:v>
                </c:pt>
                <c:pt idx="863">
                  <c:v>206.53801558100943</c:v>
                </c:pt>
                <c:pt idx="864">
                  <c:v>208.9296130853599</c:v>
                </c:pt>
                <c:pt idx="865">
                  <c:v>211.34890398362015</c:v>
                </c:pt>
                <c:pt idx="866">
                  <c:v>213.79620895017814</c:v>
                </c:pt>
                <c:pt idx="867">
                  <c:v>216.27185237265644</c:v>
                </c:pt>
                <c:pt idx="868">
                  <c:v>218.77616239490871</c:v>
                </c:pt>
                <c:pt idx="869">
                  <c:v>221.30947096051668</c:v>
                </c:pt>
                <c:pt idx="870">
                  <c:v>223.87211385678634</c:v>
                </c:pt>
                <c:pt idx="871">
                  <c:v>226.46443075925779</c:v>
                </c:pt>
                <c:pt idx="872">
                  <c:v>229.08676527672856</c:v>
                </c:pt>
                <c:pt idx="873">
                  <c:v>231.73946499679852</c:v>
                </c:pt>
                <c:pt idx="874">
                  <c:v>234.42288153194229</c:v>
                </c:pt>
                <c:pt idx="875">
                  <c:v>237.13737056611501</c:v>
                </c:pt>
                <c:pt idx="876">
                  <c:v>239.88329190189793</c:v>
                </c:pt>
                <c:pt idx="877">
                  <c:v>242.66100950818944</c:v>
                </c:pt>
                <c:pt idx="878">
                  <c:v>245.4708915684503</c:v>
                </c:pt>
                <c:pt idx="879">
                  <c:v>248.31331052950364</c:v>
                </c:pt>
                <c:pt idx="880">
                  <c:v>251.188643150904</c:v>
                </c:pt>
                <c:pt idx="881">
                  <c:v>254.09727055487588</c:v>
                </c:pt>
                <c:pt idx="882">
                  <c:v>257.03957827683109</c:v>
                </c:pt>
                <c:pt idx="883">
                  <c:v>260.01595631647126</c:v>
                </c:pt>
                <c:pt idx="884">
                  <c:v>263.02679918948161</c:v>
                </c:pt>
                <c:pt idx="885">
                  <c:v>266.07250597982369</c:v>
                </c:pt>
                <c:pt idx="886">
                  <c:v>269.15348039263313</c:v>
                </c:pt>
                <c:pt idx="887">
                  <c:v>272.27013080773213</c:v>
                </c:pt>
                <c:pt idx="888">
                  <c:v>275.42287033375686</c:v>
                </c:pt>
                <c:pt idx="889">
                  <c:v>278.61211686291648</c:v>
                </c:pt>
                <c:pt idx="890">
                  <c:v>281.83829312638414</c:v>
                </c:pt>
                <c:pt idx="891">
                  <c:v>285.101826750329</c:v>
                </c:pt>
                <c:pt idx="892">
                  <c:v>288.40315031259792</c:v>
                </c:pt>
                <c:pt idx="893">
                  <c:v>291.74270140005331</c:v>
                </c:pt>
                <c:pt idx="894">
                  <c:v>295.12092266657442</c:v>
                </c:pt>
                <c:pt idx="895">
                  <c:v>298.53826189173049</c:v>
                </c:pt>
                <c:pt idx="896">
                  <c:v>301.99517204013534</c:v>
                </c:pt>
                <c:pt idx="897">
                  <c:v>305.49211132148434</c:v>
                </c:pt>
                <c:pt idx="898">
                  <c:v>309.02954325129127</c:v>
                </c:pt>
                <c:pt idx="899">
                  <c:v>312.60793671232688</c:v>
                </c:pt>
                <c:pt idx="900">
                  <c:v>316.2277660167685</c:v>
                </c:pt>
                <c:pt idx="901">
                  <c:v>319.88951096906953</c:v>
                </c:pt>
                <c:pt idx="902">
                  <c:v>323.5936569295572</c:v>
                </c:pt>
                <c:pt idx="903">
                  <c:v>327.34069487876633</c:v>
                </c:pt>
                <c:pt idx="904">
                  <c:v>331.13112148251776</c:v>
                </c:pt>
                <c:pt idx="905">
                  <c:v>334.96543915775345</c:v>
                </c:pt>
                <c:pt idx="906">
                  <c:v>338.84415613912745</c:v>
                </c:pt>
                <c:pt idx="907">
                  <c:v>342.7677865463744</c:v>
                </c:pt>
                <c:pt idx="908">
                  <c:v>346.73685045245475</c:v>
                </c:pt>
                <c:pt idx="909">
                  <c:v>350.7518739524902</c:v>
                </c:pt>
                <c:pt idx="910">
                  <c:v>354.81338923349682</c:v>
                </c:pt>
                <c:pt idx="911">
                  <c:v>358.92193464492556</c:v>
                </c:pt>
                <c:pt idx="912">
                  <c:v>363.07805477002074</c:v>
                </c:pt>
                <c:pt idx="913">
                  <c:v>367.28230049800248</c:v>
                </c:pt>
                <c:pt idx="914">
                  <c:v>371.53522909708943</c:v>
                </c:pt>
                <c:pt idx="915">
                  <c:v>375.83740428836006</c:v>
                </c:pt>
                <c:pt idx="916">
                  <c:v>380.18939632047608</c:v>
                </c:pt>
                <c:pt idx="917">
                  <c:v>384.59178204526745</c:v>
                </c:pt>
                <c:pt idx="918">
                  <c:v>389.04514499419344</c:v>
                </c:pt>
                <c:pt idx="919">
                  <c:v>393.55007545568935</c:v>
                </c:pt>
                <c:pt idx="920">
                  <c:v>398.10717055340803</c:v>
                </c:pt>
                <c:pt idx="921">
                  <c:v>402.7170343253689</c:v>
                </c:pt>
                <c:pt idx="922">
                  <c:v>407.38027780402069</c:v>
                </c:pt>
                <c:pt idx="923">
                  <c:v>412.09751909723707</c:v>
                </c:pt>
                <c:pt idx="924">
                  <c:v>416.86938347024119</c:v>
                </c:pt>
                <c:pt idx="925">
                  <c:v>421.69650342848695</c:v>
                </c:pt>
                <c:pt idx="926">
                  <c:v>426.57951880149619</c:v>
                </c:pt>
                <c:pt idx="927">
                  <c:v>431.51907682766767</c:v>
                </c:pt>
                <c:pt idx="928">
                  <c:v>436.51583224006725</c:v>
                </c:pt>
                <c:pt idx="929">
                  <c:v>441.57044735321261</c:v>
                </c:pt>
                <c:pt idx="930">
                  <c:v>446.68359215086201</c:v>
                </c:pt>
                <c:pt idx="931">
                  <c:v>451.85594437481927</c:v>
                </c:pt>
                <c:pt idx="932">
                  <c:v>457.08818961477078</c:v>
                </c:pt>
                <c:pt idx="933">
                  <c:v>462.3810213991548</c:v>
                </c:pt>
                <c:pt idx="934">
                  <c:v>467.73514128709144</c:v>
                </c:pt>
                <c:pt idx="935">
                  <c:v>473.15125896137249</c:v>
                </c:pt>
                <c:pt idx="936">
                  <c:v>478.63009232252904</c:v>
                </c:pt>
                <c:pt idx="937">
                  <c:v>484.17236758398877</c:v>
                </c:pt>
                <c:pt idx="938">
                  <c:v>489.77881936833433</c:v>
                </c:pt>
                <c:pt idx="939">
                  <c:v>495.45019080467705</c:v>
                </c:pt>
                <c:pt idx="940">
                  <c:v>501.1872336271569</c:v>
                </c:pt>
                <c:pt idx="941">
                  <c:v>506.99070827458758</c:v>
                </c:pt>
                <c:pt idx="942">
                  <c:v>512.86138399124673</c:v>
                </c:pt>
                <c:pt idx="943">
                  <c:v>518.80003892884156</c:v>
                </c:pt>
                <c:pt idx="944">
                  <c:v>524.80746024965163</c:v>
                </c:pt>
                <c:pt idx="945">
                  <c:v>530.88444423086594</c:v>
                </c:pt>
                <c:pt idx="946">
                  <c:v>537.03179637012886</c:v>
                </c:pt>
                <c:pt idx="947">
                  <c:v>543.25033149230796</c:v>
                </c:pt>
                <c:pt idx="948">
                  <c:v>549.54087385749779</c:v>
                </c:pt>
                <c:pt idx="949">
                  <c:v>555.90425727027434</c:v>
                </c:pt>
                <c:pt idx="950">
                  <c:v>562.3413251902183</c:v>
                </c:pt>
                <c:pt idx="951">
                  <c:v>568.85293084370915</c:v>
                </c:pt>
                <c:pt idx="952">
                  <c:v>575.43993733702314</c:v>
                </c:pt>
                <c:pt idx="953">
                  <c:v>582.10321777073591</c:v>
                </c:pt>
                <c:pt idx="954">
                  <c:v>588.84365535545192</c:v>
                </c:pt>
                <c:pt idx="955">
                  <c:v>595.66214352887187</c:v>
                </c:pt>
                <c:pt idx="956">
                  <c:v>602.55958607421746</c:v>
                </c:pt>
                <c:pt idx="957">
                  <c:v>609.5368972400272</c:v>
                </c:pt>
                <c:pt idx="958">
                  <c:v>616.59500186133744</c:v>
                </c:pt>
                <c:pt idx="959">
                  <c:v>623.73483548227273</c:v>
                </c:pt>
                <c:pt idx="960">
                  <c:v>630.95734448004509</c:v>
                </c:pt>
                <c:pt idx="961">
                  <c:v>638.26348619039879</c:v>
                </c:pt>
                <c:pt idx="962">
                  <c:v>645.65422903450383</c:v>
                </c:pt>
                <c:pt idx="963">
                  <c:v>653.13055264731895</c:v>
                </c:pt>
                <c:pt idx="964">
                  <c:v>660.69344800744079</c:v>
                </c:pt>
                <c:pt idx="965">
                  <c:v>668.34391756845753</c:v>
                </c:pt>
                <c:pt idx="966">
                  <c:v>676.08297539182286</c:v>
                </c:pt>
                <c:pt idx="967">
                  <c:v>683.91164728126728</c:v>
                </c:pt>
                <c:pt idx="968">
                  <c:v>691.83097091877255</c:v>
                </c:pt>
                <c:pt idx="969">
                  <c:v>699.84199600210763</c:v>
                </c:pt>
                <c:pt idx="970">
                  <c:v>707.94578438397014</c:v>
                </c:pt>
                <c:pt idx="971">
                  <c:v>716.14341021273219</c:v>
                </c:pt>
                <c:pt idx="972">
                  <c:v>724.43596007481824</c:v>
                </c:pt>
                <c:pt idx="973">
                  <c:v>732.8245331387302</c:v>
                </c:pt>
                <c:pt idx="974">
                  <c:v>741.31024130074172</c:v>
                </c:pt>
                <c:pt idx="975">
                  <c:v>749.89420933227791</c:v>
                </c:pt>
                <c:pt idx="976">
                  <c:v>758.5775750290037</c:v>
                </c:pt>
                <c:pt idx="977">
                  <c:v>767.36148936163545</c:v>
                </c:pt>
                <c:pt idx="978">
                  <c:v>776.24711662850598</c:v>
                </c:pt>
                <c:pt idx="979">
                  <c:v>785.23563460988385</c:v>
                </c:pt>
                <c:pt idx="980">
                  <c:v>794.32823472409132</c:v>
                </c:pt>
                <c:pt idx="981">
                  <c:v>803.52612218542492</c:v>
                </c:pt>
                <c:pt idx="982">
                  <c:v>812.83051616390469</c:v>
                </c:pt>
                <c:pt idx="983">
                  <c:v>822.24264994687428</c:v>
                </c:pt>
                <c:pt idx="984">
                  <c:v>831.76377110247176</c:v>
                </c:pt>
                <c:pt idx="985">
                  <c:v>841.3951416449936</c:v>
                </c:pt>
                <c:pt idx="986">
                  <c:v>851.13803820217095</c:v>
                </c:pt>
                <c:pt idx="987">
                  <c:v>860.99375218439275</c:v>
                </c:pt>
                <c:pt idx="988">
                  <c:v>870.96358995587025</c:v>
                </c:pt>
                <c:pt idx="989">
                  <c:v>881.04887300780126</c:v>
                </c:pt>
                <c:pt idx="990">
                  <c:v>891.25093813353021</c:v>
                </c:pt>
                <c:pt idx="991">
                  <c:v>901.57113760573907</c:v>
                </c:pt>
                <c:pt idx="992">
                  <c:v>912.01083935568931</c:v>
                </c:pt>
                <c:pt idx="993">
                  <c:v>922.57142715454017</c:v>
                </c:pt>
                <c:pt idx="994">
                  <c:v>933.25430079676539</c:v>
                </c:pt>
                <c:pt idx="995">
                  <c:v>944.06087628569333</c:v>
                </c:pt>
                <c:pt idx="996">
                  <c:v>954.99258602120335</c:v>
                </c:pt>
                <c:pt idx="997">
                  <c:v>966.050878989578</c:v>
                </c:pt>
                <c:pt idx="998">
                  <c:v>977.23722095557241</c:v>
                </c:pt>
                <c:pt idx="999">
                  <c:v>988.55309465669779</c:v>
                </c:pt>
                <c:pt idx="1000">
                  <c:v>999.99999999975614</c:v>
                </c:pt>
                <c:pt idx="1001">
                  <c:v>1011.5794542596518</c:v>
                </c:pt>
                <c:pt idx="1002">
                  <c:v>1023.2929922805046</c:v>
                </c:pt>
                <c:pt idx="1003">
                  <c:v>1035.1421666790914</c:v>
                </c:pt>
                <c:pt idx="1004">
                  <c:v>1047.1285480506422</c:v>
                </c:pt>
                <c:pt idx="1005">
                  <c:v>1059.2537251770284</c:v>
                </c:pt>
                <c:pt idx="1006">
                  <c:v>1071.5193052373429</c:v>
                </c:pt>
                <c:pt idx="1007">
                  <c:v>1083.9269140209369</c:v>
                </c:pt>
                <c:pt idx="1008">
                  <c:v>1096.4781961429151</c:v>
                </c:pt>
                <c:pt idx="1009">
                  <c:v>1109.174815262128</c:v>
                </c:pt>
                <c:pt idx="1010">
                  <c:v>1122.0184543016874</c:v>
                </c:pt>
                <c:pt idx="1011">
                  <c:v>1135.0108156720357</c:v>
                </c:pt>
                <c:pt idx="1012">
                  <c:v>1148.1536214966002</c:v>
                </c:pt>
                <c:pt idx="1013">
                  <c:v>1161.4486138400548</c:v>
                </c:pt>
                <c:pt idx="1014">
                  <c:v>1174.897554939238</c:v>
                </c:pt>
                <c:pt idx="1015">
                  <c:v>1188.5022274367236</c:v>
                </c:pt>
                <c:pt idx="1016">
                  <c:v>1202.2644346171144</c:v>
                </c:pt>
                <c:pt idx="1017">
                  <c:v>1216.1860006460661</c:v>
                </c:pt>
                <c:pt idx="1018">
                  <c:v>1230.2687708120761</c:v>
                </c:pt>
                <c:pt idx="1019">
                  <c:v>1244.514611771076</c:v>
                </c:pt>
                <c:pt idx="1020">
                  <c:v>1258.9254117938547</c:v>
                </c:pt>
                <c:pt idx="1021">
                  <c:v>1273.5030810163455</c:v>
                </c:pt>
                <c:pt idx="1022">
                  <c:v>1288.2495516928116</c:v>
                </c:pt>
                <c:pt idx="1023">
                  <c:v>1303.1667784519734</c:v>
                </c:pt>
                <c:pt idx="1024">
                  <c:v>1318.2567385560772</c:v>
                </c:pt>
                <c:pt idx="1025">
                  <c:v>1333.5214321629901</c:v>
                </c:pt>
                <c:pt idx="1026">
                  <c:v>1348.9628825913157</c:v>
                </c:pt>
                <c:pt idx="1027">
                  <c:v>1364.5831365885829</c:v>
                </c:pt>
                <c:pt idx="1028">
                  <c:v>1380.3842646025391</c:v>
                </c:pt>
                <c:pt idx="1029">
                  <c:v>1396.3683610555877</c:v>
                </c:pt>
                <c:pt idx="1030">
                  <c:v>1412.5375446224002</c:v>
                </c:pt>
                <c:pt idx="1031">
                  <c:v>1428.8939585107423</c:v>
                </c:pt>
                <c:pt idx="1032">
                  <c:v>1445.4397707455626</c:v>
                </c:pt>
                <c:pt idx="1033">
                  <c:v>1462.1771744563489</c:v>
                </c:pt>
                <c:pt idx="1034">
                  <c:v>1479.1083881678339</c:v>
                </c:pt>
                <c:pt idx="1035">
                  <c:v>1496.2356560940555</c:v>
                </c:pt>
                <c:pt idx="1036">
                  <c:v>1513.5612484358257</c:v>
                </c:pt>
                <c:pt idx="1037">
                  <c:v>1531.0874616816432</c:v>
                </c:pt>
                <c:pt idx="1038">
                  <c:v>1548.8166189120898</c:v>
                </c:pt>
                <c:pt idx="1039">
                  <c:v>1566.7510701077529</c:v>
                </c:pt>
                <c:pt idx="1040">
                  <c:v>1584.89319246071</c:v>
                </c:pt>
                <c:pt idx="1041">
                  <c:v>1603.245390689633</c:v>
                </c:pt>
                <c:pt idx="1042">
                  <c:v>1621.8100973585169</c:v>
                </c:pt>
                <c:pt idx="1043">
                  <c:v>1640.5897731991213</c:v>
                </c:pt>
                <c:pt idx="1044">
                  <c:v>1659.5869074371378</c:v>
                </c:pt>
                <c:pt idx="1045">
                  <c:v>1678.8040181221324</c:v>
                </c:pt>
                <c:pt idx="1046">
                  <c:v>1698.2436524613115</c:v>
                </c:pt>
                <c:pt idx="1047">
                  <c:v>1717.9083871571502</c:v>
                </c:pt>
                <c:pt idx="1048">
                  <c:v>1737.8008287489324</c:v>
                </c:pt>
                <c:pt idx="1049">
                  <c:v>1757.9236139582413</c:v>
                </c:pt>
                <c:pt idx="1050">
                  <c:v>1778.279410038466</c:v>
                </c:pt>
                <c:pt idx="1051">
                  <c:v>1798.8709151283256</c:v>
                </c:pt>
                <c:pt idx="1052">
                  <c:v>1819.7008586095158</c:v>
                </c:pt>
                <c:pt idx="1053">
                  <c:v>1840.7720014684826</c:v>
                </c:pt>
                <c:pt idx="1054">
                  <c:v>1862.0871366623887</c:v>
                </c:pt>
                <c:pt idx="1055">
                  <c:v>1883.6490894893161</c:v>
                </c:pt>
                <c:pt idx="1056">
                  <c:v>1905.4607179627571</c:v>
                </c:pt>
                <c:pt idx="1057">
                  <c:v>1927.5249131904402</c:v>
                </c:pt>
                <c:pt idx="1058">
                  <c:v>1949.8445997575402</c:v>
                </c:pt>
                <c:pt idx="1059">
                  <c:v>1972.4227361143428</c:v>
                </c:pt>
                <c:pt idx="1060">
                  <c:v>1995.2623149683625</c:v>
                </c:pt>
                <c:pt idx="1061">
                  <c:v>2018.3663636810379</c:v>
                </c:pt>
                <c:pt idx="1062">
                  <c:v>2041.7379446690002</c:v>
                </c:pt>
                <c:pt idx="1063">
                  <c:v>2065.380155809994</c:v>
                </c:pt>
                <c:pt idx="1064">
                  <c:v>2089.2961308534977</c:v>
                </c:pt>
                <c:pt idx="1065">
                  <c:v>2113.4890398360985</c:v>
                </c:pt>
                <c:pt idx="1066">
                  <c:v>2137.9620895016774</c:v>
                </c:pt>
                <c:pt idx="1067">
                  <c:v>2162.7185237264553</c:v>
                </c:pt>
                <c:pt idx="1068">
                  <c:v>2187.7616239489812</c:v>
                </c:pt>
                <c:pt idx="1069">
                  <c:v>2213.0947096050591</c:v>
                </c:pt>
                <c:pt idx="1070">
                  <c:v>2238.7211385677547</c:v>
                </c:pt>
                <c:pt idx="1071">
                  <c:v>2264.6443075924676</c:v>
                </c:pt>
                <c:pt idx="1072">
                  <c:v>2290.8676527671741</c:v>
                </c:pt>
                <c:pt idx="1073">
                  <c:v>2317.3946499678727</c:v>
                </c:pt>
                <c:pt idx="1074">
                  <c:v>2344.228815319309</c:v>
                </c:pt>
                <c:pt idx="1075">
                  <c:v>2371.3737056610348</c:v>
                </c:pt>
                <c:pt idx="1076">
                  <c:v>2398.8329190188588</c:v>
                </c:pt>
                <c:pt idx="1077">
                  <c:v>2426.6100950817759</c:v>
                </c:pt>
                <c:pt idx="1078">
                  <c:v>2454.7089156843836</c:v>
                </c:pt>
                <c:pt idx="1079">
                  <c:v>2483.1331052949158</c:v>
                </c:pt>
                <c:pt idx="1080">
                  <c:v>2511.8864315089177</c:v>
                </c:pt>
                <c:pt idx="1081">
                  <c:v>2540.9727055486351</c:v>
                </c:pt>
                <c:pt idx="1082">
                  <c:v>2570.3957827681857</c:v>
                </c:pt>
                <c:pt idx="1083">
                  <c:v>2600.1595631645864</c:v>
                </c:pt>
                <c:pt idx="1084">
                  <c:v>2630.2679918946878</c:v>
                </c:pt>
                <c:pt idx="1085">
                  <c:v>2660.7250597981028</c:v>
                </c:pt>
                <c:pt idx="1086">
                  <c:v>2691.5348039262008</c:v>
                </c:pt>
                <c:pt idx="1087">
                  <c:v>2722.7013080771885</c:v>
                </c:pt>
                <c:pt idx="1088">
                  <c:v>2754.2287033374341</c:v>
                </c:pt>
                <c:pt idx="1089">
                  <c:v>2786.1211686290299</c:v>
                </c:pt>
                <c:pt idx="1090">
                  <c:v>2818.3829312637044</c:v>
                </c:pt>
                <c:pt idx="1091">
                  <c:v>2851.018267503151</c:v>
                </c:pt>
                <c:pt idx="1092">
                  <c:v>2884.0315031258388</c:v>
                </c:pt>
                <c:pt idx="1093">
                  <c:v>2917.4270140003905</c:v>
                </c:pt>
                <c:pt idx="1094">
                  <c:v>2951.209226665595</c:v>
                </c:pt>
                <c:pt idx="1095">
                  <c:v>2985.3826189171596</c:v>
                </c:pt>
                <c:pt idx="1096">
                  <c:v>3019.9517204012068</c:v>
                </c:pt>
                <c:pt idx="1097">
                  <c:v>3054.9211132146943</c:v>
                </c:pt>
                <c:pt idx="1098">
                  <c:v>3090.2954325127621</c:v>
                </c:pt>
                <c:pt idx="1099">
                  <c:v>3126.0793671231168</c:v>
                </c:pt>
                <c:pt idx="1100">
                  <c:v>3162.2776601675314</c:v>
                </c:pt>
                <c:pt idx="1101">
                  <c:v>3198.8951096905398</c:v>
                </c:pt>
                <c:pt idx="1102">
                  <c:v>3235.9365692954148</c:v>
                </c:pt>
                <c:pt idx="1103">
                  <c:v>3273.4069487874976</c:v>
                </c:pt>
                <c:pt idx="1104">
                  <c:v>3311.3112148250166</c:v>
                </c:pt>
                <c:pt idx="1105">
                  <c:v>3349.6543915773718</c:v>
                </c:pt>
                <c:pt idx="1106">
                  <c:v>3388.4415613911101</c:v>
                </c:pt>
                <c:pt idx="1107">
                  <c:v>3427.6778654635773</c:v>
                </c:pt>
                <c:pt idx="1108">
                  <c:v>3467.3685045243792</c:v>
                </c:pt>
                <c:pt idx="1109">
                  <c:v>3507.5187395247317</c:v>
                </c:pt>
                <c:pt idx="1110">
                  <c:v>3548.1338923347953</c:v>
                </c:pt>
                <c:pt idx="1111">
                  <c:v>3589.2193464490815</c:v>
                </c:pt>
                <c:pt idx="1112">
                  <c:v>3630.7805477000247</c:v>
                </c:pt>
                <c:pt idx="1113">
                  <c:v>3672.8230049798467</c:v>
                </c:pt>
                <c:pt idx="1114">
                  <c:v>3715.3522909707135</c:v>
                </c:pt>
                <c:pt idx="1115">
                  <c:v>3758.374042883418</c:v>
                </c:pt>
                <c:pt idx="1116">
                  <c:v>3801.8939632045763</c:v>
                </c:pt>
                <c:pt idx="1117">
                  <c:v>3845.9178204524874</c:v>
                </c:pt>
                <c:pt idx="1118">
                  <c:v>3890.4514499417455</c:v>
                </c:pt>
                <c:pt idx="1119">
                  <c:v>3935.5007545567018</c:v>
                </c:pt>
                <c:pt idx="1120">
                  <c:v>3981.0717055338873</c:v>
                </c:pt>
                <c:pt idx="1121">
                  <c:v>4027.1703432534855</c:v>
                </c:pt>
                <c:pt idx="1122">
                  <c:v>4073.8027780400089</c:v>
                </c:pt>
                <c:pt idx="1123">
                  <c:v>4120.9751909721699</c:v>
                </c:pt>
                <c:pt idx="1124">
                  <c:v>4168.6938347022087</c:v>
                </c:pt>
                <c:pt idx="1125">
                  <c:v>4216.9650342846644</c:v>
                </c:pt>
                <c:pt idx="1126">
                  <c:v>4265.7951880147548</c:v>
                </c:pt>
                <c:pt idx="1127">
                  <c:v>4315.1907682764668</c:v>
                </c:pt>
                <c:pt idx="1128">
                  <c:v>4365.1583224004598</c:v>
                </c:pt>
                <c:pt idx="1129">
                  <c:v>4415.7044735319114</c:v>
                </c:pt>
                <c:pt idx="1130">
                  <c:v>4466.8359215083947</c:v>
                </c:pt>
                <c:pt idx="1131">
                  <c:v>4518.5594437479731</c:v>
                </c:pt>
                <c:pt idx="1132">
                  <c:v>4570.8818961474844</c:v>
                </c:pt>
                <c:pt idx="1133">
                  <c:v>4623.8102139913226</c:v>
                </c:pt>
                <c:pt idx="1134">
                  <c:v>4677.3514128706865</c:v>
                </c:pt>
                <c:pt idx="1135">
                  <c:v>4731.5125896134941</c:v>
                </c:pt>
                <c:pt idx="1136">
                  <c:v>4786.300923225057</c:v>
                </c:pt>
                <c:pt idx="1137">
                  <c:v>4841.7236758396521</c:v>
                </c:pt>
                <c:pt idx="1138">
                  <c:v>4897.7881936831045</c:v>
                </c:pt>
                <c:pt idx="1139">
                  <c:v>4954.5019080465199</c:v>
                </c:pt>
                <c:pt idx="1140">
                  <c:v>5011.8723362713254</c:v>
                </c:pt>
                <c:pt idx="1141">
                  <c:v>5069.9070827456289</c:v>
                </c:pt>
                <c:pt idx="1142">
                  <c:v>5128.6138399122174</c:v>
                </c:pt>
                <c:pt idx="1143">
                  <c:v>5188.0003892881641</c:v>
                </c:pt>
                <c:pt idx="1144">
                  <c:v>5248.0746024962609</c:v>
                </c:pt>
                <c:pt idx="1145">
                  <c:v>5308.844442308402</c:v>
                </c:pt>
                <c:pt idx="1146">
                  <c:v>5370.3179637010271</c:v>
                </c:pt>
                <c:pt idx="1147">
                  <c:v>5432.5033149228148</c:v>
                </c:pt>
                <c:pt idx="1148">
                  <c:v>5495.4087385747007</c:v>
                </c:pt>
                <c:pt idx="1149">
                  <c:v>5559.0425727024731</c:v>
                </c:pt>
                <c:pt idx="1150">
                  <c:v>5623.4132519019095</c:v>
                </c:pt>
                <c:pt idx="1151">
                  <c:v>5688.529308436815</c:v>
                </c:pt>
                <c:pt idx="1152">
                  <c:v>5754.3993733699508</c:v>
                </c:pt>
                <c:pt idx="1153">
                  <c:v>5821.0321777070758</c:v>
                </c:pt>
                <c:pt idx="1154">
                  <c:v>5888.4365535542329</c:v>
                </c:pt>
                <c:pt idx="1155">
                  <c:v>5956.6214352884281</c:v>
                </c:pt>
                <c:pt idx="1156">
                  <c:v>6025.5958607418816</c:v>
                </c:pt>
                <c:pt idx="1157">
                  <c:v>6095.3689723999651</c:v>
                </c:pt>
                <c:pt idx="1158">
                  <c:v>6165.9500186130745</c:v>
                </c:pt>
                <c:pt idx="1159">
                  <c:v>6237.3483548224249</c:v>
                </c:pt>
                <c:pt idx="1160">
                  <c:v>6309.573444800144</c:v>
                </c:pt>
                <c:pt idx="1161">
                  <c:v>6382.634861903678</c:v>
                </c:pt>
                <c:pt idx="1162">
                  <c:v>6456.5422903447243</c:v>
                </c:pt>
                <c:pt idx="1163">
                  <c:v>6531.305526472871</c:v>
                </c:pt>
                <c:pt idx="1164">
                  <c:v>6606.9344800740864</c:v>
                </c:pt>
                <c:pt idx="1165">
                  <c:v>6683.4391756842497</c:v>
                </c:pt>
                <c:pt idx="1166">
                  <c:v>6760.8297539178875</c:v>
                </c:pt>
                <c:pt idx="1167">
                  <c:v>6839.1164728123404</c:v>
                </c:pt>
                <c:pt idx="1168">
                  <c:v>6918.3097091873897</c:v>
                </c:pt>
                <c:pt idx="1169">
                  <c:v>6998.4199600207357</c:v>
                </c:pt>
                <c:pt idx="1170">
                  <c:v>7079.4578438393564</c:v>
                </c:pt>
                <c:pt idx="1171">
                  <c:v>7161.4341021269738</c:v>
                </c:pt>
                <c:pt idx="1172">
                  <c:v>7244.35960074783</c:v>
                </c:pt>
                <c:pt idx="1173">
                  <c:v>7328.2453313869464</c:v>
                </c:pt>
                <c:pt idx="1174">
                  <c:v>7413.1024130070555</c:v>
                </c:pt>
                <c:pt idx="1175">
                  <c:v>7498.942093322401</c:v>
                </c:pt>
                <c:pt idx="1176">
                  <c:v>7585.7757502896548</c:v>
                </c:pt>
                <c:pt idx="1177">
                  <c:v>7673.6148936159807</c:v>
                </c:pt>
                <c:pt idx="1178">
                  <c:v>7762.471166284683</c:v>
                </c:pt>
                <c:pt idx="1179">
                  <c:v>7852.3563460984578</c:v>
                </c:pt>
                <c:pt idx="1180">
                  <c:v>7943.282347240528</c:v>
                </c:pt>
                <c:pt idx="1181">
                  <c:v>8035.2612218538588</c:v>
                </c:pt>
                <c:pt idx="1182">
                  <c:v>8128.305161638651</c:v>
                </c:pt>
                <c:pt idx="1183">
                  <c:v>8222.4264994683417</c:v>
                </c:pt>
                <c:pt idx="1184">
                  <c:v>8317.6377110242975</c:v>
                </c:pt>
                <c:pt idx="1185">
                  <c:v>8413.9514164495122</c:v>
                </c:pt>
                <c:pt idx="1186">
                  <c:v>8511.3803820212961</c:v>
                </c:pt>
                <c:pt idx="1187">
                  <c:v>8609.9375218435089</c:v>
                </c:pt>
                <c:pt idx="1188">
                  <c:v>8709.6358995582796</c:v>
                </c:pt>
                <c:pt idx="1189">
                  <c:v>8810.4887300775845</c:v>
                </c:pt>
                <c:pt idx="1190">
                  <c:v>8912.5093813348685</c:v>
                </c:pt>
                <c:pt idx="1191">
                  <c:v>9015.7113760569518</c:v>
                </c:pt>
                <c:pt idx="1192">
                  <c:v>9120.1083935564493</c:v>
                </c:pt>
                <c:pt idx="1193">
                  <c:v>9225.7142715449518</c:v>
                </c:pt>
                <c:pt idx="1194">
                  <c:v>9332.5430079672005</c:v>
                </c:pt>
                <c:pt idx="1195">
                  <c:v>9440.608762856491</c:v>
                </c:pt>
                <c:pt idx="1196">
                  <c:v>9549.9258602115842</c:v>
                </c:pt>
                <c:pt idx="1197">
                  <c:v>9660.5087898953279</c:v>
                </c:pt>
                <c:pt idx="1198">
                  <c:v>9772.372209555233</c:v>
                </c:pt>
                <c:pt idx="1199">
                  <c:v>9885.5309465664795</c:v>
                </c:pt>
                <c:pt idx="1200">
                  <c:v>9999.9999999970569</c:v>
                </c:pt>
                <c:pt idx="1201">
                  <c:v>10115.794542596008</c:v>
                </c:pt>
                <c:pt idx="1202">
                  <c:v>10232.929922804529</c:v>
                </c:pt>
                <c:pt idx="1203">
                  <c:v>10351.421666790391</c:v>
                </c:pt>
                <c:pt idx="1204">
                  <c:v>10471.285480505912</c:v>
                </c:pt>
                <c:pt idx="1205">
                  <c:v>10592.537251769771</c:v>
                </c:pt>
                <c:pt idx="1206">
                  <c:v>10715.193052372908</c:v>
                </c:pt>
                <c:pt idx="1207">
                  <c:v>10839.269140208842</c:v>
                </c:pt>
                <c:pt idx="1208">
                  <c:v>10964.78196142862</c:v>
                </c:pt>
                <c:pt idx="1209">
                  <c:v>11091.748152620743</c:v>
                </c:pt>
                <c:pt idx="1210">
                  <c:v>11220.184543016327</c:v>
                </c:pt>
                <c:pt idx="1211">
                  <c:v>11350.108156719805</c:v>
                </c:pt>
                <c:pt idx="1212">
                  <c:v>11481.536214965443</c:v>
                </c:pt>
                <c:pt idx="1213">
                  <c:v>11614.486138400003</c:v>
                </c:pt>
                <c:pt idx="1214">
                  <c:v>11748.975549391831</c:v>
                </c:pt>
                <c:pt idx="1215">
                  <c:v>11885.022274366678</c:v>
                </c:pt>
                <c:pt idx="1216">
                  <c:v>12022.644346170538</c:v>
                </c:pt>
                <c:pt idx="1217">
                  <c:v>12161.860006460049</c:v>
                </c:pt>
                <c:pt idx="1218">
                  <c:v>12302.687708120142</c:v>
                </c:pt>
                <c:pt idx="1219">
                  <c:v>12445.146117710134</c:v>
                </c:pt>
                <c:pt idx="1220">
                  <c:v>12589.254117937911</c:v>
                </c:pt>
                <c:pt idx="1221">
                  <c:v>12735.030810162812</c:v>
                </c:pt>
                <c:pt idx="1222">
                  <c:v>12882.495516927491</c:v>
                </c:pt>
                <c:pt idx="1223">
                  <c:v>13031.667784519099</c:v>
                </c:pt>
                <c:pt idx="1224">
                  <c:v>13182.567385560131</c:v>
                </c:pt>
                <c:pt idx="1225">
                  <c:v>13335.214321629252</c:v>
                </c:pt>
                <c:pt idx="1226">
                  <c:v>13489.628825912501</c:v>
                </c:pt>
                <c:pt idx="1227">
                  <c:v>13645.831365885164</c:v>
                </c:pt>
                <c:pt idx="1228">
                  <c:v>13803.842646024719</c:v>
                </c:pt>
                <c:pt idx="1229">
                  <c:v>13963.683610555197</c:v>
                </c:pt>
                <c:pt idx="1230">
                  <c:v>14125.375446223317</c:v>
                </c:pt>
                <c:pt idx="1231">
                  <c:v>14288.939585106753</c:v>
                </c:pt>
                <c:pt idx="1232">
                  <c:v>14454.397707454948</c:v>
                </c:pt>
                <c:pt idx="1233">
                  <c:v>14621.771744562804</c:v>
                </c:pt>
                <c:pt idx="1234">
                  <c:v>14791.083881677592</c:v>
                </c:pt>
                <c:pt idx="1235">
                  <c:v>14962.356560939799</c:v>
                </c:pt>
                <c:pt idx="1236">
                  <c:v>15135.612484357494</c:v>
                </c:pt>
                <c:pt idx="1237">
                  <c:v>15310.874616815659</c:v>
                </c:pt>
                <c:pt idx="1238">
                  <c:v>15488.166189120118</c:v>
                </c:pt>
                <c:pt idx="1239">
                  <c:v>15667.510701076741</c:v>
                </c:pt>
                <c:pt idx="1240">
                  <c:v>15848.93192460633</c:v>
                </c:pt>
                <c:pt idx="1241">
                  <c:v>16032.453906895551</c:v>
                </c:pt>
                <c:pt idx="1242">
                  <c:v>16218.10097358438</c:v>
                </c:pt>
                <c:pt idx="1243">
                  <c:v>16405.897731990415</c:v>
                </c:pt>
                <c:pt idx="1244">
                  <c:v>16595.86907437057</c:v>
                </c:pt>
                <c:pt idx="1245">
                  <c:v>16788.040181220509</c:v>
                </c:pt>
                <c:pt idx="1246">
                  <c:v>16982.436524612291</c:v>
                </c:pt>
                <c:pt idx="1247">
                  <c:v>17179.083871570667</c:v>
                </c:pt>
                <c:pt idx="1248">
                  <c:v>17378.008287488479</c:v>
                </c:pt>
                <c:pt idx="1249">
                  <c:v>17579.236139581586</c:v>
                </c:pt>
                <c:pt idx="1250">
                  <c:v>17782.794100383824</c:v>
                </c:pt>
                <c:pt idx="1251">
                  <c:v>17988.709151282415</c:v>
                </c:pt>
                <c:pt idx="1252">
                  <c:v>18197.008586094242</c:v>
                </c:pt>
                <c:pt idx="1253">
                  <c:v>18407.720014683899</c:v>
                </c:pt>
                <c:pt idx="1254">
                  <c:v>18620.871366622949</c:v>
                </c:pt>
                <c:pt idx="1255">
                  <c:v>18836.490894892213</c:v>
                </c:pt>
                <c:pt idx="1256">
                  <c:v>19054.607179626611</c:v>
                </c:pt>
                <c:pt idx="1257">
                  <c:v>19275.249131903431</c:v>
                </c:pt>
                <c:pt idx="1258">
                  <c:v>19498.445997574454</c:v>
                </c:pt>
                <c:pt idx="1259">
                  <c:v>19724.227361142468</c:v>
                </c:pt>
                <c:pt idx="1260">
                  <c:v>19952.623149682655</c:v>
                </c:pt>
                <c:pt idx="1261">
                  <c:v>20183.663636809397</c:v>
                </c:pt>
                <c:pt idx="1262">
                  <c:v>20417.379446689007</c:v>
                </c:pt>
                <c:pt idx="1263">
                  <c:v>20653.801558098934</c:v>
                </c:pt>
                <c:pt idx="1264">
                  <c:v>20892.961308533959</c:v>
                </c:pt>
                <c:pt idx="1265">
                  <c:v>21134.890398359959</c:v>
                </c:pt>
                <c:pt idx="1266">
                  <c:v>21379.620895015734</c:v>
                </c:pt>
                <c:pt idx="1267">
                  <c:v>21627.185237263537</c:v>
                </c:pt>
                <c:pt idx="1268">
                  <c:v>21877.616239488783</c:v>
                </c:pt>
                <c:pt idx="1269">
                  <c:v>22130.94709604956</c:v>
                </c:pt>
                <c:pt idx="1270">
                  <c:v>22387.211385676419</c:v>
                </c:pt>
                <c:pt idx="1271">
                  <c:v>22646.443075923537</c:v>
                </c:pt>
                <c:pt idx="1272">
                  <c:v>22908.676527670585</c:v>
                </c:pt>
                <c:pt idx="1273">
                  <c:v>23173.946499677557</c:v>
                </c:pt>
                <c:pt idx="1274">
                  <c:v>23442.288153191908</c:v>
                </c:pt>
                <c:pt idx="1275">
                  <c:v>23713.737056609152</c:v>
                </c:pt>
                <c:pt idx="1276">
                  <c:v>23988.329190187418</c:v>
                </c:pt>
                <c:pt idx="1277">
                  <c:v>24266.100950816581</c:v>
                </c:pt>
                <c:pt idx="1278">
                  <c:v>24547.089156842641</c:v>
                </c:pt>
                <c:pt idx="1279">
                  <c:v>24831.33105294795</c:v>
                </c:pt>
                <c:pt idx="1280">
                  <c:v>25118.864315087954</c:v>
                </c:pt>
                <c:pt idx="1281">
                  <c:v>25409.727055485113</c:v>
                </c:pt>
                <c:pt idx="1282">
                  <c:v>25703.95782768061</c:v>
                </c:pt>
                <c:pt idx="1283">
                  <c:v>26001.595631644595</c:v>
                </c:pt>
                <c:pt idx="1284">
                  <c:v>26302.6799189456</c:v>
                </c:pt>
                <c:pt idx="1285">
                  <c:v>26607.250597979779</c:v>
                </c:pt>
                <c:pt idx="1286">
                  <c:v>26915.348039260745</c:v>
                </c:pt>
                <c:pt idx="1287">
                  <c:v>27227.013080770612</c:v>
                </c:pt>
                <c:pt idx="1288">
                  <c:v>27542.287033372955</c:v>
                </c:pt>
                <c:pt idx="1289">
                  <c:v>27861.211686288894</c:v>
                </c:pt>
                <c:pt idx="1290">
                  <c:v>28183.829312635622</c:v>
                </c:pt>
                <c:pt idx="1291">
                  <c:v>28510.182675030075</c:v>
                </c:pt>
                <c:pt idx="1292">
                  <c:v>28840.315031256934</c:v>
                </c:pt>
                <c:pt idx="1293">
                  <c:v>29174.270140002438</c:v>
                </c:pt>
                <c:pt idx="1294">
                  <c:v>29512.092266654516</c:v>
                </c:pt>
                <c:pt idx="1295">
                  <c:v>29853.826189170144</c:v>
                </c:pt>
                <c:pt idx="1296">
                  <c:v>30199.517204010601</c:v>
                </c:pt>
                <c:pt idx="1297">
                  <c:v>30549.211132145461</c:v>
                </c:pt>
                <c:pt idx="1298">
                  <c:v>30902.95432512612</c:v>
                </c:pt>
                <c:pt idx="1299">
                  <c:v>31260.79367122965</c:v>
                </c:pt>
                <c:pt idx="1300">
                  <c:v>31622.776601673773</c:v>
                </c:pt>
                <c:pt idx="1301">
                  <c:v>31988.951096903846</c:v>
                </c:pt>
                <c:pt idx="1302">
                  <c:v>32359.365692952575</c:v>
                </c:pt>
                <c:pt idx="1303">
                  <c:v>32734.069487873447</c:v>
                </c:pt>
                <c:pt idx="1304">
                  <c:v>33113.112148248612</c:v>
                </c:pt>
                <c:pt idx="1305">
                  <c:v>33496.543915772148</c:v>
                </c:pt>
                <c:pt idx="1306">
                  <c:v>33884.41561390939</c:v>
                </c:pt>
                <c:pt idx="1307">
                  <c:v>34276.778654634043</c:v>
                </c:pt>
                <c:pt idx="1308">
                  <c:v>34673.68504524204</c:v>
                </c:pt>
                <c:pt idx="1309">
                  <c:v>35075.18739524555</c:v>
                </c:pt>
                <c:pt idx="1310">
                  <c:v>35481.338923346164</c:v>
                </c:pt>
                <c:pt idx="1311">
                  <c:v>35892.193464489006</c:v>
                </c:pt>
                <c:pt idx="1312">
                  <c:v>36307.805476998488</c:v>
                </c:pt>
                <c:pt idx="1313">
                  <c:v>36728.230049796679</c:v>
                </c:pt>
                <c:pt idx="1314">
                  <c:v>37153.522909705323</c:v>
                </c:pt>
                <c:pt idx="1315">
                  <c:v>37583.740428832352</c:v>
                </c:pt>
                <c:pt idx="1316">
                  <c:v>38018.939632043912</c:v>
                </c:pt>
                <c:pt idx="1317">
                  <c:v>38459.178204523007</c:v>
                </c:pt>
                <c:pt idx="1318">
                  <c:v>38904.514499415563</c:v>
                </c:pt>
                <c:pt idx="1319">
                  <c:v>39355.007545565109</c:v>
                </c:pt>
                <c:pt idx="1320">
                  <c:v>39810.717055336936</c:v>
                </c:pt>
                <c:pt idx="1321">
                  <c:v>40271.703432532966</c:v>
                </c:pt>
                <c:pt idx="1322">
                  <c:v>40738.027780398181</c:v>
                </c:pt>
                <c:pt idx="1323">
                  <c:v>41209.751909719773</c:v>
                </c:pt>
                <c:pt idx="1324">
                  <c:v>41686.93834701999</c:v>
                </c:pt>
                <c:pt idx="1325">
                  <c:v>42169.650342844514</c:v>
                </c:pt>
                <c:pt idx="1326">
                  <c:v>42657.951880145396</c:v>
                </c:pt>
                <c:pt idx="1327">
                  <c:v>43151.907682762489</c:v>
                </c:pt>
                <c:pt idx="1328">
                  <c:v>43651.583224002396</c:v>
                </c:pt>
                <c:pt idx="1329">
                  <c:v>44157.044735316886</c:v>
                </c:pt>
                <c:pt idx="1330">
                  <c:v>44668.359215081779</c:v>
                </c:pt>
                <c:pt idx="1331">
                  <c:v>45185.594437477535</c:v>
                </c:pt>
                <c:pt idx="1332">
                  <c:v>45708.818961472629</c:v>
                </c:pt>
                <c:pt idx="1333">
                  <c:v>46238.102139910981</c:v>
                </c:pt>
                <c:pt idx="1334">
                  <c:v>46773.514128704592</c:v>
                </c:pt>
                <c:pt idx="1335">
                  <c:v>47315.125896132638</c:v>
                </c:pt>
                <c:pt idx="1336">
                  <c:v>47863.009232248245</c:v>
                </c:pt>
                <c:pt idx="1337">
                  <c:v>48417.236758394167</c:v>
                </c:pt>
                <c:pt idx="1338">
                  <c:v>48977.881936828664</c:v>
                </c:pt>
                <c:pt idx="1339">
                  <c:v>49545.01908046288</c:v>
                </c:pt>
                <c:pt idx="1340">
                  <c:v>50118.723362710902</c:v>
                </c:pt>
                <c:pt idx="1341">
                  <c:v>50699.070827453921</c:v>
                </c:pt>
                <c:pt idx="1342">
                  <c:v>51286.138399119773</c:v>
                </c:pt>
                <c:pt idx="1343">
                  <c:v>51880.003892879016</c:v>
                </c:pt>
                <c:pt idx="1344">
                  <c:v>52480.746024959968</c:v>
                </c:pt>
                <c:pt idx="1345">
                  <c:v>53088.444423081339</c:v>
                </c:pt>
                <c:pt idx="1346">
                  <c:v>53703.179637007575</c:v>
                </c:pt>
                <c:pt idx="1347">
                  <c:v>54325.033149225412</c:v>
                </c:pt>
                <c:pt idx="1348">
                  <c:v>54954.087385744337</c:v>
                </c:pt>
                <c:pt idx="1349">
                  <c:v>55590.425727022019</c:v>
                </c:pt>
                <c:pt idx="1350">
                  <c:v>56234.132519016362</c:v>
                </c:pt>
                <c:pt idx="1351">
                  <c:v>56885.293084365381</c:v>
                </c:pt>
                <c:pt idx="1352">
                  <c:v>57543.993733696705</c:v>
                </c:pt>
                <c:pt idx="1353">
                  <c:v>58210.32177706794</c:v>
                </c:pt>
                <c:pt idx="1354">
                  <c:v>58884.365535539466</c:v>
                </c:pt>
                <c:pt idx="1355">
                  <c:v>59566.21435288139</c:v>
                </c:pt>
                <c:pt idx="1356">
                  <c:v>60255.958607415887</c:v>
                </c:pt>
                <c:pt idx="1357">
                  <c:v>60953.689723996788</c:v>
                </c:pt>
                <c:pt idx="1358">
                  <c:v>61659.500186127858</c:v>
                </c:pt>
                <c:pt idx="1359">
                  <c:v>62373.483548221324</c:v>
                </c:pt>
                <c:pt idx="1360">
                  <c:v>63095.734447998489</c:v>
                </c:pt>
                <c:pt idx="1361">
                  <c:v>63826.348619033553</c:v>
                </c:pt>
                <c:pt idx="1362">
                  <c:v>64565.422903443992</c:v>
                </c:pt>
                <c:pt idx="1363">
                  <c:v>65313.055264725423</c:v>
                </c:pt>
                <c:pt idx="1364">
                  <c:v>66069.344800737526</c:v>
                </c:pt>
                <c:pt idx="1365">
                  <c:v>66834.391756839133</c:v>
                </c:pt>
                <c:pt idx="1366">
                  <c:v>67608.29753917559</c:v>
                </c:pt>
                <c:pt idx="1367">
                  <c:v>68391.164728120071</c:v>
                </c:pt>
                <c:pt idx="1368">
                  <c:v>69183.097091870528</c:v>
                </c:pt>
                <c:pt idx="1369">
                  <c:v>69984.199600203967</c:v>
                </c:pt>
                <c:pt idx="1370">
                  <c:v>70794.578438390119</c:v>
                </c:pt>
                <c:pt idx="1371">
                  <c:v>71614.341021266257</c:v>
                </c:pt>
                <c:pt idx="1372">
                  <c:v>72443.596007474785</c:v>
                </c:pt>
                <c:pt idx="1373">
                  <c:v>73282.453313865903</c:v>
                </c:pt>
                <c:pt idx="1374">
                  <c:v>74131.024130066944</c:v>
                </c:pt>
                <c:pt idx="1375">
                  <c:v>74989.420933220492</c:v>
                </c:pt>
                <c:pt idx="1376">
                  <c:v>75857.757502892986</c:v>
                </c:pt>
                <c:pt idx="1377">
                  <c:v>76736.148936156213</c:v>
                </c:pt>
                <c:pt idx="1378">
                  <c:v>77624.711662843198</c:v>
                </c:pt>
                <c:pt idx="1379">
                  <c:v>78523.563460980615</c:v>
                </c:pt>
                <c:pt idx="1380">
                  <c:v>79432.823472401273</c:v>
                </c:pt>
                <c:pt idx="1381">
                  <c:v>80352.61221853453</c:v>
                </c:pt>
                <c:pt idx="1382">
                  <c:v>81283.051616382421</c:v>
                </c:pt>
                <c:pt idx="1383">
                  <c:v>82224.264994679281</c:v>
                </c:pt>
                <c:pt idx="1384">
                  <c:v>83176.377110238944</c:v>
                </c:pt>
                <c:pt idx="1385">
                  <c:v>84139.514164491018</c:v>
                </c:pt>
                <c:pt idx="1386">
                  <c:v>85113.803820208821</c:v>
                </c:pt>
                <c:pt idx="1387">
                  <c:v>86099.375218430912</c:v>
                </c:pt>
                <c:pt idx="1388">
                  <c:v>87096.358995578557</c:v>
                </c:pt>
                <c:pt idx="1389">
                  <c:v>88104.887300771559</c:v>
                </c:pt>
                <c:pt idx="1390">
                  <c:v>89125.093813344356</c:v>
                </c:pt>
                <c:pt idx="1391">
                  <c:v>90157.113760565131</c:v>
                </c:pt>
                <c:pt idx="1392">
                  <c:v>91201.083935560062</c:v>
                </c:pt>
                <c:pt idx="1393">
                  <c:v>92257.142715445036</c:v>
                </c:pt>
                <c:pt idx="1394">
                  <c:v>93325.430079667465</c:v>
                </c:pt>
                <c:pt idx="1395">
                  <c:v>94406.087628560315</c:v>
                </c:pt>
                <c:pt idx="1396">
                  <c:v>95499.258602111207</c:v>
                </c:pt>
                <c:pt idx="1397">
                  <c:v>96605.087898948215</c:v>
                </c:pt>
                <c:pt idx="1398">
                  <c:v>97723.722095547579</c:v>
                </c:pt>
                <c:pt idx="1399">
                  <c:v>98855.309465659986</c:v>
                </c:pt>
                <c:pt idx="1400">
                  <c:v>99999.999999965716</c:v>
                </c:pt>
              </c:numCache>
            </c:numRef>
          </c:xVal>
          <c:yVal>
            <c:numRef>
              <c:f>'Control Loop'!$E$37:$E$1437</c:f>
              <c:numCache>
                <c:formatCode>General</c:formatCode>
                <c:ptCount val="1401"/>
                <c:pt idx="0">
                  <c:v>45.106046121679661</c:v>
                </c:pt>
                <c:pt idx="1">
                  <c:v>45.105131441489888</c:v>
                </c:pt>
                <c:pt idx="2">
                  <c:v>45.104195655045167</c:v>
                </c:pt>
                <c:pt idx="3">
                  <c:v>45.103238280024527</c:v>
                </c:pt>
                <c:pt idx="4">
                  <c:v>45.102258823304275</c:v>
                </c:pt>
                <c:pt idx="5">
                  <c:v>45.101256780726558</c:v>
                </c:pt>
                <c:pt idx="6">
                  <c:v>45.100231636863455</c:v>
                </c:pt>
                <c:pt idx="7">
                  <c:v>45.099182864775706</c:v>
                </c:pt>
                <c:pt idx="8">
                  <c:v>45.098109925767609</c:v>
                </c:pt>
                <c:pt idx="9">
                  <c:v>45.097012269136911</c:v>
                </c:pt>
                <c:pt idx="10">
                  <c:v>45.095889331920205</c:v>
                </c:pt>
                <c:pt idx="11">
                  <c:v>45.094740538633182</c:v>
                </c:pt>
                <c:pt idx="12">
                  <c:v>45.093565301006208</c:v>
                </c:pt>
                <c:pt idx="13">
                  <c:v>45.09236301771476</c:v>
                </c:pt>
                <c:pt idx="14">
                  <c:v>45.091133074105372</c:v>
                </c:pt>
                <c:pt idx="15">
                  <c:v>45.089874841915965</c:v>
                </c:pt>
                <c:pt idx="16">
                  <c:v>45.08858767899136</c:v>
                </c:pt>
                <c:pt idx="17">
                  <c:v>45.087270928993661</c:v>
                </c:pt>
                <c:pt idx="18">
                  <c:v>45.085923921107266</c:v>
                </c:pt>
                <c:pt idx="19">
                  <c:v>45.084545969738528</c:v>
                </c:pt>
                <c:pt idx="20">
                  <c:v>45.08313637421071</c:v>
                </c:pt>
                <c:pt idx="21">
                  <c:v>45.081694418452336</c:v>
                </c:pt>
                <c:pt idx="22">
                  <c:v>45.080219370681618</c:v>
                </c:pt>
                <c:pt idx="23">
                  <c:v>45.078710483084009</c:v>
                </c:pt>
                <c:pt idx="24">
                  <c:v>45.077166991485377</c:v>
                </c:pt>
                <c:pt idx="25">
                  <c:v>45.075588115018739</c:v>
                </c:pt>
                <c:pt idx="26">
                  <c:v>45.073973055786055</c:v>
                </c:pt>
                <c:pt idx="27">
                  <c:v>45.072320998513746</c:v>
                </c:pt>
                <c:pt idx="28">
                  <c:v>45.070631110203337</c:v>
                </c:pt>
                <c:pt idx="29">
                  <c:v>45.068902539775372</c:v>
                </c:pt>
                <c:pt idx="30">
                  <c:v>45.067134417708765</c:v>
                </c:pt>
                <c:pt idx="31">
                  <c:v>45.065325855673095</c:v>
                </c:pt>
                <c:pt idx="32">
                  <c:v>45.063475946156366</c:v>
                </c:pt>
                <c:pt idx="33">
                  <c:v>45.061583762086279</c:v>
                </c:pt>
                <c:pt idx="34">
                  <c:v>45.059648356445514</c:v>
                </c:pt>
                <c:pt idx="35">
                  <c:v>45.057668761881928</c:v>
                </c:pt>
                <c:pt idx="36">
                  <c:v>45.055643990312085</c:v>
                </c:pt>
                <c:pt idx="37">
                  <c:v>45.053573032519829</c:v>
                </c:pt>
                <c:pt idx="38">
                  <c:v>45.051454857748112</c:v>
                </c:pt>
                <c:pt idx="39">
                  <c:v>45.04928841328595</c:v>
                </c:pt>
                <c:pt idx="40">
                  <c:v>45.047072624048958</c:v>
                </c:pt>
                <c:pt idx="41">
                  <c:v>45.044806392154527</c:v>
                </c:pt>
                <c:pt idx="42">
                  <c:v>45.042488596490706</c:v>
                </c:pt>
                <c:pt idx="43">
                  <c:v>45.040118092280338</c:v>
                </c:pt>
                <c:pt idx="44">
                  <c:v>45.037693710638592</c:v>
                </c:pt>
                <c:pt idx="45">
                  <c:v>45.035214258125727</c:v>
                </c:pt>
                <c:pt idx="46">
                  <c:v>45.032678516293657</c:v>
                </c:pt>
                <c:pt idx="47">
                  <c:v>45.030085241227781</c:v>
                </c:pt>
                <c:pt idx="48">
                  <c:v>45.027433163082726</c:v>
                </c:pt>
                <c:pt idx="49">
                  <c:v>45.024720985613698</c:v>
                </c:pt>
                <c:pt idx="50">
                  <c:v>45.021947385701509</c:v>
                </c:pt>
                <c:pt idx="51">
                  <c:v>45.019111012873921</c:v>
                </c:pt>
                <c:pt idx="52">
                  <c:v>45.016210488820832</c:v>
                </c:pt>
                <c:pt idx="53">
                  <c:v>45.013244406905727</c:v>
                </c:pt>
                <c:pt idx="54">
                  <c:v>45.010211331671606</c:v>
                </c:pt>
                <c:pt idx="55">
                  <c:v>45.007109798342945</c:v>
                </c:pt>
                <c:pt idx="56">
                  <c:v>45.003938312323243</c:v>
                </c:pt>
                <c:pt idx="57">
                  <c:v>45.000695348688481</c:v>
                </c:pt>
                <c:pt idx="58">
                  <c:v>44.997379351676528</c:v>
                </c:pt>
                <c:pt idx="59">
                  <c:v>44.993988734173165</c:v>
                </c:pt>
                <c:pt idx="60">
                  <c:v>44.99052187719407</c:v>
                </c:pt>
                <c:pt idx="61">
                  <c:v>44.986977129363943</c:v>
                </c:pt>
                <c:pt idx="62">
                  <c:v>44.983352806393235</c:v>
                </c:pt>
                <c:pt idx="63">
                  <c:v>44.979647190550736</c:v>
                </c:pt>
                <c:pt idx="64">
                  <c:v>44.975858530135454</c:v>
                </c:pt>
                <c:pt idx="65">
                  <c:v>44.971985038945171</c:v>
                </c:pt>
                <c:pt idx="66">
                  <c:v>44.968024895743909</c:v>
                </c:pt>
                <c:pt idx="67">
                  <c:v>44.963976243727835</c:v>
                </c:pt>
                <c:pt idx="68">
                  <c:v>44.959837189990132</c:v>
                </c:pt>
                <c:pt idx="69">
                  <c:v>44.955605804985495</c:v>
                </c:pt>
                <c:pt idx="70">
                  <c:v>44.951280121994202</c:v>
                </c:pt>
                <c:pt idx="71">
                  <c:v>44.946858136586499</c:v>
                </c:pt>
                <c:pt idx="72">
                  <c:v>44.942337806087885</c:v>
                </c:pt>
                <c:pt idx="73">
                  <c:v>44.937717049045446</c:v>
                </c:pt>
                <c:pt idx="74">
                  <c:v>44.932993744695899</c:v>
                </c:pt>
                <c:pt idx="75">
                  <c:v>44.928165732436085</c:v>
                </c:pt>
                <c:pt idx="76">
                  <c:v>44.923230811295987</c:v>
                </c:pt>
                <c:pt idx="77">
                  <c:v>44.91818673941556</c:v>
                </c:pt>
                <c:pt idx="78">
                  <c:v>44.913031233525544</c:v>
                </c:pt>
                <c:pt idx="79">
                  <c:v>44.907761968432169</c:v>
                </c:pt>
                <c:pt idx="80">
                  <c:v>44.902376576508793</c:v>
                </c:pt>
                <c:pt idx="81">
                  <c:v>44.896872647191969</c:v>
                </c:pt>
                <c:pt idx="82">
                  <c:v>44.891247726485062</c:v>
                </c:pt>
                <c:pt idx="83">
                  <c:v>44.88549931646989</c:v>
                </c:pt>
                <c:pt idx="84">
                  <c:v>44.879624874825488</c:v>
                </c:pt>
                <c:pt idx="85">
                  <c:v>44.873621814357421</c:v>
                </c:pt>
                <c:pt idx="86">
                  <c:v>44.867487502535596</c:v>
                </c:pt>
                <c:pt idx="87">
                  <c:v>44.861219261044653</c:v>
                </c:pt>
                <c:pt idx="88">
                  <c:v>44.854814365344652</c:v>
                </c:pt>
                <c:pt idx="89">
                  <c:v>44.848270044245375</c:v>
                </c:pt>
                <c:pt idx="90">
                  <c:v>44.841583479494432</c:v>
                </c:pt>
                <c:pt idx="91">
                  <c:v>44.834751805379838</c:v>
                </c:pt>
                <c:pt idx="92">
                  <c:v>44.827772108348036</c:v>
                </c:pt>
                <c:pt idx="93">
                  <c:v>44.820641426639739</c:v>
                </c:pt>
                <c:pt idx="94">
                  <c:v>44.813356749942997</c:v>
                </c:pt>
                <c:pt idx="95">
                  <c:v>44.805915019065807</c:v>
                </c:pt>
                <c:pt idx="96">
                  <c:v>44.798313125629136</c:v>
                </c:pt>
                <c:pt idx="97">
                  <c:v>44.790547911780891</c:v>
                </c:pt>
                <c:pt idx="98">
                  <c:v>44.782616169933426</c:v>
                </c:pt>
                <c:pt idx="99">
                  <c:v>44.774514642524622</c:v>
                </c:pt>
                <c:pt idx="100">
                  <c:v>44.766240021804869</c:v>
                </c:pt>
                <c:pt idx="101">
                  <c:v>44.757788949649829</c:v>
                </c:pt>
                <c:pt idx="102">
                  <c:v>44.749158017402422</c:v>
                </c:pt>
                <c:pt idx="103">
                  <c:v>44.740343765743503</c:v>
                </c:pt>
                <c:pt idx="104">
                  <c:v>44.731342684593464</c:v>
                </c:pt>
                <c:pt idx="105">
                  <c:v>44.722151213047013</c:v>
                </c:pt>
                <c:pt idx="106">
                  <c:v>44.71276573934049</c:v>
                </c:pt>
                <c:pt idx="107">
                  <c:v>44.70318260085574</c:v>
                </c:pt>
                <c:pt idx="108">
                  <c:v>44.693398084159924</c:v>
                </c:pt>
                <c:pt idx="109">
                  <c:v>44.683408425084615</c:v>
                </c:pt>
                <c:pt idx="110">
                  <c:v>44.673209808843808</c:v>
                </c:pt>
                <c:pt idx="111">
                  <c:v>44.662798370194196</c:v>
                </c:pt>
                <c:pt idx="112">
                  <c:v>44.65217019363859</c:v>
                </c:pt>
                <c:pt idx="113">
                  <c:v>44.641321313673792</c:v>
                </c:pt>
                <c:pt idx="114">
                  <c:v>44.630247715084735</c:v>
                </c:pt>
                <c:pt idx="115">
                  <c:v>44.618945333286817</c:v>
                </c:pt>
                <c:pt idx="116">
                  <c:v>44.607410054717668</c:v>
                </c:pt>
                <c:pt idx="117">
                  <c:v>44.595637717280574</c:v>
                </c:pt>
                <c:pt idx="118">
                  <c:v>44.583624110839722</c:v>
                </c:pt>
                <c:pt idx="119">
                  <c:v>44.571364977770742</c:v>
                </c:pt>
                <c:pt idx="120">
                  <c:v>44.558856013567024</c:v>
                </c:pt>
                <c:pt idx="121">
                  <c:v>44.54609286750344</c:v>
                </c:pt>
                <c:pt idx="122">
                  <c:v>44.533071143359734</c:v>
                </c:pt>
                <c:pt idx="123">
                  <c:v>44.519786400203259</c:v>
                </c:pt>
                <c:pt idx="124">
                  <c:v>44.506234153236093</c:v>
                </c:pt>
                <c:pt idx="125">
                  <c:v>44.492409874703526</c:v>
                </c:pt>
                <c:pt idx="126">
                  <c:v>44.478308994869202</c:v>
                </c:pt>
                <c:pt idx="127">
                  <c:v>44.463926903055928</c:v>
                </c:pt>
                <c:pt idx="128">
                  <c:v>44.449258948754903</c:v>
                </c:pt>
                <c:pt idx="129">
                  <c:v>44.43430044280295</c:v>
                </c:pt>
                <c:pt idx="130">
                  <c:v>44.4190466586318</c:v>
                </c:pt>
                <c:pt idx="131">
                  <c:v>44.403492833586469</c:v>
                </c:pt>
                <c:pt idx="132">
                  <c:v>44.387634170318393</c:v>
                </c:pt>
                <c:pt idx="133">
                  <c:v>44.371465838250785</c:v>
                </c:pt>
                <c:pt idx="134">
                  <c:v>44.354982975118553</c:v>
                </c:pt>
                <c:pt idx="135">
                  <c:v>44.338180688583549</c:v>
                </c:pt>
                <c:pt idx="136">
                  <c:v>44.321054057925828</c:v>
                </c:pt>
                <c:pt idx="137">
                  <c:v>44.303598135811306</c:v>
                </c:pt>
                <c:pt idx="138">
                  <c:v>44.285807950136501</c:v>
                </c:pt>
                <c:pt idx="139">
                  <c:v>44.267678505950016</c:v>
                </c:pt>
                <c:pt idx="140">
                  <c:v>44.249204787452896</c:v>
                </c:pt>
                <c:pt idx="141">
                  <c:v>44.230381760075588</c:v>
                </c:pt>
                <c:pt idx="142">
                  <c:v>44.211204372632508</c:v>
                </c:pt>
                <c:pt idx="143">
                  <c:v>44.191667559555384</c:v>
                </c:pt>
                <c:pt idx="144">
                  <c:v>44.17176624320188</c:v>
                </c:pt>
                <c:pt idx="145">
                  <c:v>44.151495336242625</c:v>
                </c:pt>
                <c:pt idx="146">
                  <c:v>44.130849744122919</c:v>
                </c:pt>
                <c:pt idx="147">
                  <c:v>44.109824367600069</c:v>
                </c:pt>
                <c:pt idx="148">
                  <c:v>44.088414105355234</c:v>
                </c:pt>
                <c:pt idx="149">
                  <c:v>44.066613856677499</c:v>
                </c:pt>
                <c:pt idx="150">
                  <c:v>44.044418524219836</c:v>
                </c:pt>
                <c:pt idx="151">
                  <c:v>44.021823016825167</c:v>
                </c:pt>
                <c:pt idx="152">
                  <c:v>43.998822252420553</c:v>
                </c:pt>
                <c:pt idx="153">
                  <c:v>43.975411160977245</c:v>
                </c:pt>
                <c:pt idx="154">
                  <c:v>43.951584687535458</c:v>
                </c:pt>
                <c:pt idx="155">
                  <c:v>43.927337795290214</c:v>
                </c:pt>
                <c:pt idx="156">
                  <c:v>43.902665468737005</c:v>
                </c:pt>
                <c:pt idx="157">
                  <c:v>43.877562716873001</c:v>
                </c:pt>
                <c:pt idx="158">
                  <c:v>43.852024576452031</c:v>
                </c:pt>
                <c:pt idx="159">
                  <c:v>43.826046115289785</c:v>
                </c:pt>
                <c:pt idx="160">
                  <c:v>43.799622435615362</c:v>
                </c:pt>
                <c:pt idx="161">
                  <c:v>43.772748677466247</c:v>
                </c:pt>
                <c:pt idx="162">
                  <c:v>43.74542002212246</c:v>
                </c:pt>
                <c:pt idx="163">
                  <c:v>43.717631695575882</c:v>
                </c:pt>
                <c:pt idx="164">
                  <c:v>43.689378972030788</c:v>
                </c:pt>
                <c:pt idx="165">
                  <c:v>43.66065717743092</c:v>
                </c:pt>
                <c:pt idx="166">
                  <c:v>43.631461693008418</c:v>
                </c:pt>
                <c:pt idx="167">
                  <c:v>43.601787958850792</c:v>
                </c:pt>
                <c:pt idx="168">
                  <c:v>43.571631477479109</c:v>
                </c:pt>
                <c:pt idx="169">
                  <c:v>43.540987817434591</c:v>
                </c:pt>
                <c:pt idx="170">
                  <c:v>43.50985261686597</c:v>
                </c:pt>
                <c:pt idx="171">
                  <c:v>43.478221587114973</c:v>
                </c:pt>
                <c:pt idx="172">
                  <c:v>43.446090516291534</c:v>
                </c:pt>
                <c:pt idx="173">
                  <c:v>43.413455272834753</c:v>
                </c:pt>
                <c:pt idx="174">
                  <c:v>43.380311809054255</c:v>
                </c:pt>
                <c:pt idx="175">
                  <c:v>43.346656164644635</c:v>
                </c:pt>
                <c:pt idx="176">
                  <c:v>43.31248447016786</c:v>
                </c:pt>
                <c:pt idx="177">
                  <c:v>43.277792950498188</c:v>
                </c:pt>
                <c:pt idx="178">
                  <c:v>43.242577928222161</c:v>
                </c:pt>
                <c:pt idx="179">
                  <c:v>43.206835826989035</c:v>
                </c:pt>
                <c:pt idx="180">
                  <c:v>43.170563174804954</c:v>
                </c:pt>
                <c:pt idx="181">
                  <c:v>43.133756607264047</c:v>
                </c:pt>
                <c:pt idx="182">
                  <c:v>43.096412870712385</c:v>
                </c:pt>
                <c:pt idx="183">
                  <c:v>43.058528825336381</c:v>
                </c:pt>
                <c:pt idx="184">
                  <c:v>43.020101448171523</c:v>
                </c:pt>
                <c:pt idx="185">
                  <c:v>42.981127836024356</c:v>
                </c:pt>
                <c:pt idx="186">
                  <c:v>42.941605208303343</c:v>
                </c:pt>
                <c:pt idx="187">
                  <c:v>42.901530909750633</c:v>
                </c:pt>
                <c:pt idx="188">
                  <c:v>42.860902413071969</c:v>
                </c:pt>
                <c:pt idx="189">
                  <c:v>42.819717321457127</c:v>
                </c:pt>
                <c:pt idx="190">
                  <c:v>42.777973370986629</c:v>
                </c:pt>
                <c:pt idx="191">
                  <c:v>42.735668432919994</c:v>
                </c:pt>
                <c:pt idx="192">
                  <c:v>42.692800515859787</c:v>
                </c:pt>
                <c:pt idx="193">
                  <c:v>42.649367767787389</c:v>
                </c:pt>
                <c:pt idx="194">
                  <c:v>42.605368477966678</c:v>
                </c:pt>
                <c:pt idx="195">
                  <c:v>42.560801078710007</c:v>
                </c:pt>
                <c:pt idx="196">
                  <c:v>42.515664147004685</c:v>
                </c:pt>
                <c:pt idx="197">
                  <c:v>42.469956405994097</c:v>
                </c:pt>
                <c:pt idx="198">
                  <c:v>42.423676726312308</c:v>
                </c:pt>
                <c:pt idx="199">
                  <c:v>42.376824127267724</c:v>
                </c:pt>
                <c:pt idx="200">
                  <c:v>42.329397777874327</c:v>
                </c:pt>
                <c:pt idx="201">
                  <c:v>42.281396997726745</c:v>
                </c:pt>
                <c:pt idx="202">
                  <c:v>42.232821257719344</c:v>
                </c:pt>
                <c:pt idx="203">
                  <c:v>42.183670180604871</c:v>
                </c:pt>
                <c:pt idx="204">
                  <c:v>42.133943541394395</c:v>
                </c:pt>
                <c:pt idx="205">
                  <c:v>42.083641267595475</c:v>
                </c:pt>
                <c:pt idx="206">
                  <c:v>42.032763439289134</c:v>
                </c:pt>
                <c:pt idx="207">
                  <c:v>41.981310289044487</c:v>
                </c:pt>
                <c:pt idx="208">
                  <c:v>41.929282201672777</c:v>
                </c:pt>
                <c:pt idx="209">
                  <c:v>41.876679713819698</c:v>
                </c:pt>
                <c:pt idx="210">
                  <c:v>41.823503513397846</c:v>
                </c:pt>
                <c:pt idx="211">
                  <c:v>41.769754438860723</c:v>
                </c:pt>
                <c:pt idx="212">
                  <c:v>41.715433478319035</c:v>
                </c:pt>
                <c:pt idx="213">
                  <c:v>41.660541768501808</c:v>
                </c:pt>
                <c:pt idx="214">
                  <c:v>41.605080593565795</c:v>
                </c:pt>
                <c:pt idx="215">
                  <c:v>41.549051383752442</c:v>
                </c:pt>
                <c:pt idx="216">
                  <c:v>41.492455713900249</c:v>
                </c:pt>
                <c:pt idx="217">
                  <c:v>41.435295301810307</c:v>
                </c:pt>
                <c:pt idx="218">
                  <c:v>41.377572006474082</c:v>
                </c:pt>
                <c:pt idx="219">
                  <c:v>41.319287826162842</c:v>
                </c:pt>
                <c:pt idx="220">
                  <c:v>41.260444896384968</c:v>
                </c:pt>
                <c:pt idx="221">
                  <c:v>41.201045487715824</c:v>
                </c:pt>
                <c:pt idx="222">
                  <c:v>41.141092003503346</c:v>
                </c:pt>
                <c:pt idx="223">
                  <c:v>41.080586977455589</c:v>
                </c:pt>
                <c:pt idx="224">
                  <c:v>41.019533071114495</c:v>
                </c:pt>
                <c:pt idx="225">
                  <c:v>40.95793307122112</c:v>
                </c:pt>
                <c:pt idx="226">
                  <c:v>40.895789886977909</c:v>
                </c:pt>
                <c:pt idx="227">
                  <c:v>40.833106547213937</c:v>
                </c:pt>
                <c:pt idx="228">
                  <c:v>40.769886197458298</c:v>
                </c:pt>
                <c:pt idx="229">
                  <c:v>40.70613209692673</c:v>
                </c:pt>
                <c:pt idx="230">
                  <c:v>40.641847615429576</c:v>
                </c:pt>
                <c:pt idx="231">
                  <c:v>40.577036230204442</c:v>
                </c:pt>
                <c:pt idx="232">
                  <c:v>40.511701522681392</c:v>
                </c:pt>
                <c:pt idx="233">
                  <c:v>40.445847175186259</c:v>
                </c:pt>
                <c:pt idx="234">
                  <c:v>40.379476967587124</c:v>
                </c:pt>
                <c:pt idx="235">
                  <c:v>40.312594773891988</c:v>
                </c:pt>
                <c:pt idx="236">
                  <c:v>40.245204558802016</c:v>
                </c:pt>
                <c:pt idx="237">
                  <c:v>40.177310374227204</c:v>
                </c:pt>
                <c:pt idx="238">
                  <c:v>40.108916355770255</c:v>
                </c:pt>
                <c:pt idx="239">
                  <c:v>40.040026719184297</c:v>
                </c:pt>
                <c:pt idx="240">
                  <c:v>39.970645756811301</c:v>
                </c:pt>
                <c:pt idx="241">
                  <c:v>39.90077783400524</c:v>
                </c:pt>
                <c:pt idx="242">
                  <c:v>39.830427385547516</c:v>
                </c:pt>
                <c:pt idx="243">
                  <c:v>39.759598912058735</c:v>
                </c:pt>
                <c:pt idx="244">
                  <c:v>39.688296976412524</c:v>
                </c:pt>
                <c:pt idx="245">
                  <c:v>39.61652620015775</c:v>
                </c:pt>
                <c:pt idx="246">
                  <c:v>39.544291259952359</c:v>
                </c:pt>
                <c:pt idx="247">
                  <c:v>39.47159688401559</c:v>
                </c:pt>
                <c:pt idx="248">
                  <c:v>39.398447848601592</c:v>
                </c:pt>
                <c:pt idx="249">
                  <c:v>39.324848974500682</c:v>
                </c:pt>
                <c:pt idx="250">
                  <c:v>39.250805123571368</c:v>
                </c:pt>
                <c:pt idx="251">
                  <c:v>39.176321195308461</c:v>
                </c:pt>
                <c:pt idx="252">
                  <c:v>39.101402123449787</c:v>
                </c:pt>
                <c:pt idx="253">
                  <c:v>39.026052872626686</c:v>
                </c:pt>
                <c:pt idx="254">
                  <c:v>38.95027843506179</c:v>
                </c:pt>
                <c:pt idx="255">
                  <c:v>38.87408382731617</c:v>
                </c:pt>
                <c:pt idx="256">
                  <c:v>38.797474087090698</c:v>
                </c:pt>
                <c:pt idx="257">
                  <c:v>38.720454270083479</c:v>
                </c:pt>
                <c:pt idx="258">
                  <c:v>38.643029446907065</c:v>
                </c:pt>
                <c:pt idx="259">
                  <c:v>38.565204700066772</c:v>
                </c:pt>
                <c:pt idx="260">
                  <c:v>38.486985121003514</c:v>
                </c:pt>
                <c:pt idx="261">
                  <c:v>38.408375807203171</c:v>
                </c:pt>
                <c:pt idx="262">
                  <c:v>38.329381859374095</c:v>
                </c:pt>
                <c:pt idx="263">
                  <c:v>38.25000837869446</c:v>
                </c:pt>
                <c:pt idx="264">
                  <c:v>38.170260464131658</c:v>
                </c:pt>
                <c:pt idx="265">
                  <c:v>38.09014320983416</c:v>
                </c:pt>
                <c:pt idx="266">
                  <c:v>38.009661702598237</c:v>
                </c:pt>
                <c:pt idx="267">
                  <c:v>37.928821019409177</c:v>
                </c:pt>
                <c:pt idx="268">
                  <c:v>37.847626225058981</c:v>
                </c:pt>
                <c:pt idx="269">
                  <c:v>37.766082369840561</c:v>
                </c:pt>
                <c:pt idx="270">
                  <c:v>37.684194487319019</c:v>
                </c:pt>
                <c:pt idx="271">
                  <c:v>37.601967592180678</c:v>
                </c:pt>
                <c:pt idx="272">
                  <c:v>37.519406678159335</c:v>
                </c:pt>
                <c:pt idx="273">
                  <c:v>37.436516716040906</c:v>
                </c:pt>
                <c:pt idx="274">
                  <c:v>37.353302651744606</c:v>
                </c:pt>
                <c:pt idx="275">
                  <c:v>37.269769404482808</c:v>
                </c:pt>
                <c:pt idx="276">
                  <c:v>37.185921864996551</c:v>
                </c:pt>
                <c:pt idx="277">
                  <c:v>37.101764893868548</c:v>
                </c:pt>
                <c:pt idx="278">
                  <c:v>37.017303319911363</c:v>
                </c:pt>
                <c:pt idx="279">
                  <c:v>36.93254193863136</c:v>
                </c:pt>
                <c:pt idx="280">
                  <c:v>36.847485510766305</c:v>
                </c:pt>
                <c:pt idx="281">
                  <c:v>36.76213876089723</c:v>
                </c:pt>
                <c:pt idx="282">
                  <c:v>36.676506376132025</c:v>
                </c:pt>
                <c:pt idx="283">
                  <c:v>36.590593004860487</c:v>
                </c:pt>
                <c:pt idx="284">
                  <c:v>36.504403255580343</c:v>
                </c:pt>
                <c:pt idx="285">
                  <c:v>36.417941695791328</c:v>
                </c:pt>
                <c:pt idx="286">
                  <c:v>36.331212850957407</c:v>
                </c:pt>
                <c:pt idx="287">
                  <c:v>36.244221203535709</c:v>
                </c:pt>
                <c:pt idx="288">
                  <c:v>36.156971192069513</c:v>
                </c:pt>
                <c:pt idx="289">
                  <c:v>36.069467210346353</c:v>
                </c:pt>
                <c:pt idx="290">
                  <c:v>35.981713606616388</c:v>
                </c:pt>
                <c:pt idx="291">
                  <c:v>35.893714682872996</c:v>
                </c:pt>
                <c:pt idx="292">
                  <c:v>35.805474694191261</c:v>
                </c:pt>
                <c:pt idx="293">
                  <c:v>35.716997848124819</c:v>
                </c:pt>
                <c:pt idx="294">
                  <c:v>35.628288304158019</c:v>
                </c:pt>
                <c:pt idx="295">
                  <c:v>35.539350173212803</c:v>
                </c:pt>
                <c:pt idx="296">
                  <c:v>35.450187517208207</c:v>
                </c:pt>
                <c:pt idx="297">
                  <c:v>35.360804348670705</c:v>
                </c:pt>
                <c:pt idx="298">
                  <c:v>35.271204630394521</c:v>
                </c:pt>
                <c:pt idx="299">
                  <c:v>35.181392275149619</c:v>
                </c:pt>
                <c:pt idx="300">
                  <c:v>35.091371145435531</c:v>
                </c:pt>
                <c:pt idx="301">
                  <c:v>35.001145053280808</c:v>
                </c:pt>
                <c:pt idx="302">
                  <c:v>34.91071776008441</c:v>
                </c:pt>
                <c:pt idx="303">
                  <c:v>34.820092976499183</c:v>
                </c:pt>
                <c:pt idx="304">
                  <c:v>34.729274362355397</c:v>
                </c:pt>
                <c:pt idx="305">
                  <c:v>34.638265526621822</c:v>
                </c:pt>
                <c:pt idx="306">
                  <c:v>34.547070027404459</c:v>
                </c:pt>
                <c:pt idx="307">
                  <c:v>34.455691371979896</c:v>
                </c:pt>
                <c:pt idx="308">
                  <c:v>34.364133016862688</c:v>
                </c:pt>
                <c:pt idx="309">
                  <c:v>34.272398367905026</c:v>
                </c:pt>
                <c:pt idx="310">
                  <c:v>34.180490780427121</c:v>
                </c:pt>
                <c:pt idx="311">
                  <c:v>34.088413559377322</c:v>
                </c:pt>
                <c:pt idx="312">
                  <c:v>33.99616995951942</c:v>
                </c:pt>
                <c:pt idx="313">
                  <c:v>33.903763185647769</c:v>
                </c:pt>
                <c:pt idx="314">
                  <c:v>33.81119639282668</c:v>
                </c:pt>
                <c:pt idx="315">
                  <c:v>33.718472686654529</c:v>
                </c:pt>
                <c:pt idx="316">
                  <c:v>33.625595123550298</c:v>
                </c:pt>
                <c:pt idx="317">
                  <c:v>33.532566711061293</c:v>
                </c:pt>
                <c:pt idx="318">
                  <c:v>33.439390408191535</c:v>
                </c:pt>
                <c:pt idx="319">
                  <c:v>33.34606912574975</c:v>
                </c:pt>
                <c:pt idx="320">
                  <c:v>33.252605726713988</c:v>
                </c:pt>
                <c:pt idx="321">
                  <c:v>33.15900302661391</c:v>
                </c:pt>
                <c:pt idx="322">
                  <c:v>33.06526379392912</c:v>
                </c:pt>
                <c:pt idx="323">
                  <c:v>32.971390750501591</c:v>
                </c:pt>
                <c:pt idx="324">
                  <c:v>32.877386571962042</c:v>
                </c:pt>
                <c:pt idx="325">
                  <c:v>32.783253888168609</c:v>
                </c:pt>
                <c:pt idx="326">
                  <c:v>32.688995283658549</c:v>
                </c:pt>
                <c:pt idx="327">
                  <c:v>32.594613298109081</c:v>
                </c:pt>
                <c:pt idx="328">
                  <c:v>32.500110426809449</c:v>
                </c:pt>
                <c:pt idx="329">
                  <c:v>32.405489121141521</c:v>
                </c:pt>
                <c:pt idx="330">
                  <c:v>32.310751789069045</c:v>
                </c:pt>
                <c:pt idx="331">
                  <c:v>32.215900795634006</c:v>
                </c:pt>
                <c:pt idx="332">
                  <c:v>32.120938463460021</c:v>
                </c:pt>
                <c:pt idx="333">
                  <c:v>32.025867073261843</c:v>
                </c:pt>
                <c:pt idx="334">
                  <c:v>31.930688864359375</c:v>
                </c:pt>
                <c:pt idx="335">
                  <c:v>31.835406035198023</c:v>
                </c:pt>
                <c:pt idx="336">
                  <c:v>31.740020743870879</c:v>
                </c:pt>
                <c:pt idx="337">
                  <c:v>31.644535108646188</c:v>
                </c:pt>
                <c:pt idx="338">
                  <c:v>31.548951208496415</c:v>
                </c:pt>
                <c:pt idx="339">
                  <c:v>31.453271083630099</c:v>
                </c:pt>
                <c:pt idx="340">
                  <c:v>31.357496736025286</c:v>
                </c:pt>
                <c:pt idx="341">
                  <c:v>31.261630129963894</c:v>
                </c:pt>
                <c:pt idx="342">
                  <c:v>31.165673192567386</c:v>
                </c:pt>
                <c:pt idx="343">
                  <c:v>31.069627814332065</c:v>
                </c:pt>
                <c:pt idx="344">
                  <c:v>30.973495849664371</c:v>
                </c:pt>
                <c:pt idx="345">
                  <c:v>30.877279117415476</c:v>
                </c:pt>
                <c:pt idx="346">
                  <c:v>30.780979401415575</c:v>
                </c:pt>
                <c:pt idx="347">
                  <c:v>30.684598451005193</c:v>
                </c:pt>
                <c:pt idx="348">
                  <c:v>30.588137981566661</c:v>
                </c:pt>
                <c:pt idx="349">
                  <c:v>30.491599675051994</c:v>
                </c:pt>
                <c:pt idx="350">
                  <c:v>30.394985180508996</c:v>
                </c:pt>
                <c:pt idx="351">
                  <c:v>30.298296114604881</c:v>
                </c:pt>
                <c:pt idx="352">
                  <c:v>30.201534062146322</c:v>
                </c:pt>
                <c:pt idx="353">
                  <c:v>30.104700576596677</c:v>
                </c:pt>
                <c:pt idx="354">
                  <c:v>30.007797180589776</c:v>
                </c:pt>
                <c:pt idx="355">
                  <c:v>29.910825366439759</c:v>
                </c:pt>
                <c:pt idx="356">
                  <c:v>29.813786596646636</c:v>
                </c:pt>
                <c:pt idx="357">
                  <c:v>29.716682304398716</c:v>
                </c:pt>
                <c:pt idx="358">
                  <c:v>29.619513894069904</c:v>
                </c:pt>
                <c:pt idx="359">
                  <c:v>29.522282741712608</c:v>
                </c:pt>
                <c:pt idx="360">
                  <c:v>29.424990195546066</c:v>
                </c:pt>
                <c:pt idx="361">
                  <c:v>29.327637576440097</c:v>
                </c:pt>
                <c:pt idx="362">
                  <c:v>29.230226178393636</c:v>
                </c:pt>
                <c:pt idx="363">
                  <c:v>29.132757269008206</c:v>
                </c:pt>
                <c:pt idx="364">
                  <c:v>29.035232089956597</c:v>
                </c:pt>
                <c:pt idx="365">
                  <c:v>28.937651857445545</c:v>
                </c:pt>
                <c:pt idx="366">
                  <c:v>28.840017762673632</c:v>
                </c:pt>
                <c:pt idx="367">
                  <c:v>28.742330972283824</c:v>
                </c:pt>
                <c:pt idx="368">
                  <c:v>28.644592628809811</c:v>
                </c:pt>
                <c:pt idx="369">
                  <c:v>28.546803851117847</c:v>
                </c:pt>
                <c:pt idx="370">
                  <c:v>28.448965734841352</c:v>
                </c:pt>
                <c:pt idx="371">
                  <c:v>28.351079352811567</c:v>
                </c:pt>
                <c:pt idx="372">
                  <c:v>28.253145755481398</c:v>
                </c:pt>
                <c:pt idx="373">
                  <c:v>28.155165971343713</c:v>
                </c:pt>
                <c:pt idx="374">
                  <c:v>28.057141007343745</c:v>
                </c:pt>
                <c:pt idx="375">
                  <c:v>27.959071849286406</c:v>
                </c:pt>
                <c:pt idx="376">
                  <c:v>27.860959462236753</c:v>
                </c:pt>
                <c:pt idx="377">
                  <c:v>27.762804790914881</c:v>
                </c:pt>
                <c:pt idx="378">
                  <c:v>27.664608760085713</c:v>
                </c:pt>
                <c:pt idx="379">
                  <c:v>27.566372274942331</c:v>
                </c:pt>
                <c:pt idx="380">
                  <c:v>27.468096221483226</c:v>
                </c:pt>
                <c:pt idx="381">
                  <c:v>27.369781466884213</c:v>
                </c:pt>
                <c:pt idx="382">
                  <c:v>27.271428859864777</c:v>
                </c:pt>
                <c:pt idx="383">
                  <c:v>27.173039231047813</c:v>
                </c:pt>
                <c:pt idx="384">
                  <c:v>27.074613393314397</c:v>
                </c:pt>
                <c:pt idx="385">
                  <c:v>26.976152142152099</c:v>
                </c:pt>
                <c:pt idx="386">
                  <c:v>26.877656255998819</c:v>
                </c:pt>
                <c:pt idx="387">
                  <c:v>26.779126496579096</c:v>
                </c:pt>
                <c:pt idx="388">
                  <c:v>26.680563609236941</c:v>
                </c:pt>
                <c:pt idx="389">
                  <c:v>26.581968323261258</c:v>
                </c:pt>
                <c:pt idx="390">
                  <c:v>26.483341352206619</c:v>
                </c:pt>
                <c:pt idx="391">
                  <c:v>26.384683394208768</c:v>
                </c:pt>
                <c:pt idx="392">
                  <c:v>26.28599513229398</c:v>
                </c:pt>
                <c:pt idx="393">
                  <c:v>26.187277234683389</c:v>
                </c:pt>
                <c:pt idx="394">
                  <c:v>26.088530355091997</c:v>
                </c:pt>
                <c:pt idx="395">
                  <c:v>25.989755133022303</c:v>
                </c:pt>
                <c:pt idx="396">
                  <c:v>25.890952194052723</c:v>
                </c:pt>
                <c:pt idx="397">
                  <c:v>25.792122150120736</c:v>
                </c:pt>
                <c:pt idx="398">
                  <c:v>25.693265599801315</c:v>
                </c:pt>
                <c:pt idx="399">
                  <c:v>25.594383128579423</c:v>
                </c:pt>
                <c:pt idx="400">
                  <c:v>25.495475309118515</c:v>
                </c:pt>
                <c:pt idx="401">
                  <c:v>25.396542701522957</c:v>
                </c:pt>
                <c:pt idx="402">
                  <c:v>25.297585853597219</c:v>
                </c:pt>
                <c:pt idx="403">
                  <c:v>25.198605301098027</c:v>
                </c:pt>
                <c:pt idx="404">
                  <c:v>25.099601567983957</c:v>
                </c:pt>
                <c:pt idx="405">
                  <c:v>25.000575166658415</c:v>
                </c:pt>
                <c:pt idx="406">
                  <c:v>24.901526598209813</c:v>
                </c:pt>
                <c:pt idx="407">
                  <c:v>24.802456352645148</c:v>
                </c:pt>
                <c:pt idx="408">
                  <c:v>24.703364909120836</c:v>
                </c:pt>
                <c:pt idx="409">
                  <c:v>24.604252736168405</c:v>
                </c:pt>
                <c:pt idx="410">
                  <c:v>24.505120291915226</c:v>
                </c:pt>
                <c:pt idx="411">
                  <c:v>24.405968024302098</c:v>
                </c:pt>
                <c:pt idx="412">
                  <c:v>24.306796371295228</c:v>
                </c:pt>
                <c:pt idx="413">
                  <c:v>24.207605761095579</c:v>
                </c:pt>
                <c:pt idx="414">
                  <c:v>24.108396612342364</c:v>
                </c:pt>
                <c:pt idx="415">
                  <c:v>24.009169334313945</c:v>
                </c:pt>
                <c:pt idx="416">
                  <c:v>23.909924327123679</c:v>
                </c:pt>
                <c:pt idx="417">
                  <c:v>23.810661981912862</c:v>
                </c:pt>
                <c:pt idx="418">
                  <c:v>23.711382681038064</c:v>
                </c:pt>
                <c:pt idx="419">
                  <c:v>23.612086798256957</c:v>
                </c:pt>
                <c:pt idx="420">
                  <c:v>23.512774698908402</c:v>
                </c:pt>
                <c:pt idx="421">
                  <c:v>23.413446740089768</c:v>
                </c:pt>
                <c:pt idx="422">
                  <c:v>23.31410327083065</c:v>
                </c:pt>
                <c:pt idx="423">
                  <c:v>23.214744632262693</c:v>
                </c:pt>
                <c:pt idx="424">
                  <c:v>23.115371157785805</c:v>
                </c:pt>
                <c:pt idx="425">
                  <c:v>23.015983173231113</c:v>
                </c:pt>
                <c:pt idx="426">
                  <c:v>22.916580997021015</c:v>
                </c:pt>
                <c:pt idx="427">
                  <c:v>22.817164940324979</c:v>
                </c:pt>
                <c:pt idx="428">
                  <c:v>22.717735307212333</c:v>
                </c:pt>
                <c:pt idx="429">
                  <c:v>22.618292394802474</c:v>
                </c:pt>
                <c:pt idx="430">
                  <c:v>22.518836493410546</c:v>
                </c:pt>
                <c:pt idx="431">
                  <c:v>22.419367886691898</c:v>
                </c:pt>
                <c:pt idx="432">
                  <c:v>22.319886851781717</c:v>
                </c:pt>
                <c:pt idx="433">
                  <c:v>22.220393659432265</c:v>
                </c:pt>
                <c:pt idx="434">
                  <c:v>22.120888574147763</c:v>
                </c:pt>
                <c:pt idx="435">
                  <c:v>22.02137185431544</c:v>
                </c:pt>
                <c:pt idx="436">
                  <c:v>21.921843752334546</c:v>
                </c:pt>
                <c:pt idx="437">
                  <c:v>21.822304514741383</c:v>
                </c:pt>
                <c:pt idx="438">
                  <c:v>21.722754382333495</c:v>
                </c:pt>
                <c:pt idx="439">
                  <c:v>21.623193590288928</c:v>
                </c:pt>
                <c:pt idx="440">
                  <c:v>21.523622368284549</c:v>
                </c:pt>
                <c:pt idx="441">
                  <c:v>21.424040940611221</c:v>
                </c:pt>
                <c:pt idx="442">
                  <c:v>21.324449526285854</c:v>
                </c:pt>
                <c:pt idx="443">
                  <c:v>21.224848339161877</c:v>
                </c:pt>
                <c:pt idx="444">
                  <c:v>21.125237588036629</c:v>
                </c:pt>
                <c:pt idx="445">
                  <c:v>21.025617476756288</c:v>
                </c:pt>
                <c:pt idx="446">
                  <c:v>20.925988204319317</c:v>
                </c:pt>
                <c:pt idx="447">
                  <c:v>20.826349964975918</c:v>
                </c:pt>
                <c:pt idx="448">
                  <c:v>20.726702948327244</c:v>
                </c:pt>
                <c:pt idx="449">
                  <c:v>20.627047339420287</c:v>
                </c:pt>
                <c:pt idx="450">
                  <c:v>20.527383318842389</c:v>
                </c:pt>
                <c:pt idx="451">
                  <c:v>20.42771106281219</c:v>
                </c:pt>
                <c:pt idx="452">
                  <c:v>20.328030743269547</c:v>
                </c:pt>
                <c:pt idx="453">
                  <c:v>20.228342527962319</c:v>
                </c:pt>
                <c:pt idx="454">
                  <c:v>20.128646580532106</c:v>
                </c:pt>
                <c:pt idx="455">
                  <c:v>20.028943060597314</c:v>
                </c:pt>
                <c:pt idx="456">
                  <c:v>19.929232123834183</c:v>
                </c:pt>
                <c:pt idx="457">
                  <c:v>19.829513922056702</c:v>
                </c:pt>
                <c:pt idx="458">
                  <c:v>19.729788603293613</c:v>
                </c:pt>
                <c:pt idx="459">
                  <c:v>19.630056311863935</c:v>
                </c:pt>
                <c:pt idx="460">
                  <c:v>19.530317188451129</c:v>
                </c:pt>
                <c:pt idx="461">
                  <c:v>19.430571370174786</c:v>
                </c:pt>
                <c:pt idx="462">
                  <c:v>19.33081899066066</c:v>
                </c:pt>
                <c:pt idx="463">
                  <c:v>19.231060180109548</c:v>
                </c:pt>
                <c:pt idx="464">
                  <c:v>19.131295065363581</c:v>
                </c:pt>
                <c:pt idx="465">
                  <c:v>19.031523769971376</c:v>
                </c:pt>
                <c:pt idx="466">
                  <c:v>18.931746414251847</c:v>
                </c:pt>
                <c:pt idx="467">
                  <c:v>18.831963115355556</c:v>
                </c:pt>
                <c:pt idx="468">
                  <c:v>18.732173987325101</c:v>
                </c:pt>
                <c:pt idx="469">
                  <c:v>18.632379141153798</c:v>
                </c:pt>
                <c:pt idx="470">
                  <c:v>18.532578684842818</c:v>
                </c:pt>
                <c:pt idx="471">
                  <c:v>18.432772723456953</c:v>
                </c:pt>
                <c:pt idx="472">
                  <c:v>18.33296135917832</c:v>
                </c:pt>
                <c:pt idx="473">
                  <c:v>18.233144691359733</c:v>
                </c:pt>
                <c:pt idx="474">
                  <c:v>18.133322816575443</c:v>
                </c:pt>
                <c:pt idx="475">
                  <c:v>18.033495828671281</c:v>
                </c:pt>
                <c:pt idx="476">
                  <c:v>17.933663818812931</c:v>
                </c:pt>
                <c:pt idx="477">
                  <c:v>17.833826875533362</c:v>
                </c:pt>
                <c:pt idx="478">
                  <c:v>17.733985084778421</c:v>
                </c:pt>
                <c:pt idx="479">
                  <c:v>17.634138529951578</c:v>
                </c:pt>
                <c:pt idx="480">
                  <c:v>17.53428729195663</c:v>
                </c:pt>
                <c:pt idx="481">
                  <c:v>17.4344314492403</c:v>
                </c:pt>
                <c:pt idx="482">
                  <c:v>17.334571077832358</c:v>
                </c:pt>
                <c:pt idx="483">
                  <c:v>17.234706251385447</c:v>
                </c:pt>
                <c:pt idx="484">
                  <c:v>17.134837041213121</c:v>
                </c:pt>
                <c:pt idx="485">
                  <c:v>17.034963516326933</c:v>
                </c:pt>
                <c:pt idx="486">
                  <c:v>16.935085743472669</c:v>
                </c:pt>
                <c:pt idx="487">
                  <c:v>16.835203787164325</c:v>
                </c:pt>
                <c:pt idx="488">
                  <c:v>16.735317709718579</c:v>
                </c:pt>
                <c:pt idx="489">
                  <c:v>16.635427571286417</c:v>
                </c:pt>
                <c:pt idx="490">
                  <c:v>16.535533429885344</c:v>
                </c:pt>
                <c:pt idx="491">
                  <c:v>16.435635341428856</c:v>
                </c:pt>
                <c:pt idx="492">
                  <c:v>16.335733359756116</c:v>
                </c:pt>
                <c:pt idx="493">
                  <c:v>16.235827536660089</c:v>
                </c:pt>
                <c:pt idx="494">
                  <c:v>16.135917921914224</c:v>
                </c:pt>
                <c:pt idx="495">
                  <c:v>16.036004563299059</c:v>
                </c:pt>
                <c:pt idx="496">
                  <c:v>15.936087506626889</c:v>
                </c:pt>
                <c:pt idx="497">
                  <c:v>15.836166795765829</c:v>
                </c:pt>
                <c:pt idx="498">
                  <c:v>15.736242472662987</c:v>
                </c:pt>
                <c:pt idx="499">
                  <c:v>15.636314577366209</c:v>
                </c:pt>
                <c:pt idx="500">
                  <c:v>15.536383148045571</c:v>
                </c:pt>
                <c:pt idx="501">
                  <c:v>15.436448221013174</c:v>
                </c:pt>
                <c:pt idx="502">
                  <c:v>15.336509830742379</c:v>
                </c:pt>
                <c:pt idx="503">
                  <c:v>15.236568009886271</c:v>
                </c:pt>
                <c:pt idx="504">
                  <c:v>15.136622789294288</c:v>
                </c:pt>
                <c:pt idx="505">
                  <c:v>15.036674198029473</c:v>
                </c:pt>
                <c:pt idx="506">
                  <c:v>14.936722263382979</c:v>
                </c:pt>
                <c:pt idx="507">
                  <c:v>14.836767010889503</c:v>
                </c:pt>
                <c:pt idx="508">
                  <c:v>14.736808464340266</c:v>
                </c:pt>
                <c:pt idx="509">
                  <c:v>14.636846645796126</c:v>
                </c:pt>
                <c:pt idx="510">
                  <c:v>14.536881575599182</c:v>
                </c:pt>
                <c:pt idx="511">
                  <c:v>14.436913272384155</c:v>
                </c:pt>
                <c:pt idx="512">
                  <c:v>14.336941753088057</c:v>
                </c:pt>
                <c:pt idx="513">
                  <c:v>14.236967032959596</c:v>
                </c:pt>
                <c:pt idx="514">
                  <c:v>14.136989125567933</c:v>
                </c:pt>
                <c:pt idx="515">
                  <c:v>14.037008042809653</c:v>
                </c:pt>
                <c:pt idx="516">
                  <c:v>13.937023794915843</c:v>
                </c:pt>
                <c:pt idx="517">
                  <c:v>13.837036390457794</c:v>
                </c:pt>
                <c:pt idx="518">
                  <c:v>13.737045836351864</c:v>
                </c:pt>
                <c:pt idx="519">
                  <c:v>13.637052137864053</c:v>
                </c:pt>
                <c:pt idx="520">
                  <c:v>13.537055298613005</c:v>
                </c:pt>
                <c:pt idx="521">
                  <c:v>13.437055320572529</c:v>
                </c:pt>
                <c:pt idx="522">
                  <c:v>13.337052204073478</c:v>
                </c:pt>
                <c:pt idx="523">
                  <c:v>13.237045947804287</c:v>
                </c:pt>
                <c:pt idx="524">
                  <c:v>13.13703654881124</c:v>
                </c:pt>
                <c:pt idx="525">
                  <c:v>13.037024002497578</c:v>
                </c:pt>
                <c:pt idx="526">
                  <c:v>12.937008302621802</c:v>
                </c:pt>
                <c:pt idx="527">
                  <c:v>12.836989441295522</c:v>
                </c:pt>
                <c:pt idx="528">
                  <c:v>12.736967408979719</c:v>
                </c:pt>
                <c:pt idx="529">
                  <c:v>12.636942194480978</c:v>
                </c:pt>
                <c:pt idx="530">
                  <c:v>12.53691378494652</c:v>
                </c:pt>
                <c:pt idx="531">
                  <c:v>12.436882165858572</c:v>
                </c:pt>
                <c:pt idx="532">
                  <c:v>12.336847321027374</c:v>
                </c:pt>
                <c:pt idx="533">
                  <c:v>12.23680923258433</c:v>
                </c:pt>
                <c:pt idx="534">
                  <c:v>12.136767880973744</c:v>
                </c:pt>
                <c:pt idx="535">
                  <c:v>12.036723244943259</c:v>
                </c:pt>
                <c:pt idx="536">
                  <c:v>11.936675301534452</c:v>
                </c:pt>
                <c:pt idx="537">
                  <c:v>11.836624026072437</c:v>
                </c:pt>
                <c:pt idx="538">
                  <c:v>11.736569392153511</c:v>
                </c:pt>
                <c:pt idx="539">
                  <c:v>11.636511371633427</c:v>
                </c:pt>
                <c:pt idx="540">
                  <c:v>11.536449934613993</c:v>
                </c:pt>
                <c:pt idx="541">
                  <c:v>11.43638504942902</c:v>
                </c:pt>
                <c:pt idx="542">
                  <c:v>11.336316682629546</c:v>
                </c:pt>
                <c:pt idx="543">
                  <c:v>11.236244798967917</c:v>
                </c:pt>
                <c:pt idx="544">
                  <c:v>11.136169361381221</c:v>
                </c:pt>
                <c:pt idx="545">
                  <c:v>11.036090330973904</c:v>
                </c:pt>
                <c:pt idx="546">
                  <c:v>10.936007666999485</c:v>
                </c:pt>
                <c:pt idx="547">
                  <c:v>10.835921326841271</c:v>
                </c:pt>
                <c:pt idx="548">
                  <c:v>10.735831265992385</c:v>
                </c:pt>
                <c:pt idx="549">
                  <c:v>10.635737438034516</c:v>
                </c:pt>
                <c:pt idx="550">
                  <c:v>10.535639794616529</c:v>
                </c:pt>
                <c:pt idx="551">
                  <c:v>10.435538285431429</c:v>
                </c:pt>
                <c:pt idx="552">
                  <c:v>10.335432858192963</c:v>
                </c:pt>
                <c:pt idx="553">
                  <c:v>10.235323458610825</c:v>
                </c:pt>
                <c:pt idx="554">
                  <c:v>10.135210030365352</c:v>
                </c:pt>
                <c:pt idx="555">
                  <c:v>10.035092515081093</c:v>
                </c:pt>
                <c:pt idx="556">
                  <c:v>9.934970852299859</c:v>
                </c:pt>
                <c:pt idx="557">
                  <c:v>9.8348449794520327</c:v>
                </c:pt>
                <c:pt idx="558">
                  <c:v>9.734714831827743</c:v>
                </c:pt>
                <c:pt idx="559">
                  <c:v>9.6345803425463625</c:v>
                </c:pt>
                <c:pt idx="560">
                  <c:v>9.5344414425260187</c:v>
                </c:pt>
                <c:pt idx="561">
                  <c:v>9.4342980604513365</c:v>
                </c:pt>
                <c:pt idx="562">
                  <c:v>9.334150122740283</c:v>
                </c:pt>
                <c:pt idx="563">
                  <c:v>9.2339975535102248</c:v>
                </c:pt>
                <c:pt idx="564">
                  <c:v>9.1338402745432763</c:v>
                </c:pt>
                <c:pt idx="565">
                  <c:v>9.0336782052501654</c:v>
                </c:pt>
                <c:pt idx="566">
                  <c:v>8.9335112626331199</c:v>
                </c:pt>
                <c:pt idx="567">
                  <c:v>8.8333393612484237</c:v>
                </c:pt>
                <c:pt idx="568">
                  <c:v>8.7331624131667791</c:v>
                </c:pt>
                <c:pt idx="569">
                  <c:v>8.6329803279338808</c:v>
                </c:pt>
                <c:pt idx="570">
                  <c:v>8.532793012529055</c:v>
                </c:pt>
                <c:pt idx="571">
                  <c:v>8.4326003713236126</c:v>
                </c:pt>
                <c:pt idx="572">
                  <c:v>8.3324023060369967</c:v>
                </c:pt>
                <c:pt idx="573">
                  <c:v>8.232198715693416</c:v>
                </c:pt>
                <c:pt idx="574">
                  <c:v>8.131989496576173</c:v>
                </c:pt>
                <c:pt idx="575">
                  <c:v>8.0317745421810915</c:v>
                </c:pt>
                <c:pt idx="576">
                  <c:v>7.9315537431701433</c:v>
                </c:pt>
                <c:pt idx="577">
                  <c:v>7.831326987321737</c:v>
                </c:pt>
                <c:pt idx="578">
                  <c:v>7.7310941594820388</c:v>
                </c:pt>
                <c:pt idx="579">
                  <c:v>7.6308551415138766</c:v>
                </c:pt>
                <c:pt idx="580">
                  <c:v>7.5306098122450091</c:v>
                </c:pt>
                <c:pt idx="581">
                  <c:v>7.430358047415635</c:v>
                </c:pt>
                <c:pt idx="582">
                  <c:v>7.3300997196238313</c:v>
                </c:pt>
                <c:pt idx="583">
                  <c:v>7.2298346982705901</c:v>
                </c:pt>
                <c:pt idx="584">
                  <c:v>7.129562849503948</c:v>
                </c:pt>
                <c:pt idx="585">
                  <c:v>7.0292840361607993</c:v>
                </c:pt>
                <c:pt idx="586">
                  <c:v>6.9289981177094084</c:v>
                </c:pt>
                <c:pt idx="587">
                  <c:v>6.8287049501886496</c:v>
                </c:pt>
                <c:pt idx="588">
                  <c:v>6.7284043861480516</c:v>
                </c:pt>
                <c:pt idx="589">
                  <c:v>6.628096274585519</c:v>
                </c:pt>
                <c:pt idx="590">
                  <c:v>6.5277804608837089</c:v>
                </c:pt>
                <c:pt idx="591">
                  <c:v>6.4274567867468075</c:v>
                </c:pt>
                <c:pt idx="592">
                  <c:v>6.3271250901342349</c:v>
                </c:pt>
                <c:pt idx="593">
                  <c:v>6.2267852051943242</c:v>
                </c:pt>
                <c:pt idx="594">
                  <c:v>6.1264369621966788</c:v>
                </c:pt>
                <c:pt idx="595">
                  <c:v>6.026080187463454</c:v>
                </c:pt>
                <c:pt idx="596">
                  <c:v>5.9257147032988566</c:v>
                </c:pt>
                <c:pt idx="597">
                  <c:v>5.8253403279184237</c:v>
                </c:pt>
                <c:pt idx="598">
                  <c:v>5.7249568753766855</c:v>
                </c:pt>
                <c:pt idx="599">
                  <c:v>5.6245641554935588</c:v>
                </c:pt>
                <c:pt idx="600">
                  <c:v>5.5241619737798757</c:v>
                </c:pt>
                <c:pt idx="601">
                  <c:v>5.4237501313618282</c:v>
                </c:pt>
                <c:pt idx="602">
                  <c:v>5.3233284249041706</c:v>
                </c:pt>
                <c:pt idx="603">
                  <c:v>5.2228966465322966</c:v>
                </c:pt>
                <c:pt idx="604">
                  <c:v>5.1224545837536084</c:v>
                </c:pt>
                <c:pt idx="605">
                  <c:v>5.0220020193769788</c:v>
                </c:pt>
                <c:pt idx="606">
                  <c:v>4.921538731432646</c:v>
                </c:pt>
                <c:pt idx="607">
                  <c:v>4.8210644930890734</c:v>
                </c:pt>
                <c:pt idx="608">
                  <c:v>4.7205790725709083</c:v>
                </c:pt>
                <c:pt idx="609">
                  <c:v>4.6200822330742799</c:v>
                </c:pt>
                <c:pt idx="610">
                  <c:v>4.5195737326823053</c:v>
                </c:pt>
                <c:pt idx="611">
                  <c:v>4.4190533242789334</c:v>
                </c:pt>
                <c:pt idx="612">
                  <c:v>4.3185207554618534</c:v>
                </c:pt>
                <c:pt idx="613">
                  <c:v>4.2179757684559451</c:v>
                </c:pt>
                <c:pt idx="614">
                  <c:v>4.1174181000234364</c:v>
                </c:pt>
                <c:pt idx="615">
                  <c:v>4.0168474813754855</c:v>
                </c:pt>
                <c:pt idx="616">
                  <c:v>3.9162636380818086</c:v>
                </c:pt>
                <c:pt idx="617">
                  <c:v>3.815666289980078</c:v>
                </c:pt>
                <c:pt idx="618">
                  <c:v>3.7150551510849432</c:v>
                </c:pt>
                <c:pt idx="619">
                  <c:v>3.6144299294947722</c:v>
                </c:pt>
                <c:pt idx="620">
                  <c:v>3.513790327300677</c:v>
                </c:pt>
                <c:pt idx="621">
                  <c:v>3.4131360404921858</c:v>
                </c:pt>
                <c:pt idx="622">
                  <c:v>3.3124667588646224</c:v>
                </c:pt>
                <c:pt idx="623">
                  <c:v>3.2117821659246957</c:v>
                </c:pt>
                <c:pt idx="624">
                  <c:v>3.1110819387965973</c:v>
                </c:pt>
                <c:pt idx="625">
                  <c:v>3.0103657481271391</c:v>
                </c:pt>
                <c:pt idx="626">
                  <c:v>2.9096332579919211</c:v>
                </c:pt>
                <c:pt idx="627">
                  <c:v>2.8088841258000912</c:v>
                </c:pt>
                <c:pt idx="628">
                  <c:v>2.7081180021999747</c:v>
                </c:pt>
                <c:pt idx="629">
                  <c:v>2.6073345309841258</c:v>
                </c:pt>
                <c:pt idx="630">
                  <c:v>2.5065333489958763</c:v>
                </c:pt>
                <c:pt idx="631">
                  <c:v>2.4057140860340129</c:v>
                </c:pt>
                <c:pt idx="632">
                  <c:v>2.3048763647603718</c:v>
                </c:pt>
                <c:pt idx="633">
                  <c:v>2.2040198006059879</c:v>
                </c:pt>
                <c:pt idx="634">
                  <c:v>2.1031440016787331</c:v>
                </c:pt>
                <c:pt idx="635">
                  <c:v>2.0022485686715901</c:v>
                </c:pt>
                <c:pt idx="636">
                  <c:v>1.9013330947719573</c:v>
                </c:pt>
                <c:pt idx="637">
                  <c:v>1.800397165571515</c:v>
                </c:pt>
                <c:pt idx="638">
                  <c:v>1.6994403589779796</c:v>
                </c:pt>
                <c:pt idx="639">
                  <c:v>1.5984622451272381</c:v>
                </c:pt>
                <c:pt idx="640">
                  <c:v>1.4974623862979397</c:v>
                </c:pt>
                <c:pt idx="641">
                  <c:v>1.396440336826881</c:v>
                </c:pt>
                <c:pt idx="642">
                  <c:v>1.2953956430269329</c:v>
                </c:pt>
                <c:pt idx="643">
                  <c:v>1.1943278431060438</c:v>
                </c:pt>
                <c:pt idx="644">
                  <c:v>1.0932364670898149</c:v>
                </c:pt>
                <c:pt idx="645">
                  <c:v>0.99212103674451391</c:v>
                </c:pt>
                <c:pt idx="646">
                  <c:v>0.89098106550427203</c:v>
                </c:pt>
                <c:pt idx="647">
                  <c:v>0.78981605840085001</c:v>
                </c:pt>
                <c:pt idx="648">
                  <c:v>0.68862551199507749</c:v>
                </c:pt>
                <c:pt idx="649">
                  <c:v>0.58740891431343512</c:v>
                </c:pt>
                <c:pt idx="650">
                  <c:v>0.48616574478641933</c:v>
                </c:pt>
                <c:pt idx="651">
                  <c:v>0.38489547419149678</c:v>
                </c:pt>
                <c:pt idx="652">
                  <c:v>0.28359756459972307</c:v>
                </c:pt>
                <c:pt idx="653">
                  <c:v>0.18227146932714472</c:v>
                </c:pt>
                <c:pt idx="654">
                  <c:v>8.0916632889620782E-2</c:v>
                </c:pt>
                <c:pt idx="655">
                  <c:v>-2.0467509037241666E-2</c:v>
                </c:pt>
                <c:pt idx="656">
                  <c:v>-0.12188152965193474</c:v>
                </c:pt>
                <c:pt idx="657">
                  <c:v>-0.22332601105774477</c:v>
                </c:pt>
                <c:pt idx="658">
                  <c:v>-0.32480154428544861</c:v>
                </c:pt>
                <c:pt idx="659">
                  <c:v>-0.42630872931208758</c:v>
                </c:pt>
                <c:pt idx="660">
                  <c:v>-0.52784817507194748</c:v>
                </c:pt>
                <c:pt idx="661">
                  <c:v>-0.6294204994616095</c:v>
                </c:pt>
                <c:pt idx="662">
                  <c:v>-0.73102632933792799</c:v>
                </c:pt>
                <c:pt idx="663">
                  <c:v>-0.83266630050883617</c:v>
                </c:pt>
                <c:pt idx="664">
                  <c:v>-0.93434105771595233</c:v>
                </c:pt>
                <c:pt idx="665">
                  <c:v>-1.0360512546095382</c:v>
                </c:pt>
                <c:pt idx="666">
                  <c:v>-1.1377975537149903</c:v>
                </c:pt>
                <c:pt idx="667">
                  <c:v>-1.2395806263902358</c:v>
                </c:pt>
                <c:pt idx="668">
                  <c:v>-1.3414011527743566</c:v>
                </c:pt>
                <c:pt idx="669">
                  <c:v>-1.4432598217257655</c:v>
                </c:pt>
                <c:pt idx="670">
                  <c:v>-1.5451573307515147</c:v>
                </c:pt>
                <c:pt idx="671">
                  <c:v>-1.6470943859247171</c:v>
                </c:pt>
                <c:pt idx="672">
                  <c:v>-1.7490717017922712</c:v>
                </c:pt>
                <c:pt idx="673">
                  <c:v>-1.8510900012705269</c:v>
                </c:pt>
                <c:pt idx="674">
                  <c:v>-1.9531500155295367</c:v>
                </c:pt>
                <c:pt idx="675">
                  <c:v>-2.0552524838647974</c:v>
                </c:pt>
                <c:pt idx="676">
                  <c:v>-2.1573981535564908</c:v>
                </c:pt>
                <c:pt idx="677">
                  <c:v>-2.2595877797158153</c:v>
                </c:pt>
                <c:pt idx="678">
                  <c:v>-2.3618221251167215</c:v>
                </c:pt>
                <c:pt idx="679">
                  <c:v>-2.4641019600153178</c:v>
                </c:pt>
                <c:pt idx="680">
                  <c:v>-2.5664280619530766</c:v>
                </c:pt>
                <c:pt idx="681">
                  <c:v>-2.6688012155460057</c:v>
                </c:pt>
                <c:pt idx="682">
                  <c:v>-2.7712222122582264</c:v>
                </c:pt>
                <c:pt idx="683">
                  <c:v>-2.8736918501592901</c:v>
                </c:pt>
                <c:pt idx="684">
                  <c:v>-2.9762109336658176</c:v>
                </c:pt>
                <c:pt idx="685">
                  <c:v>-3.0787802732658296</c:v>
                </c:pt>
                <c:pt idx="686">
                  <c:v>-3.1814006852259515</c:v>
                </c:pt>
                <c:pt idx="687">
                  <c:v>-3.2840729912809445</c:v>
                </c:pt>
                <c:pt idx="688">
                  <c:v>-3.3867980183049444</c:v>
                </c:pt>
                <c:pt idx="689">
                  <c:v>-3.4895765979648532</c:v>
                </c:pt>
                <c:pt idx="690">
                  <c:v>-3.5924095663538798</c:v>
                </c:pt>
                <c:pt idx="691">
                  <c:v>-3.6952977636064341</c:v>
                </c:pt>
                <c:pt idx="692">
                  <c:v>-3.7982420334927767</c:v>
                </c:pt>
                <c:pt idx="693">
                  <c:v>-3.9012432229943963</c:v>
                </c:pt>
                <c:pt idx="694">
                  <c:v>-4.0043021818579181</c:v>
                </c:pt>
                <c:pt idx="695">
                  <c:v>-4.1074197621292896</c:v>
                </c:pt>
                <c:pt idx="696">
                  <c:v>-4.2105968176663939</c:v>
                </c:pt>
                <c:pt idx="697">
                  <c:v>-4.3138342036306874</c:v>
                </c:pt>
                <c:pt idx="698">
                  <c:v>-4.4171327759569827</c:v>
                </c:pt>
                <c:pt idx="699">
                  <c:v>-4.5204933908020193</c:v>
                </c:pt>
                <c:pt idx="700">
                  <c:v>-4.6239169039706116</c:v>
                </c:pt>
                <c:pt idx="701">
                  <c:v>-4.7274041703205008</c:v>
                </c:pt>
                <c:pt idx="702">
                  <c:v>-4.8309560431445</c:v>
                </c:pt>
                <c:pt idx="703">
                  <c:v>-4.9345733735303812</c:v>
                </c:pt>
                <c:pt idx="704">
                  <c:v>-5.0382570096998922</c:v>
                </c:pt>
                <c:pt idx="705">
                  <c:v>-5.1420077963238562</c:v>
                </c:pt>
                <c:pt idx="706">
                  <c:v>-5.245826573816518</c:v>
                </c:pt>
                <c:pt idx="707">
                  <c:v>-5.3497141776081527</c:v>
                </c:pt>
                <c:pt idx="708">
                  <c:v>-5.453671437395168</c:v>
                </c:pt>
                <c:pt idx="709">
                  <c:v>-5.5576991763693959</c:v>
                </c:pt>
                <c:pt idx="710">
                  <c:v>-5.6617982104265154</c:v>
                </c:pt>
                <c:pt idx="711">
                  <c:v>-5.7659693473538844</c:v>
                </c:pt>
                <c:pt idx="712">
                  <c:v>-5.8702133859973387</c:v>
                </c:pt>
                <c:pt idx="713">
                  <c:v>-5.9745311154098708</c:v>
                </c:pt>
                <c:pt idx="714">
                  <c:v>-6.0789233139799439</c:v>
                </c:pt>
                <c:pt idx="715">
                  <c:v>-6.1833907485427906</c:v>
                </c:pt>
                <c:pt idx="716">
                  <c:v>-6.2879341734728058</c:v>
                </c:pt>
                <c:pt idx="717">
                  <c:v>-6.3925543297607241</c:v>
                </c:pt>
                <c:pt idx="718">
                  <c:v>-6.4972519440739021</c:v>
                </c:pt>
                <c:pt idx="719">
                  <c:v>-6.6020277278029829</c:v>
                </c:pt>
                <c:pt idx="720">
                  <c:v>-6.7068823760938088</c:v>
                </c:pt>
                <c:pt idx="721">
                  <c:v>-6.8118165668683179</c:v>
                </c:pt>
                <c:pt idx="722">
                  <c:v>-6.9168309598333924</c:v>
                </c:pt>
                <c:pt idx="723">
                  <c:v>-7.0219261954804395</c:v>
                </c:pt>
                <c:pt idx="724">
                  <c:v>-7.1271028940769998</c:v>
                </c:pt>
                <c:pt idx="725">
                  <c:v>-7.2323616546512648</c:v>
                </c:pt>
                <c:pt idx="726">
                  <c:v>-7.33770305397237</c:v>
                </c:pt>
                <c:pt idx="727">
                  <c:v>-7.4431276455270652</c:v>
                </c:pt>
                <c:pt idx="728">
                  <c:v>-7.5486359584951686</c:v>
                </c:pt>
                <c:pt idx="729">
                  <c:v>-7.6542284967262919</c:v>
                </c:pt>
                <c:pt idx="730">
                  <c:v>-7.7599057377186949</c:v>
                </c:pt>
                <c:pt idx="731">
                  <c:v>-7.8656681316033357</c:v>
                </c:pt>
                <c:pt idx="732">
                  <c:v>-7.9715161001351111</c:v>
                </c:pt>
                <c:pt idx="733">
                  <c:v>-8.0774500356937864</c:v>
                </c:pt>
                <c:pt idx="734">
                  <c:v>-8.1834703002962605</c:v>
                </c:pt>
                <c:pt idx="735">
                  <c:v>-8.2895772246238817</c:v>
                </c:pt>
                <c:pt idx="736">
                  <c:v>-8.3957711070663912</c:v>
                </c:pt>
                <c:pt idx="737">
                  <c:v>-8.50205221278555</c:v>
                </c:pt>
                <c:pt idx="738">
                  <c:v>-8.6084207728006437</c:v>
                </c:pt>
                <c:pt idx="739">
                  <c:v>-8.7148769831001065</c:v>
                </c:pt>
                <c:pt idx="740">
                  <c:v>-8.8214210037798519</c:v>
                </c:pt>
                <c:pt idx="741">
                  <c:v>-8.9280529582129784</c:v>
                </c:pt>
                <c:pt idx="742">
                  <c:v>-9.0347729322528973</c:v>
                </c:pt>
                <c:pt idx="743">
                  <c:v>-9.1415809734734506</c:v>
                </c:pt>
                <c:pt idx="744">
                  <c:v>-9.2484770904478033</c:v>
                </c:pt>
                <c:pt idx="745">
                  <c:v>-9.3554612520704232</c:v>
                </c:pt>
                <c:pt idx="746">
                  <c:v>-9.4625333869245036</c:v>
                </c:pt>
                <c:pt idx="747">
                  <c:v>-9.5696933826975705</c:v>
                </c:pt>
                <c:pt idx="748">
                  <c:v>-9.6769410856486839</c:v>
                </c:pt>
                <c:pt idx="749">
                  <c:v>-9.7842763001296635</c:v>
                </c:pt>
                <c:pt idx="750">
                  <c:v>-9.8916987881642431</c:v>
                </c:pt>
                <c:pt idx="751">
                  <c:v>-9.9992082690861039</c:v>
                </c:pt>
                <c:pt idx="752">
                  <c:v>-10.106804419241008</c:v>
                </c:pt>
                <c:pt idx="753">
                  <c:v>-10.214486871753472</c:v>
                </c:pt>
                <c:pt idx="754">
                  <c:v>-10.322255216361921</c:v>
                </c:pt>
                <c:pt idx="755">
                  <c:v>-10.430108999324672</c:v>
                </c:pt>
                <c:pt idx="756">
                  <c:v>-10.538047723398519</c:v>
                </c:pt>
                <c:pt idx="757">
                  <c:v>-10.646070847892997</c:v>
                </c:pt>
                <c:pt idx="758">
                  <c:v>-10.754177788802</c:v>
                </c:pt>
                <c:pt idx="759">
                  <c:v>-10.86236791901457</c:v>
                </c:pt>
                <c:pt idx="760">
                  <c:v>-10.970640568607383</c:v>
                </c:pt>
                <c:pt idx="761">
                  <c:v>-11.078995025219845</c:v>
                </c:pt>
                <c:pt idx="762">
                  <c:v>-11.187430534513641</c:v>
                </c:pt>
                <c:pt idx="763">
                  <c:v>-11.295946300717976</c:v>
                </c:pt>
                <c:pt idx="764">
                  <c:v>-11.404541487261191</c:v>
                </c:pt>
                <c:pt idx="765">
                  <c:v>-11.513215217490737</c:v>
                </c:pt>
                <c:pt idx="766">
                  <c:v>-11.621966575480061</c:v>
                </c:pt>
                <c:pt idx="767">
                  <c:v>-11.730794606925269</c:v>
                </c:pt>
                <c:pt idx="768">
                  <c:v>-11.839698320129697</c:v>
                </c:pt>
                <c:pt idx="769">
                  <c:v>-11.948676687076969</c:v>
                </c:pt>
                <c:pt idx="770">
                  <c:v>-12.057728644592716</c:v>
                </c:pt>
                <c:pt idx="771">
                  <c:v>-12.16685309559351</c:v>
                </c:pt>
                <c:pt idx="772">
                  <c:v>-12.276048910422297</c:v>
                </c:pt>
                <c:pt idx="773">
                  <c:v>-12.385314928269203</c:v>
                </c:pt>
                <c:pt idx="774">
                  <c:v>-12.494649958677023</c:v>
                </c:pt>
                <c:pt idx="775">
                  <c:v>-12.604052783127775</c:v>
                </c:pt>
                <c:pt idx="776">
                  <c:v>-12.713522156710347</c:v>
                </c:pt>
                <c:pt idx="777">
                  <c:v>-12.823056809865893</c:v>
                </c:pt>
                <c:pt idx="778">
                  <c:v>-12.932655450208344</c:v>
                </c:pt>
                <c:pt idx="779">
                  <c:v>-13.042316764418411</c:v>
                </c:pt>
                <c:pt idx="780">
                  <c:v>-13.152039420205661</c:v>
                </c:pt>
                <c:pt idx="781">
                  <c:v>-13.261822068338322</c:v>
                </c:pt>
                <c:pt idx="782">
                  <c:v>-13.371663344734925</c:v>
                </c:pt>
                <c:pt idx="783">
                  <c:v>-13.481561872615121</c:v>
                </c:pt>
                <c:pt idx="784">
                  <c:v>-13.591516264705252</c:v>
                </c:pt>
                <c:pt idx="785">
                  <c:v>-13.701525125494671</c:v>
                </c:pt>
                <c:pt idx="786">
                  <c:v>-13.811587053537943</c:v>
                </c:pt>
                <c:pt idx="787">
                  <c:v>-13.921700643799435</c:v>
                </c:pt>
                <c:pt idx="788">
                  <c:v>-14.031864490034131</c:v>
                </c:pt>
                <c:pt idx="789">
                  <c:v>-14.14207718720013</c:v>
                </c:pt>
                <c:pt idx="790">
                  <c:v>-14.252337333898584</c:v>
                </c:pt>
                <c:pt idx="791">
                  <c:v>-14.362643534834799</c:v>
                </c:pt>
                <c:pt idx="792">
                  <c:v>-14.472994403295933</c:v>
                </c:pt>
                <c:pt idx="793">
                  <c:v>-14.583388563639662</c:v>
                </c:pt>
                <c:pt idx="794">
                  <c:v>-14.693824653787527</c:v>
                </c:pt>
                <c:pt idx="795">
                  <c:v>-14.804301327719813</c:v>
                </c:pt>
                <c:pt idx="796">
                  <c:v>-14.914817257963104</c:v>
                </c:pt>
                <c:pt idx="797">
                  <c:v>-15.02537113806827</c:v>
                </c:pt>
                <c:pt idx="798">
                  <c:v>-15.135961685070747</c:v>
                </c:pt>
                <c:pt idx="799">
                  <c:v>-15.246587641929265</c:v>
                </c:pt>
                <c:pt idx="800">
                  <c:v>-15.357247779936845</c:v>
                </c:pt>
                <c:pt idx="801">
                  <c:v>-15.467940901098611</c:v>
                </c:pt>
                <c:pt idx="802">
                  <c:v>-15.57866584047205</c:v>
                </c:pt>
                <c:pt idx="803">
                  <c:v>-15.689421468462834</c:v>
                </c:pt>
                <c:pt idx="804">
                  <c:v>-15.800206693072905</c:v>
                </c:pt>
                <c:pt idx="805">
                  <c:v>-15.911020462094168</c:v>
                </c:pt>
                <c:pt idx="806">
                  <c:v>-16.021861765245394</c:v>
                </c:pt>
                <c:pt idx="807">
                  <c:v>-16.13272963624437</c:v>
                </c:pt>
                <c:pt idx="808">
                  <c:v>-16.243623154813861</c:v>
                </c:pt>
                <c:pt idx="809">
                  <c:v>-16.354541448615468</c:v>
                </c:pt>
                <c:pt idx="810">
                  <c:v>-16.465483695108038</c:v>
                </c:pt>
                <c:pt idx="811">
                  <c:v>-16.576449123326316</c:v>
                </c:pt>
                <c:pt idx="812">
                  <c:v>-16.687437015576023</c:v>
                </c:pt>
                <c:pt idx="813">
                  <c:v>-16.798446709042917</c:v>
                </c:pt>
                <c:pt idx="814">
                  <c:v>-16.9094775973116</c:v>
                </c:pt>
                <c:pt idx="815">
                  <c:v>-17.020529131792038</c:v>
                </c:pt>
                <c:pt idx="816">
                  <c:v>-17.131600823049723</c:v>
                </c:pt>
                <c:pt idx="817">
                  <c:v>-17.242692242038935</c:v>
                </c:pt>
                <c:pt idx="818">
                  <c:v>-17.353803021235382</c:v>
                </c:pt>
                <c:pt idx="819">
                  <c:v>-17.464932855666632</c:v>
                </c:pt>
                <c:pt idx="820">
                  <c:v>-17.576081503839003</c:v>
                </c:pt>
                <c:pt idx="821">
                  <c:v>-17.687248788559433</c:v>
                </c:pt>
                <c:pt idx="822">
                  <c:v>-17.79843459765004</c:v>
                </c:pt>
                <c:pt idx="823">
                  <c:v>-17.909638884555758</c:v>
                </c:pt>
                <c:pt idx="824">
                  <c:v>-18.020861668844049</c:v>
                </c:pt>
                <c:pt idx="825">
                  <c:v>-18.132103036595041</c:v>
                </c:pt>
                <c:pt idx="826">
                  <c:v>-18.24336314068297</c:v>
                </c:pt>
                <c:pt idx="827">
                  <c:v>-18.3546422009486</c:v>
                </c:pt>
                <c:pt idx="828">
                  <c:v>-18.465940504261869</c:v>
                </c:pt>
                <c:pt idx="829">
                  <c:v>-18.577258404476392</c:v>
                </c:pt>
                <c:pt idx="830">
                  <c:v>-18.688596322275504</c:v>
                </c:pt>
                <c:pt idx="831">
                  <c:v>-18.799954744909869</c:v>
                </c:pt>
                <c:pt idx="832">
                  <c:v>-18.911334225829318</c:v>
                </c:pt>
                <c:pt idx="833">
                  <c:v>-19.022735384208097</c:v>
                </c:pt>
                <c:pt idx="834">
                  <c:v>-19.134158904365414</c:v>
                </c:pt>
                <c:pt idx="835">
                  <c:v>-19.245605535082607</c:v>
                </c:pt>
                <c:pt idx="836">
                  <c:v>-19.357076088817667</c:v>
                </c:pt>
                <c:pt idx="837">
                  <c:v>-19.468571440820369</c:v>
                </c:pt>
                <c:pt idx="838">
                  <c:v>-19.580092528146917</c:v>
                </c:pt>
                <c:pt idx="839">
                  <c:v>-19.691640348577522</c:v>
                </c:pt>
                <c:pt idx="840">
                  <c:v>-19.803215959439729</c:v>
                </c:pt>
                <c:pt idx="841">
                  <c:v>-19.914820476336001</c:v>
                </c:pt>
                <c:pt idx="842">
                  <c:v>-20.026455071780962</c:v>
                </c:pt>
                <c:pt idx="843">
                  <c:v>-20.138120973748357</c:v>
                </c:pt>
                <c:pt idx="844">
                  <c:v>-20.249819464129946</c:v>
                </c:pt>
                <c:pt idx="845">
                  <c:v>-20.361551877108845</c:v>
                </c:pt>
                <c:pt idx="846">
                  <c:v>-20.473319597449787</c:v>
                </c:pt>
                <c:pt idx="847">
                  <c:v>-20.585124058706576</c:v>
                </c:pt>
                <c:pt idx="848">
                  <c:v>-20.696966741351822</c:v>
                </c:pt>
                <c:pt idx="849">
                  <c:v>-20.808849170827784</c:v>
                </c:pt>
                <c:pt idx="850">
                  <c:v>-20.920772915523536</c:v>
                </c:pt>
                <c:pt idx="851">
                  <c:v>-21.032739584679042</c:v>
                </c:pt>
                <c:pt idx="852">
                  <c:v>-21.144750826217621</c:v>
                </c:pt>
                <c:pt idx="853">
                  <c:v>-21.256808324511528</c:v>
                </c:pt>
                <c:pt idx="854">
                  <c:v>-21.368913798080232</c:v>
                </c:pt>
                <c:pt idx="855">
                  <c:v>-21.481068997225151</c:v>
                </c:pt>
                <c:pt idx="856">
                  <c:v>-21.593275701602508</c:v>
                </c:pt>
                <c:pt idx="857">
                  <c:v>-21.705535717736517</c:v>
                </c:pt>
                <c:pt idx="858">
                  <c:v>-21.817850876475408</c:v>
                </c:pt>
                <c:pt idx="859">
                  <c:v>-21.930223030392217</c:v>
                </c:pt>
                <c:pt idx="860">
                  <c:v>-22.042654051132576</c:v>
                </c:pt>
                <c:pt idx="861">
                  <c:v>-22.155145826711919</c:v>
                </c:pt>
                <c:pt idx="862">
                  <c:v>-22.267700258764499</c:v>
                </c:pt>
                <c:pt idx="863">
                  <c:v>-22.380319259745754</c:v>
                </c:pt>
                <c:pt idx="864">
                  <c:v>-22.493004750091433</c:v>
                </c:pt>
                <c:pt idx="865">
                  <c:v>-22.605758655334746</c:v>
                </c:pt>
                <c:pt idx="866">
                  <c:v>-22.718582903184476</c:v>
                </c:pt>
                <c:pt idx="867">
                  <c:v>-22.831479420566417</c:v>
                </c:pt>
                <c:pt idx="868">
                  <c:v>-22.944450130630596</c:v>
                </c:pt>
                <c:pt idx="869">
                  <c:v>-23.057496949726243</c:v>
                </c:pt>
                <c:pt idx="870">
                  <c:v>-23.170621784347937</c:v>
                </c:pt>
                <c:pt idx="871">
                  <c:v>-23.283826528054622</c:v>
                </c:pt>
                <c:pt idx="872">
                  <c:v>-23.397113058365107</c:v>
                </c:pt>
                <c:pt idx="873">
                  <c:v>-23.510483233631881</c:v>
                </c:pt>
                <c:pt idx="874">
                  <c:v>-23.623938889896895</c:v>
                </c:pt>
                <c:pt idx="875">
                  <c:v>-23.737481837731252</c:v>
                </c:pt>
                <c:pt idx="876">
                  <c:v>-23.851113859063378</c:v>
                </c:pt>
                <c:pt idx="877">
                  <c:v>-23.964836703996717</c:v>
                </c:pt>
                <c:pt idx="878">
                  <c:v>-24.078652087622203</c:v>
                </c:pt>
                <c:pt idx="879">
                  <c:v>-24.192561686827364</c:v>
                </c:pt>
                <c:pt idx="880">
                  <c:v>-24.306567137106192</c:v>
                </c:pt>
                <c:pt idx="881">
                  <c:v>-24.4206700293735</c:v>
                </c:pt>
                <c:pt idx="882">
                  <c:v>-24.534871906786403</c:v>
                </c:pt>
                <c:pt idx="883">
                  <c:v>-24.649174261578395</c:v>
                </c:pt>
                <c:pt idx="884">
                  <c:v>-24.763578531908223</c:v>
                </c:pt>
                <c:pt idx="885">
                  <c:v>-24.878086098729039</c:v>
                </c:pt>
                <c:pt idx="886">
                  <c:v>-24.992698282680685</c:v>
                </c:pt>
                <c:pt idx="887">
                  <c:v>-25.107416341011053</c:v>
                </c:pt>
                <c:pt idx="888">
                  <c:v>-25.222241464528793</c:v>
                </c:pt>
                <c:pt idx="889">
                  <c:v>-25.337174774594665</c:v>
                </c:pt>
                <c:pt idx="890">
                  <c:v>-25.452217320153174</c:v>
                </c:pt>
                <c:pt idx="891">
                  <c:v>-25.567370074811823</c:v>
                </c:pt>
                <c:pt idx="892">
                  <c:v>-25.682633933971552</c:v>
                </c:pt>
                <c:pt idx="893">
                  <c:v>-25.798009712013595</c:v>
                </c:pt>
                <c:pt idx="894">
                  <c:v>-25.913498139548302</c:v>
                </c:pt>
                <c:pt idx="895">
                  <c:v>-26.029099860730231</c:v>
                </c:pt>
                <c:pt idx="896">
                  <c:v>-26.144815430645849</c:v>
                </c:pt>
                <c:pt idx="897">
                  <c:v>-26.260645312778411</c:v>
                </c:pt>
                <c:pt idx="898">
                  <c:v>-26.376589876555563</c:v>
                </c:pt>
                <c:pt idx="899">
                  <c:v>-26.492649394985794</c:v>
                </c:pt>
                <c:pt idx="900">
                  <c:v>-26.608824042387745</c:v>
                </c:pt>
                <c:pt idx="901">
                  <c:v>-26.725113892219738</c:v>
                </c:pt>
                <c:pt idx="902">
                  <c:v>-26.841518915013101</c:v>
                </c:pt>
                <c:pt idx="903">
                  <c:v>-26.958038976416638</c:v>
                </c:pt>
                <c:pt idx="904">
                  <c:v>-27.074673835356048</c:v>
                </c:pt>
                <c:pt idx="905">
                  <c:v>-27.191423142314779</c:v>
                </c:pt>
                <c:pt idx="906">
                  <c:v>-27.308286437741049</c:v>
                </c:pt>
                <c:pt idx="907">
                  <c:v>-27.425263150586737</c:v>
                </c:pt>
                <c:pt idx="908">
                  <c:v>-27.54235259698261</c:v>
                </c:pt>
                <c:pt idx="909">
                  <c:v>-27.659553979055818</c:v>
                </c:pt>
                <c:pt idx="910">
                  <c:v>-27.776866383893267</c:v>
                </c:pt>
                <c:pt idx="911">
                  <c:v>-27.894288782656691</c:v>
                </c:pt>
                <c:pt idx="912">
                  <c:v>-28.011820029853101</c:v>
                </c:pt>
                <c:pt idx="913">
                  <c:v>-28.129458862765382</c:v>
                </c:pt>
                <c:pt idx="914">
                  <c:v>-28.247203901046504</c:v>
                </c:pt>
                <c:pt idx="915">
                  <c:v>-28.365053646481563</c:v>
                </c:pt>
                <c:pt idx="916">
                  <c:v>-28.483006482920693</c:v>
                </c:pt>
                <c:pt idx="917">
                  <c:v>-28.601060676386215</c:v>
                </c:pt>
                <c:pt idx="918">
                  <c:v>-28.71921437535741</c:v>
                </c:pt>
                <c:pt idx="919">
                  <c:v>-28.837465611233416</c:v>
                </c:pt>
                <c:pt idx="920">
                  <c:v>-28.955812298979367</c:v>
                </c:pt>
                <c:pt idx="921">
                  <c:v>-29.074252237954678</c:v>
                </c:pt>
                <c:pt idx="922">
                  <c:v>-29.192783112925991</c:v>
                </c:pt>
                <c:pt idx="923">
                  <c:v>-29.311402495266687</c:v>
                </c:pt>
                <c:pt idx="924">
                  <c:v>-29.430107844340881</c:v>
                </c:pt>
                <c:pt idx="925">
                  <c:v>-29.548896509074414</c:v>
                </c:pt>
                <c:pt idx="926">
                  <c:v>-29.667765729711206</c:v>
                </c:pt>
                <c:pt idx="927">
                  <c:v>-29.786712639753802</c:v>
                </c:pt>
                <c:pt idx="928">
                  <c:v>-29.905734268087546</c:v>
                </c:pt>
                <c:pt idx="929">
                  <c:v>-30.024827541285944</c:v>
                </c:pt>
                <c:pt idx="930">
                  <c:v>-30.143989286095007</c:v>
                </c:pt>
                <c:pt idx="931">
                  <c:v>-30.263216232093619</c:v>
                </c:pt>
                <c:pt idx="932">
                  <c:v>-30.382505014526693</c:v>
                </c:pt>
                <c:pt idx="933">
                  <c:v>-30.501852177307171</c:v>
                </c:pt>
                <c:pt idx="934">
                  <c:v>-30.621254176182511</c:v>
                </c:pt>
                <c:pt idx="935">
                  <c:v>-30.740707382061384</c:v>
                </c:pt>
                <c:pt idx="936">
                  <c:v>-30.860208084493802</c:v>
                </c:pt>
                <c:pt idx="937">
                  <c:v>-30.97975249530095</c:v>
                </c:pt>
                <c:pt idx="938">
                  <c:v>-31.099336752346716</c:v>
                </c:pt>
                <c:pt idx="939">
                  <c:v>-31.218956923445695</c:v>
                </c:pt>
                <c:pt idx="940">
                  <c:v>-31.338609010399047</c:v>
                </c:pt>
                <c:pt idx="941">
                  <c:v>-31.458288953152241</c:v>
                </c:pt>
                <c:pt idx="942">
                  <c:v>-31.577992634066625</c:v>
                </c:pt>
                <c:pt idx="943">
                  <c:v>-31.697715882294311</c:v>
                </c:pt>
                <c:pt idx="944">
                  <c:v>-31.81745447825211</c:v>
                </c:pt>
                <c:pt idx="945">
                  <c:v>-31.937204158181402</c:v>
                </c:pt>
                <c:pt idx="946">
                  <c:v>-32.056960618787087</c:v>
                </c:pt>
                <c:pt idx="947">
                  <c:v>-32.176719521946396</c:v>
                </c:pt>
                <c:pt idx="948">
                  <c:v>-32.296476499476206</c:v>
                </c:pt>
                <c:pt idx="949">
                  <c:v>-32.416227157950729</c:v>
                </c:pt>
                <c:pt idx="950">
                  <c:v>-32.535967083559427</c:v>
                </c:pt>
                <c:pt idx="951">
                  <c:v>-32.655691846993179</c:v>
                </c:pt>
                <c:pt idx="952">
                  <c:v>-32.775397008351725</c:v>
                </c:pt>
                <c:pt idx="953">
                  <c:v>-32.895078122059275</c:v>
                </c:pt>
                <c:pt idx="954">
                  <c:v>-33.01473074177926</c:v>
                </c:pt>
                <c:pt idx="955">
                  <c:v>-33.134350425318274</c:v>
                </c:pt>
                <c:pt idx="956">
                  <c:v>-33.253932739508187</c:v>
                </c:pt>
                <c:pt idx="957">
                  <c:v>-33.373473265057257</c:v>
                </c:pt>
                <c:pt idx="958">
                  <c:v>-33.492967601358927</c:v>
                </c:pt>
                <c:pt idx="959">
                  <c:v>-33.612411371250218</c:v>
                </c:pt>
                <c:pt idx="960">
                  <c:v>-33.731800225708433</c:v>
                </c:pt>
                <c:pt idx="961">
                  <c:v>-33.851129848477697</c:v>
                </c:pt>
                <c:pt idx="962">
                  <c:v>-33.970395960616159</c:v>
                </c:pt>
                <c:pt idx="963">
                  <c:v>-34.089594324954184</c:v>
                </c:pt>
                <c:pt idx="964">
                  <c:v>-34.208720750455925</c:v>
                </c:pt>
                <c:pt idx="965">
                  <c:v>-34.327771096475615</c:v>
                </c:pt>
                <c:pt idx="966">
                  <c:v>-34.446741276899708</c:v>
                </c:pt>
                <c:pt idx="967">
                  <c:v>-34.565627264169983</c:v>
                </c:pt>
                <c:pt idx="968">
                  <c:v>-34.684425093177296</c:v>
                </c:pt>
                <c:pt idx="969">
                  <c:v>-34.803130865021465</c:v>
                </c:pt>
                <c:pt idx="970">
                  <c:v>-34.921740750630434</c:v>
                </c:pt>
                <c:pt idx="971">
                  <c:v>-35.040250994232871</c:v>
                </c:pt>
                <c:pt idx="972">
                  <c:v>-35.158657916678884</c:v>
                </c:pt>
                <c:pt idx="973">
                  <c:v>-35.276957918604232</c:v>
                </c:pt>
                <c:pt idx="974">
                  <c:v>-35.395147483433405</c:v>
                </c:pt>
                <c:pt idx="975">
                  <c:v>-35.513223180218233</c:v>
                </c:pt>
                <c:pt idx="976">
                  <c:v>-35.631181666307874</c:v>
                </c:pt>
                <c:pt idx="977">
                  <c:v>-35.749019689848438</c:v>
                </c:pt>
                <c:pt idx="978">
                  <c:v>-35.866734092109262</c:v>
                </c:pt>
                <c:pt idx="979">
                  <c:v>-35.984321809633521</c:v>
                </c:pt>
                <c:pt idx="980">
                  <c:v>-36.101779876213229</c:v>
                </c:pt>
                <c:pt idx="981">
                  <c:v>-36.219105424687044</c:v>
                </c:pt>
                <c:pt idx="982">
                  <c:v>-36.336295688559957</c:v>
                </c:pt>
                <c:pt idx="983">
                  <c:v>-36.453348003446145</c:v>
                </c:pt>
                <c:pt idx="984">
                  <c:v>-36.570259808334967</c:v>
                </c:pt>
                <c:pt idx="985">
                  <c:v>-36.687028646681185</c:v>
                </c:pt>
                <c:pt idx="986">
                  <c:v>-36.803652167321374</c:v>
                </c:pt>
                <c:pt idx="987">
                  <c:v>-36.92012812521746</c:v>
                </c:pt>
                <c:pt idx="988">
                  <c:v>-37.036454382030541</c:v>
                </c:pt>
                <c:pt idx="989">
                  <c:v>-37.152628906528371</c:v>
                </c:pt>
                <c:pt idx="990">
                  <c:v>-37.268649774826834</c:v>
                </c:pt>
                <c:pt idx="991">
                  <c:v>-37.384515170472795</c:v>
                </c:pt>
                <c:pt idx="992">
                  <c:v>-37.500223384368411</c:v>
                </c:pt>
                <c:pt idx="993">
                  <c:v>-37.615772814543277</c:v>
                </c:pt>
                <c:pt idx="994">
                  <c:v>-37.731161965777829</c:v>
                </c:pt>
                <c:pt idx="995">
                  <c:v>-37.84638944908238</c:v>
                </c:pt>
                <c:pt idx="996">
                  <c:v>-37.961453981037735</c:v>
                </c:pt>
                <c:pt idx="997">
                  <c:v>-38.076354383000769</c:v>
                </c:pt>
                <c:pt idx="998">
                  <c:v>-38.191089580181419</c:v>
                </c:pt>
                <c:pt idx="999">
                  <c:v>-38.305658600596374</c:v>
                </c:pt>
                <c:pt idx="1000">
                  <c:v>-38.420060573904408</c:v>
                </c:pt>
                <c:pt idx="1001">
                  <c:v>-38.534294730129076</c:v>
                </c:pt>
                <c:pt idx="1002">
                  <c:v>-38.648360398275202</c:v>
                </c:pt>
                <c:pt idx="1003">
                  <c:v>-38.762257004844393</c:v>
                </c:pt>
                <c:pt idx="1004">
                  <c:v>-38.875984072255541</c:v>
                </c:pt>
                <c:pt idx="1005">
                  <c:v>-38.989541217175685</c:v>
                </c:pt>
                <c:pt idx="1006">
                  <c:v>-39.102928148769152</c:v>
                </c:pt>
                <c:pt idx="1007">
                  <c:v>-39.216144666867628</c:v>
                </c:pt>
                <c:pt idx="1008">
                  <c:v>-39.329190660070239</c:v>
                </c:pt>
                <c:pt idx="1009">
                  <c:v>-39.442066103777329</c:v>
                </c:pt>
                <c:pt idx="1010">
                  <c:v>-39.554771058165457</c:v>
                </c:pt>
                <c:pt idx="1011">
                  <c:v>-39.66730566610687</c:v>
                </c:pt>
                <c:pt idx="1012">
                  <c:v>-39.779670151041813</c:v>
                </c:pt>
                <c:pt idx="1013">
                  <c:v>-39.891864814808251</c:v>
                </c:pt>
                <c:pt idx="1014">
                  <c:v>-40.003890035432697</c:v>
                </c:pt>
                <c:pt idx="1015">
                  <c:v>-40.115746264890085</c:v>
                </c:pt>
                <c:pt idx="1016">
                  <c:v>-40.227434026836917</c:v>
                </c:pt>
                <c:pt idx="1017">
                  <c:v>-40.338953914321145</c:v>
                </c:pt>
                <c:pt idx="1018">
                  <c:v>-40.450306587476234</c:v>
                </c:pt>
                <c:pt idx="1019">
                  <c:v>-40.561492771202133</c:v>
                </c:pt>
                <c:pt idx="1020">
                  <c:v>-40.672513252838947</c:v>
                </c:pt>
                <c:pt idx="1021">
                  <c:v>-40.783368879836303</c:v>
                </c:pt>
                <c:pt idx="1022">
                  <c:v>-40.894060557424297</c:v>
                </c:pt>
                <c:pt idx="1023">
                  <c:v>-41.00458924628866</c:v>
                </c:pt>
                <c:pt idx="1024">
                  <c:v>-41.114955960254363</c:v>
                </c:pt>
                <c:pt idx="1025">
                  <c:v>-41.225161763982008</c:v>
                </c:pt>
                <c:pt idx="1026">
                  <c:v>-41.335207770678949</c:v>
                </c:pt>
                <c:pt idx="1027">
                  <c:v>-41.445095139830038</c:v>
                </c:pt>
                <c:pt idx="1028">
                  <c:v>-41.554825074949818</c:v>
                </c:pt>
                <c:pt idx="1029">
                  <c:v>-41.664398821359889</c:v>
                </c:pt>
                <c:pt idx="1030">
                  <c:v>-41.773817663993704</c:v>
                </c:pt>
                <c:pt idx="1031">
                  <c:v>-41.88308292523115</c:v>
                </c:pt>
                <c:pt idx="1032">
                  <c:v>-41.992195962766125</c:v>
                </c:pt>
                <c:pt idx="1033">
                  <c:v>-42.101158167507798</c:v>
                </c:pt>
                <c:pt idx="1034">
                  <c:v>-42.209970961519183</c:v>
                </c:pt>
                <c:pt idx="1035">
                  <c:v>-42.318635795993558</c:v>
                </c:pt>
                <c:pt idx="1036">
                  <c:v>-42.427154149271075</c:v>
                </c:pt>
                <c:pt idx="1037">
                  <c:v>-42.535527524896686</c:v>
                </c:pt>
                <c:pt idx="1038">
                  <c:v>-42.643757449720887</c:v>
                </c:pt>
                <c:pt idx="1039">
                  <c:v>-42.751845472044479</c:v>
                </c:pt>
                <c:pt idx="1040">
                  <c:v>-42.859793159807793</c:v>
                </c:pt>
                <c:pt idx="1041">
                  <c:v>-42.967602098826767</c:v>
                </c:pt>
                <c:pt idx="1042">
                  <c:v>-43.075273891074431</c:v>
                </c:pt>
                <c:pt idx="1043">
                  <c:v>-43.182810153010251</c:v>
                </c:pt>
                <c:pt idx="1044">
                  <c:v>-43.290212513956902</c:v>
                </c:pt>
                <c:pt idx="1045">
                  <c:v>-43.397482614525089</c:v>
                </c:pt>
                <c:pt idx="1046">
                  <c:v>-43.504622105086675</c:v>
                </c:pt>
                <c:pt idx="1047">
                  <c:v>-43.611632644296066</c:v>
                </c:pt>
                <c:pt idx="1048">
                  <c:v>-43.718515897660339</c:v>
                </c:pt>
                <c:pt idx="1049">
                  <c:v>-43.825273536156971</c:v>
                </c:pt>
                <c:pt idx="1050">
                  <c:v>-43.931907234901047</c:v>
                </c:pt>
                <c:pt idx="1051">
                  <c:v>-44.038418671859063</c:v>
                </c:pt>
                <c:pt idx="1052">
                  <c:v>-44.144809526611304</c:v>
                </c:pt>
                <c:pt idx="1053">
                  <c:v>-44.251081479161307</c:v>
                </c:pt>
                <c:pt idx="1054">
                  <c:v>-44.357236208791718</c:v>
                </c:pt>
                <c:pt idx="1055">
                  <c:v>-44.463275392967034</c:v>
                </c:pt>
                <c:pt idx="1056">
                  <c:v>-44.569200706281563</c:v>
                </c:pt>
                <c:pt idx="1057">
                  <c:v>-44.675013819452317</c:v>
                </c:pt>
                <c:pt idx="1058">
                  <c:v>-44.780716398357178</c:v>
                </c:pt>
                <c:pt idx="1059">
                  <c:v>-44.886310103115285</c:v>
                </c:pt>
                <c:pt idx="1060">
                  <c:v>-44.991796587211212</c:v>
                </c:pt>
                <c:pt idx="1061">
                  <c:v>-45.097177496661452</c:v>
                </c:pt>
                <c:pt idx="1062">
                  <c:v>-45.202454469220342</c:v>
                </c:pt>
                <c:pt idx="1063">
                  <c:v>-45.307629133628751</c:v>
                </c:pt>
                <c:pt idx="1064">
                  <c:v>-45.412703108900288</c:v>
                </c:pt>
                <c:pt idx="1065">
                  <c:v>-45.517678003646729</c:v>
                </c:pt>
                <c:pt idx="1066">
                  <c:v>-45.6225554154408</c:v>
                </c:pt>
                <c:pt idx="1067">
                  <c:v>-45.72733693021577</c:v>
                </c:pt>
                <c:pt idx="1068">
                  <c:v>-45.832024121700378</c:v>
                </c:pt>
                <c:pt idx="1069">
                  <c:v>-45.936618550888326</c:v>
                </c:pt>
                <c:pt idx="1070">
                  <c:v>-46.041121765542414</c:v>
                </c:pt>
                <c:pt idx="1071">
                  <c:v>-46.14553529972963</c:v>
                </c:pt>
                <c:pt idx="1072">
                  <c:v>-46.249860673389669</c:v>
                </c:pt>
                <c:pt idx="1073">
                  <c:v>-46.354099391932948</c:v>
                </c:pt>
                <c:pt idx="1074">
                  <c:v>-46.45825294586902</c:v>
                </c:pt>
                <c:pt idx="1075">
                  <c:v>-46.562322810463364</c:v>
                </c:pt>
                <c:pt idx="1076">
                  <c:v>-46.666310445422283</c:v>
                </c:pt>
                <c:pt idx="1077">
                  <c:v>-46.770217294604421</c:v>
                </c:pt>
                <c:pt idx="1078">
                  <c:v>-46.874044785758144</c:v>
                </c:pt>
                <c:pt idx="1079">
                  <c:v>-46.977794330283857</c:v>
                </c:pt>
                <c:pt idx="1080">
                  <c:v>-47.08146732302037</c:v>
                </c:pt>
                <c:pt idx="1081">
                  <c:v>-47.185065142054185</c:v>
                </c:pt>
                <c:pt idx="1082">
                  <c:v>-47.288589148551679</c:v>
                </c:pt>
                <c:pt idx="1083">
                  <c:v>-47.39204068661131</c:v>
                </c:pt>
                <c:pt idx="1084">
                  <c:v>-47.495421083137373</c:v>
                </c:pt>
                <c:pt idx="1085">
                  <c:v>-47.598731647732428</c:v>
                </c:pt>
                <c:pt idx="1086">
                  <c:v>-47.701973672609952</c:v>
                </c:pt>
                <c:pt idx="1087">
                  <c:v>-47.805148432522373</c:v>
                </c:pt>
                <c:pt idx="1088">
                  <c:v>-47.908257184709086</c:v>
                </c:pt>
                <c:pt idx="1089">
                  <c:v>-48.011301168858751</c:v>
                </c:pt>
                <c:pt idx="1090">
                  <c:v>-48.114281607088103</c:v>
                </c:pt>
                <c:pt idx="1091">
                  <c:v>-48.217199703935634</c:v>
                </c:pt>
                <c:pt idx="1092">
                  <c:v>-48.320056646368528</c:v>
                </c:pt>
                <c:pt idx="1093">
                  <c:v>-48.422853603803915</c:v>
                </c:pt>
                <c:pt idx="1094">
                  <c:v>-48.525591728142928</c:v>
                </c:pt>
                <c:pt idx="1095">
                  <c:v>-48.628272153815914</c:v>
                </c:pt>
                <c:pt idx="1096">
                  <c:v>-48.73089599783971</c:v>
                </c:pt>
                <c:pt idx="1097">
                  <c:v>-48.833464359885959</c:v>
                </c:pt>
                <c:pt idx="1098">
                  <c:v>-48.935978322359034</c:v>
                </c:pt>
                <c:pt idx="1099">
                  <c:v>-49.038438950483901</c:v>
                </c:pt>
                <c:pt idx="1100">
                  <c:v>-49.140847292402867</c:v>
                </c:pt>
                <c:pt idx="1101">
                  <c:v>-49.243204379281032</c:v>
                </c:pt>
                <c:pt idx="1102">
                  <c:v>-49.34551122541977</c:v>
                </c:pt>
                <c:pt idx="1103">
                  <c:v>-49.447768828377306</c:v>
                </c:pt>
                <c:pt idx="1104">
                  <c:v>-49.549978169096477</c:v>
                </c:pt>
                <c:pt idx="1105">
                  <c:v>-49.652140212039598</c:v>
                </c:pt>
                <c:pt idx="1106">
                  <c:v>-49.754255905327909</c:v>
                </c:pt>
                <c:pt idx="1107">
                  <c:v>-49.856326180888203</c:v>
                </c:pt>
                <c:pt idx="1108">
                  <c:v>-49.958351954603948</c:v>
                </c:pt>
                <c:pt idx="1109">
                  <c:v>-50.060334126471091</c:v>
                </c:pt>
                <c:pt idx="1110">
                  <c:v>-50.162273580758466</c:v>
                </c:pt>
                <c:pt idx="1111">
                  <c:v>-50.264171186172462</c:v>
                </c:pt>
                <c:pt idx="1112">
                  <c:v>-50.366027796024554</c:v>
                </c:pt>
                <c:pt idx="1113">
                  <c:v>-50.467844248403672</c:v>
                </c:pt>
                <c:pt idx="1114">
                  <c:v>-50.569621366349757</c:v>
                </c:pt>
                <c:pt idx="1115">
                  <c:v>-50.671359958031637</c:v>
                </c:pt>
                <c:pt idx="1116">
                  <c:v>-50.773060816926133</c:v>
                </c:pt>
                <c:pt idx="1117">
                  <c:v>-50.874724722000273</c:v>
                </c:pt>
                <c:pt idx="1118">
                  <c:v>-50.976352437894278</c:v>
                </c:pt>
                <c:pt idx="1119">
                  <c:v>-51.077944715107115</c:v>
                </c:pt>
                <c:pt idx="1120">
                  <c:v>-51.179502290183187</c:v>
                </c:pt>
                <c:pt idx="1121">
                  <c:v>-51.281025885899503</c:v>
                </c:pt>
                <c:pt idx="1122">
                  <c:v>-51.382516211454728</c:v>
                </c:pt>
                <c:pt idx="1123">
                  <c:v>-51.483973962657934</c:v>
                </c:pt>
                <c:pt idx="1124">
                  <c:v>-51.585399822118688</c:v>
                </c:pt>
                <c:pt idx="1125">
                  <c:v>-51.686794459436875</c:v>
                </c:pt>
                <c:pt idx="1126">
                  <c:v>-51.788158531392867</c:v>
                </c:pt>
                <c:pt idx="1127">
                  <c:v>-51.8894926821376</c:v>
                </c:pt>
                <c:pt idx="1128">
                  <c:v>-51.990797543382776</c:v>
                </c:pt>
                <c:pt idx="1129">
                  <c:v>-52.092073734589526</c:v>
                </c:pt>
                <c:pt idx="1130">
                  <c:v>-52.193321863158488</c:v>
                </c:pt>
                <c:pt idx="1131">
                  <c:v>-52.294542524617178</c:v>
                </c:pt>
                <c:pt idx="1132">
                  <c:v>-52.395736302808174</c:v>
                </c:pt>
                <c:pt idx="1133">
                  <c:v>-52.496903770075811</c:v>
                </c:pt>
                <c:pt idx="1134">
                  <c:v>-52.598045487451614</c:v>
                </c:pt>
                <c:pt idx="1135">
                  <c:v>-52.699162004838982</c:v>
                </c:pt>
                <c:pt idx="1136">
                  <c:v>-52.800253861196794</c:v>
                </c:pt>
                <c:pt idx="1137">
                  <c:v>-52.901321584721188</c:v>
                </c:pt>
                <c:pt idx="1138">
                  <c:v>-53.002365693026704</c:v>
                </c:pt>
                <c:pt idx="1139">
                  <c:v>-53.103386693325241</c:v>
                </c:pt>
                <c:pt idx="1140">
                  <c:v>-53.204385082604304</c:v>
                </c:pt>
                <c:pt idx="1141">
                  <c:v>-53.305361347802389</c:v>
                </c:pt>
                <c:pt idx="1142">
                  <c:v>-53.406315965984341</c:v>
                </c:pt>
                <c:pt idx="1143">
                  <c:v>-53.507249404513864</c:v>
                </c:pt>
                <c:pt idx="1144">
                  <c:v>-53.608162121224382</c:v>
                </c:pt>
                <c:pt idx="1145">
                  <c:v>-53.709054564588648</c:v>
                </c:pt>
                <c:pt idx="1146">
                  <c:v>-53.809927173885761</c:v>
                </c:pt>
                <c:pt idx="1147">
                  <c:v>-53.91078037936726</c:v>
                </c:pt>
                <c:pt idx="1148">
                  <c:v>-54.01161460242021</c:v>
                </c:pt>
                <c:pt idx="1149">
                  <c:v>-54.112430255728874</c:v>
                </c:pt>
                <c:pt idx="1150">
                  <c:v>-54.213227743434864</c:v>
                </c:pt>
                <c:pt idx="1151">
                  <c:v>-54.314007461294118</c:v>
                </c:pt>
                <c:pt idx="1152">
                  <c:v>-54.414769796832765</c:v>
                </c:pt>
                <c:pt idx="1153">
                  <c:v>-54.515515129501281</c:v>
                </c:pt>
                <c:pt idx="1154">
                  <c:v>-54.616243830825042</c:v>
                </c:pt>
                <c:pt idx="1155">
                  <c:v>-54.716956264554348</c:v>
                </c:pt>
                <c:pt idx="1156">
                  <c:v>-54.817652786811671</c:v>
                </c:pt>
                <c:pt idx="1157">
                  <c:v>-54.918333746237096</c:v>
                </c:pt>
                <c:pt idx="1158">
                  <c:v>-55.018999484131037</c:v>
                </c:pt>
                <c:pt idx="1159">
                  <c:v>-55.119650334595718</c:v>
                </c:pt>
                <c:pt idx="1160">
                  <c:v>-55.220286624674117</c:v>
                </c:pt>
                <c:pt idx="1161">
                  <c:v>-55.320908674486674</c:v>
                </c:pt>
                <c:pt idx="1162">
                  <c:v>-55.421516797366131</c:v>
                </c:pt>
                <c:pt idx="1163">
                  <c:v>-55.522111299990527</c:v>
                </c:pt>
                <c:pt idx="1164">
                  <c:v>-55.62269248251296</c:v>
                </c:pt>
                <c:pt idx="1165">
                  <c:v>-55.723260638691571</c:v>
                </c:pt>
                <c:pt idx="1166">
                  <c:v>-55.823816056014472</c:v>
                </c:pt>
                <c:pt idx="1167">
                  <c:v>-55.924359015825182</c:v>
                </c:pt>
                <c:pt idx="1168">
                  <c:v>-56.02488979344475</c:v>
                </c:pt>
                <c:pt idx="1169">
                  <c:v>-56.125408658291988</c:v>
                </c:pt>
                <c:pt idx="1170">
                  <c:v>-56.225915874001814</c:v>
                </c:pt>
                <c:pt idx="1171">
                  <c:v>-56.326411698541719</c:v>
                </c:pt>
                <c:pt idx="1172">
                  <c:v>-56.426896384326199</c:v>
                </c:pt>
                <c:pt idx="1173">
                  <c:v>-56.527370178328823</c:v>
                </c:pt>
                <c:pt idx="1174">
                  <c:v>-56.627833322192913</c:v>
                </c:pt>
                <c:pt idx="1175">
                  <c:v>-56.728286052339953</c:v>
                </c:pt>
                <c:pt idx="1176">
                  <c:v>-56.828728600076268</c:v>
                </c:pt>
                <c:pt idx="1177">
                  <c:v>-56.92916119169773</c:v>
                </c:pt>
                <c:pt idx="1178">
                  <c:v>-57.029584048592454</c:v>
                </c:pt>
                <c:pt idx="1179">
                  <c:v>-57.129997387341788</c:v>
                </c:pt>
                <c:pt idx="1180">
                  <c:v>-57.230401419819678</c:v>
                </c:pt>
                <c:pt idx="1181">
                  <c:v>-57.330796353289699</c:v>
                </c:pt>
                <c:pt idx="1182">
                  <c:v>-57.431182390501114</c:v>
                </c:pt>
                <c:pt idx="1183">
                  <c:v>-57.531559729781783</c:v>
                </c:pt>
                <c:pt idx="1184">
                  <c:v>-57.631928565131233</c:v>
                </c:pt>
                <c:pt idx="1185">
                  <c:v>-57.732289086310267</c:v>
                </c:pt>
                <c:pt idx="1186">
                  <c:v>-57.832641478929702</c:v>
                </c:pt>
                <c:pt idx="1187">
                  <c:v>-57.932985924537888</c:v>
                </c:pt>
                <c:pt idx="1188">
                  <c:v>-58.033322600705084</c:v>
                </c:pt>
                <c:pt idx="1189">
                  <c:v>-58.133651681107935</c:v>
                </c:pt>
                <c:pt idx="1190">
                  <c:v>-58.233973335611196</c:v>
                </c:pt>
                <c:pt idx="1191">
                  <c:v>-58.334287730348123</c:v>
                </c:pt>
                <c:pt idx="1192">
                  <c:v>-58.434595027799894</c:v>
                </c:pt>
                <c:pt idx="1193">
                  <c:v>-58.534895386872378</c:v>
                </c:pt>
                <c:pt idx="1194">
                  <c:v>-58.635188962972428</c:v>
                </c:pt>
                <c:pt idx="1195">
                  <c:v>-58.735475908082208</c:v>
                </c:pt>
                <c:pt idx="1196">
                  <c:v>-58.835756370832478</c:v>
                </c:pt>
                <c:pt idx="1197">
                  <c:v>-58.936030496573153</c:v>
                </c:pt>
                <c:pt idx="1198">
                  <c:v>-59.036298427444422</c:v>
                </c:pt>
                <c:pt idx="1199">
                  <c:v>-59.136560302445069</c:v>
                </c:pt>
                <c:pt idx="1200">
                  <c:v>-59.23681625749947</c:v>
                </c:pt>
                <c:pt idx="1201">
                  <c:v>-59.337066425524256</c:v>
                </c:pt>
                <c:pt idx="1202">
                  <c:v>-59.437310936492054</c:v>
                </c:pt>
                <c:pt idx="1203">
                  <c:v>-59.537549917495951</c:v>
                </c:pt>
                <c:pt idx="1204">
                  <c:v>-59.637783492810755</c:v>
                </c:pt>
                <c:pt idx="1205">
                  <c:v>-59.738011783953667</c:v>
                </c:pt>
                <c:pt idx="1206">
                  <c:v>-59.838234909744926</c:v>
                </c:pt>
                <c:pt idx="1207">
                  <c:v>-59.938452986364723</c:v>
                </c:pt>
                <c:pt idx="1208">
                  <c:v>-60.038666127411688</c:v>
                </c:pt>
                <c:pt idx="1209">
                  <c:v>-60.138874443957988</c:v>
                </c:pt>
                <c:pt idx="1210">
                  <c:v>-60.239078044604682</c:v>
                </c:pt>
                <c:pt idx="1211">
                  <c:v>-60.339277035534984</c:v>
                </c:pt>
                <c:pt idx="1212">
                  <c:v>-60.439471520567437</c:v>
                </c:pt>
                <c:pt idx="1213">
                  <c:v>-60.539661601206802</c:v>
                </c:pt>
                <c:pt idx="1214">
                  <c:v>-60.639847376695037</c:v>
                </c:pt>
                <c:pt idx="1215">
                  <c:v>-60.74002894406037</c:v>
                </c:pt>
                <c:pt idx="1216">
                  <c:v>-60.84020639816579</c:v>
                </c:pt>
                <c:pt idx="1217">
                  <c:v>-60.940379831756353</c:v>
                </c:pt>
                <c:pt idx="1218">
                  <c:v>-61.040549335505403</c:v>
                </c:pt>
                <c:pt idx="1219">
                  <c:v>-61.14071499806046</c:v>
                </c:pt>
                <c:pt idx="1220">
                  <c:v>-61.240876906087109</c:v>
                </c:pt>
                <c:pt idx="1221">
                  <c:v>-61.341035144312542</c:v>
                </c:pt>
                <c:pt idx="1222">
                  <c:v>-61.441189795568562</c:v>
                </c:pt>
                <c:pt idx="1223">
                  <c:v>-61.541340940832818</c:v>
                </c:pt>
                <c:pt idx="1224">
                  <c:v>-61.641488659269811</c:v>
                </c:pt>
                <c:pt idx="1225">
                  <c:v>-61.741633028270769</c:v>
                </c:pt>
                <c:pt idx="1226">
                  <c:v>-61.841774123492854</c:v>
                </c:pt>
                <c:pt idx="1227">
                  <c:v>-61.941912018897021</c:v>
                </c:pt>
                <c:pt idx="1228">
                  <c:v>-62.042046786785974</c:v>
                </c:pt>
                <c:pt idx="1229">
                  <c:v>-62.142178497840504</c:v>
                </c:pt>
                <c:pt idx="1230">
                  <c:v>-62.2423072211554</c:v>
                </c:pt>
                <c:pt idx="1231">
                  <c:v>-62.342433024274271</c:v>
                </c:pt>
                <c:pt idx="1232">
                  <c:v>-62.442555973224444</c:v>
                </c:pt>
                <c:pt idx="1233">
                  <c:v>-62.54267613254995</c:v>
                </c:pt>
                <c:pt idx="1234">
                  <c:v>-62.642793565344761</c:v>
                </c:pt>
                <c:pt idx="1235">
                  <c:v>-62.742908333284994</c:v>
                </c:pt>
                <c:pt idx="1236">
                  <c:v>-62.843020496659989</c:v>
                </c:pt>
                <c:pt idx="1237">
                  <c:v>-62.943130114403274</c:v>
                </c:pt>
                <c:pt idx="1238">
                  <c:v>-63.043237244123098</c:v>
                </c:pt>
                <c:pt idx="1239">
                  <c:v>-63.143341942131201</c:v>
                </c:pt>
                <c:pt idx="1240">
                  <c:v>-63.243444263472156</c:v>
                </c:pt>
                <c:pt idx="1241">
                  <c:v>-63.343544261951202</c:v>
                </c:pt>
                <c:pt idx="1242">
                  <c:v>-63.443641990162256</c:v>
                </c:pt>
                <c:pt idx="1243">
                  <c:v>-63.543737499514485</c:v>
                </c:pt>
                <c:pt idx="1244">
                  <c:v>-63.643830840258985</c:v>
                </c:pt>
                <c:pt idx="1245">
                  <c:v>-63.743922061514468</c:v>
                </c:pt>
                <c:pt idx="1246">
                  <c:v>-63.844011211292475</c:v>
                </c:pt>
                <c:pt idx="1247">
                  <c:v>-63.944098336522231</c:v>
                </c:pt>
                <c:pt idx="1248">
                  <c:v>-64.044183483074789</c:v>
                </c:pt>
                <c:pt idx="1249">
                  <c:v>-64.144266695786598</c:v>
                </c:pt>
                <c:pt idx="1250">
                  <c:v>-64.244348018482626</c:v>
                </c:pt>
                <c:pt idx="1251">
                  <c:v>-64.344427493999092</c:v>
                </c:pt>
                <c:pt idx="1252">
                  <c:v>-64.444505164205182</c:v>
                </c:pt>
                <c:pt idx="1253">
                  <c:v>-64.54458107002543</c:v>
                </c:pt>
                <c:pt idx="1254">
                  <c:v>-64.644655251460165</c:v>
                </c:pt>
                <c:pt idx="1255">
                  <c:v>-64.744727747606547</c:v>
                </c:pt>
                <c:pt idx="1256">
                  <c:v>-64.844798596678558</c:v>
                </c:pt>
                <c:pt idx="1257">
                  <c:v>-64.944867836027271</c:v>
                </c:pt>
                <c:pt idx="1258">
                  <c:v>-65.044935502159703</c:v>
                </c:pt>
                <c:pt idx="1259">
                  <c:v>-65.14500163075769</c:v>
                </c:pt>
                <c:pt idx="1260">
                  <c:v>-65.2450662566971</c:v>
                </c:pt>
                <c:pt idx="1261">
                  <c:v>-65.345129414065312</c:v>
                </c:pt>
                <c:pt idx="1262">
                  <c:v>-65.445191136178607</c:v>
                </c:pt>
                <c:pt idx="1263">
                  <c:v>-65.54525145560045</c:v>
                </c:pt>
                <c:pt idx="1264">
                  <c:v>-65.645310404157783</c:v>
                </c:pt>
                <c:pt idx="1265">
                  <c:v>-65.745368012957499</c:v>
                </c:pt>
                <c:pt idx="1266">
                  <c:v>-65.845424312403139</c:v>
                </c:pt>
                <c:pt idx="1267">
                  <c:v>-65.945479332209771</c:v>
                </c:pt>
                <c:pt idx="1268">
                  <c:v>-66.045533101420816</c:v>
                </c:pt>
                <c:pt idx="1269">
                  <c:v>-66.145585648421587</c:v>
                </c:pt>
                <c:pt idx="1270">
                  <c:v>-66.245637000955725</c:v>
                </c:pt>
                <c:pt idx="1271">
                  <c:v>-66.345687186138335</c:v>
                </c:pt>
                <c:pt idx="1272">
                  <c:v>-66.445736230470828</c:v>
                </c:pt>
                <c:pt idx="1273">
                  <c:v>-66.545784159854406</c:v>
                </c:pt>
                <c:pt idx="1274">
                  <c:v>-66.64583099960393</c:v>
                </c:pt>
                <c:pt idx="1275">
                  <c:v>-66.745876774460811</c:v>
                </c:pt>
                <c:pt idx="1276">
                  <c:v>-66.845921508605826</c:v>
                </c:pt>
                <c:pt idx="1277">
                  <c:v>-66.945965225672509</c:v>
                </c:pt>
                <c:pt idx="1278">
                  <c:v>-67.046007948758501</c:v>
                </c:pt>
                <c:pt idx="1279">
                  <c:v>-67.14604970043834</c:v>
                </c:pt>
                <c:pt idx="1280">
                  <c:v>-67.246090502774706</c:v>
                </c:pt>
                <c:pt idx="1281">
                  <c:v>-67.346130377330724</c:v>
                </c:pt>
                <c:pt idx="1282">
                  <c:v>-67.446169345180479</c:v>
                </c:pt>
                <c:pt idx="1283">
                  <c:v>-67.546207426920276</c:v>
                </c:pt>
                <c:pt idx="1284">
                  <c:v>-67.646244642679761</c:v>
                </c:pt>
                <c:pt idx="1285">
                  <c:v>-67.7462810121323</c:v>
                </c:pt>
                <c:pt idx="1286">
                  <c:v>-67.846316554504796</c:v>
                </c:pt>
                <c:pt idx="1287">
                  <c:v>-67.946351288588417</c:v>
                </c:pt>
                <c:pt idx="1288">
                  <c:v>-68.04638523274798</c:v>
                </c:pt>
                <c:pt idx="1289">
                  <c:v>-68.14641840493222</c:v>
                </c:pt>
                <c:pt idx="1290">
                  <c:v>-68.246450822682363</c:v>
                </c:pt>
                <c:pt idx="1291">
                  <c:v>-68.346482503141772</c:v>
                </c:pt>
                <c:pt idx="1292">
                  <c:v>-68.446513463065259</c:v>
                </c:pt>
                <c:pt idx="1293">
                  <c:v>-68.546543718827166</c:v>
                </c:pt>
                <c:pt idx="1294">
                  <c:v>-68.646573286430282</c:v>
                </c:pt>
                <c:pt idx="1295">
                  <c:v>-68.746602181514675</c:v>
                </c:pt>
                <c:pt idx="1296">
                  <c:v>-68.846630419365127</c:v>
                </c:pt>
                <c:pt idx="1297">
                  <c:v>-68.946658014919592</c:v>
                </c:pt>
                <c:pt idx="1298">
                  <c:v>-69.04668498277735</c:v>
                </c:pt>
                <c:pt idx="1299">
                  <c:v>-69.146711337205758</c:v>
                </c:pt>
                <c:pt idx="1300">
                  <c:v>-69.246737092148933</c:v>
                </c:pt>
                <c:pt idx="1301">
                  <c:v>-69.346762261233934</c:v>
                </c:pt>
                <c:pt idx="1302">
                  <c:v>-69.44678685777896</c:v>
                </c:pt>
                <c:pt idx="1303">
                  <c:v>-69.546810894799322</c:v>
                </c:pt>
                <c:pt idx="1304">
                  <c:v>-69.646834385015325</c:v>
                </c:pt>
                <c:pt idx="1305">
                  <c:v>-69.746857340858128</c:v>
                </c:pt>
                <c:pt idx="1306">
                  <c:v>-69.84687977447669</c:v>
                </c:pt>
                <c:pt idx="1307">
                  <c:v>-69.946901697744281</c:v>
                </c:pt>
                <c:pt idx="1308">
                  <c:v>-70.046923122264232</c:v>
                </c:pt>
                <c:pt idx="1309">
                  <c:v>-70.146944059376594</c:v>
                </c:pt>
                <c:pt idx="1310">
                  <c:v>-70.246964520163957</c:v>
                </c:pt>
                <c:pt idx="1311">
                  <c:v>-70.346984515456711</c:v>
                </c:pt>
                <c:pt idx="1312">
                  <c:v>-70.447004055839798</c:v>
                </c:pt>
                <c:pt idx="1313">
                  <c:v>-70.547023151657399</c:v>
                </c:pt>
                <c:pt idx="1314">
                  <c:v>-70.647041813018802</c:v>
                </c:pt>
                <c:pt idx="1315">
                  <c:v>-70.747060049803622</c:v>
                </c:pt>
                <c:pt idx="1316">
                  <c:v>-70.847077871667096</c:v>
                </c:pt>
                <c:pt idx="1317">
                  <c:v>-70.947095288045034</c:v>
                </c:pt>
                <c:pt idx="1318">
                  <c:v>-71.047112308158873</c:v>
                </c:pt>
                <c:pt idx="1319">
                  <c:v>-71.147128941020696</c:v>
                </c:pt>
                <c:pt idx="1320">
                  <c:v>-71.247145195437326</c:v>
                </c:pt>
                <c:pt idx="1321">
                  <c:v>-71.347161080016022</c:v>
                </c:pt>
                <c:pt idx="1322">
                  <c:v>-71.447176603168231</c:v>
                </c:pt>
                <c:pt idx="1323">
                  <c:v>-71.547191773114122</c:v>
                </c:pt>
                <c:pt idx="1324">
                  <c:v>-71.647206597887362</c:v>
                </c:pt>
                <c:pt idx="1325">
                  <c:v>-71.747221085338595</c:v>
                </c:pt>
                <c:pt idx="1326">
                  <c:v>-71.847235243140631</c:v>
                </c:pt>
                <c:pt idx="1327">
                  <c:v>-71.947249078791359</c:v>
                </c:pt>
                <c:pt idx="1328">
                  <c:v>-72.047262599618534</c:v>
                </c:pt>
                <c:pt idx="1329">
                  <c:v>-72.147275812783221</c:v>
                </c:pt>
                <c:pt idx="1330">
                  <c:v>-72.247288725283653</c:v>
                </c:pt>
                <c:pt idx="1331">
                  <c:v>-72.347301343959387</c:v>
                </c:pt>
                <c:pt idx="1332">
                  <c:v>-72.447313675494001</c:v>
                </c:pt>
                <c:pt idx="1333">
                  <c:v>-72.547325726419345</c:v>
                </c:pt>
                <c:pt idx="1334">
                  <c:v>-72.647337503118891</c:v>
                </c:pt>
                <c:pt idx="1335">
                  <c:v>-72.747349011830778</c:v>
                </c:pt>
                <c:pt idx="1336">
                  <c:v>-72.847360258651406</c:v>
                </c:pt>
                <c:pt idx="1337">
                  <c:v>-72.947371249538719</c:v>
                </c:pt>
                <c:pt idx="1338">
                  <c:v>-73.047381990315003</c:v>
                </c:pt>
                <c:pt idx="1339">
                  <c:v>-73.147392486670256</c:v>
                </c:pt>
                <c:pt idx="1340">
                  <c:v>-73.247402744164944</c:v>
                </c:pt>
                <c:pt idx="1341">
                  <c:v>-73.347412768233454</c:v>
                </c:pt>
                <c:pt idx="1342">
                  <c:v>-73.447422564186212</c:v>
                </c:pt>
                <c:pt idx="1343">
                  <c:v>-73.547432137213164</c:v>
                </c:pt>
                <c:pt idx="1344">
                  <c:v>-73.647441492386136</c:v>
                </c:pt>
                <c:pt idx="1345">
                  <c:v>-73.747450634661561</c:v>
                </c:pt>
                <c:pt idx="1346">
                  <c:v>-73.847459568883394</c:v>
                </c:pt>
                <c:pt idx="1347">
                  <c:v>-73.947468299785072</c:v>
                </c:pt>
                <c:pt idx="1348">
                  <c:v>-74.047476831992711</c:v>
                </c:pt>
                <c:pt idx="1349">
                  <c:v>-74.147485170027039</c:v>
                </c:pt>
                <c:pt idx="1350">
                  <c:v>-74.247493318305999</c:v>
                </c:pt>
                <c:pt idx="1351">
                  <c:v>-74.347501281147117</c:v>
                </c:pt>
                <c:pt idx="1352">
                  <c:v>-74.447509062769768</c:v>
                </c:pt>
                <c:pt idx="1353">
                  <c:v>-74.547516667297145</c:v>
                </c:pt>
                <c:pt idx="1354">
                  <c:v>-74.647524098758836</c:v>
                </c:pt>
                <c:pt idx="1355">
                  <c:v>-74.74753136109284</c:v>
                </c:pt>
                <c:pt idx="1356">
                  <c:v>-74.847538458147312</c:v>
                </c:pt>
                <c:pt idx="1357">
                  <c:v>-74.947545393683271</c:v>
                </c:pt>
                <c:pt idx="1358">
                  <c:v>-75.04755217137587</c:v>
                </c:pt>
                <c:pt idx="1359">
                  <c:v>-75.147558794816703</c:v>
                </c:pt>
                <c:pt idx="1360">
                  <c:v>-75.24756526751591</c:v>
                </c:pt>
                <c:pt idx="1361">
                  <c:v>-75.34757159290335</c:v>
                </c:pt>
                <c:pt idx="1362">
                  <c:v>-75.447577774331322</c:v>
                </c:pt>
                <c:pt idx="1363">
                  <c:v>-75.547583815075598</c:v>
                </c:pt>
                <c:pt idx="1364">
                  <c:v>-75.647589718337642</c:v>
                </c:pt>
                <c:pt idx="1365">
                  <c:v>-75.747595487245775</c:v>
                </c:pt>
                <c:pt idx="1366">
                  <c:v>-75.847601124857377</c:v>
                </c:pt>
                <c:pt idx="1367">
                  <c:v>-75.94760663416028</c:v>
                </c:pt>
                <c:pt idx="1368">
                  <c:v>-76.047612018074233</c:v>
                </c:pt>
                <c:pt idx="1369">
                  <c:v>-76.147617279452646</c:v>
                </c:pt>
                <c:pt idx="1370">
                  <c:v>-76.247622421084003</c:v>
                </c:pt>
                <c:pt idx="1371">
                  <c:v>-76.347627445693306</c:v>
                </c:pt>
                <c:pt idx="1372">
                  <c:v>-76.447632355943568</c:v>
                </c:pt>
                <c:pt idx="1373">
                  <c:v>-76.547637154437268</c:v>
                </c:pt>
                <c:pt idx="1374">
                  <c:v>-76.647641843717821</c:v>
                </c:pt>
                <c:pt idx="1375">
                  <c:v>-76.747646426270265</c:v>
                </c:pt>
                <c:pt idx="1376">
                  <c:v>-76.847650904523618</c:v>
                </c:pt>
                <c:pt idx="1377">
                  <c:v>-76.947655280851592</c:v>
                </c:pt>
                <c:pt idx="1378">
                  <c:v>-77.04765955757351</c:v>
                </c:pt>
                <c:pt idx="1379">
                  <c:v>-77.147663736956261</c:v>
                </c:pt>
                <c:pt idx="1380">
                  <c:v>-77.247667821215046</c:v>
                </c:pt>
                <c:pt idx="1381">
                  <c:v>-77.347671812514761</c:v>
                </c:pt>
                <c:pt idx="1382">
                  <c:v>-77.447675712970977</c:v>
                </c:pt>
                <c:pt idx="1383">
                  <c:v>-77.547679524650931</c:v>
                </c:pt>
                <c:pt idx="1384">
                  <c:v>-77.647683249575167</c:v>
                </c:pt>
                <c:pt idx="1385">
                  <c:v>-77.74768688971821</c:v>
                </c:pt>
                <c:pt idx="1386">
                  <c:v>-77.847690447009157</c:v>
                </c:pt>
                <c:pt idx="1387">
                  <c:v>-77.94769392333383</c:v>
                </c:pt>
                <c:pt idx="1388">
                  <c:v>-78.047697320535036</c:v>
                </c:pt>
                <c:pt idx="1389">
                  <c:v>-78.147700640413333</c:v>
                </c:pt>
                <c:pt idx="1390">
                  <c:v>-78.247703884728651</c:v>
                </c:pt>
                <c:pt idx="1391">
                  <c:v>-78.347707055200416</c:v>
                </c:pt>
                <c:pt idx="1392">
                  <c:v>-78.447710153509632</c:v>
                </c:pt>
                <c:pt idx="1393">
                  <c:v>-78.547713181298349</c:v>
                </c:pt>
                <c:pt idx="1394">
                  <c:v>-78.64771614017171</c:v>
                </c:pt>
                <c:pt idx="1395">
                  <c:v>-78.747719031698097</c:v>
                </c:pt>
                <c:pt idx="1396">
                  <c:v>-78.847721857410207</c:v>
                </c:pt>
                <c:pt idx="1397">
                  <c:v>-78.947724618806049</c:v>
                </c:pt>
                <c:pt idx="1398">
                  <c:v>-79.047727317349555</c:v>
                </c:pt>
                <c:pt idx="1399">
                  <c:v>-79.147729954470947</c:v>
                </c:pt>
                <c:pt idx="1400">
                  <c:v>-79.247732531568275</c:v>
                </c:pt>
              </c:numCache>
            </c:numRef>
          </c:yVal>
          <c:smooth val="1"/>
        </c:ser>
        <c:dLbls>
          <c:showLegendKey val="0"/>
          <c:showVal val="0"/>
          <c:showCatName val="0"/>
          <c:showSerName val="0"/>
          <c:showPercent val="0"/>
          <c:showBubbleSize val="0"/>
        </c:dLbls>
        <c:axId val="132072000"/>
        <c:axId val="132072576"/>
      </c:scatterChart>
      <c:scatterChart>
        <c:scatterStyle val="smoothMarker"/>
        <c:varyColors val="0"/>
        <c:ser>
          <c:idx val="1"/>
          <c:order val="1"/>
          <c:tx>
            <c:strRef>
              <c:f>'Control Loop'!$F$36</c:f>
              <c:strCache>
                <c:ptCount val="1"/>
                <c:pt idx="0">
                  <c:v>C/O Phase</c:v>
                </c:pt>
              </c:strCache>
            </c:strRef>
          </c:tx>
          <c:marker>
            <c:symbol val="none"/>
          </c:marker>
          <c:xVal>
            <c:numRef>
              <c:f>'Control Loop'!$D$37:$D$1437</c:f>
              <c:numCache>
                <c:formatCode>General</c:formatCode>
                <c:ptCount val="1401"/>
                <c:pt idx="0">
                  <c:v>0.01</c:v>
                </c:pt>
                <c:pt idx="1">
                  <c:v>1.0115794542598987E-2</c:v>
                </c:pt>
                <c:pt idx="2">
                  <c:v>1.0232929922807537E-2</c:v>
                </c:pt>
                <c:pt idx="3">
                  <c:v>1.0351421666793434E-2</c:v>
                </c:pt>
                <c:pt idx="4">
                  <c:v>1.0471285480508985E-2</c:v>
                </c:pt>
                <c:pt idx="5">
                  <c:v>1.0592537251772879E-2</c:v>
                </c:pt>
                <c:pt idx="6">
                  <c:v>1.0715193052376049E-2</c:v>
                </c:pt>
                <c:pt idx="7">
                  <c:v>1.0839269140212019E-2</c:v>
                </c:pt>
                <c:pt idx="8">
                  <c:v>1.0964781961431828E-2</c:v>
                </c:pt>
                <c:pt idx="9">
                  <c:v>1.1091748152623988E-2</c:v>
                </c:pt>
                <c:pt idx="10">
                  <c:v>1.1220184543019611E-2</c:v>
                </c:pt>
                <c:pt idx="11">
                  <c:v>1.1350108156723122E-2</c:v>
                </c:pt>
                <c:pt idx="12">
                  <c:v>1.1481536214968798E-2</c:v>
                </c:pt>
                <c:pt idx="13">
                  <c:v>1.1614486138403391E-2</c:v>
                </c:pt>
                <c:pt idx="14">
                  <c:v>1.174897554939526E-2</c:v>
                </c:pt>
                <c:pt idx="15">
                  <c:v>1.1885022274370141E-2</c:v>
                </c:pt>
                <c:pt idx="16">
                  <c:v>1.2022644346174085E-2</c:v>
                </c:pt>
                <c:pt idx="17">
                  <c:v>1.216186000646363E-2</c:v>
                </c:pt>
                <c:pt idx="18">
                  <c:v>1.2302687708123762E-2</c:v>
                </c:pt>
                <c:pt idx="19">
                  <c:v>1.2445146117713798E-2</c:v>
                </c:pt>
                <c:pt idx="20">
                  <c:v>1.2589254117941612E-2</c:v>
                </c:pt>
                <c:pt idx="21">
                  <c:v>1.2735030810166557E-2</c:v>
                </c:pt>
                <c:pt idx="22">
                  <c:v>1.2882495516931271E-2</c:v>
                </c:pt>
                <c:pt idx="23">
                  <c:v>1.3031667784522924E-2</c:v>
                </c:pt>
                <c:pt idx="24">
                  <c:v>1.3182567385563993E-2</c:v>
                </c:pt>
                <c:pt idx="25">
                  <c:v>1.3335214321633161E-2</c:v>
                </c:pt>
                <c:pt idx="26">
                  <c:v>1.348962882591645E-2</c:v>
                </c:pt>
                <c:pt idx="27">
                  <c:v>1.3645831365889158E-2</c:v>
                </c:pt>
                <c:pt idx="28">
                  <c:v>1.3803842646028758E-2</c:v>
                </c:pt>
                <c:pt idx="29">
                  <c:v>1.396368361055928E-2</c:v>
                </c:pt>
                <c:pt idx="30">
                  <c:v>1.4125375446227445E-2</c:v>
                </c:pt>
                <c:pt idx="31">
                  <c:v>1.4288939585110922E-2</c:v>
                </c:pt>
                <c:pt idx="32">
                  <c:v>1.4454397707459167E-2</c:v>
                </c:pt>
                <c:pt idx="33">
                  <c:v>1.4621771744567065E-2</c:v>
                </c:pt>
                <c:pt idx="34">
                  <c:v>1.4791083881681955E-2</c:v>
                </c:pt>
                <c:pt idx="35">
                  <c:v>1.4962356560944214E-2</c:v>
                </c:pt>
                <c:pt idx="36">
                  <c:v>1.5135612484361951E-2</c:v>
                </c:pt>
                <c:pt idx="37">
                  <c:v>1.5310874616820168E-2</c:v>
                </c:pt>
                <c:pt idx="38">
                  <c:v>1.5488166189124672E-2</c:v>
                </c:pt>
                <c:pt idx="39">
                  <c:v>1.5667510701081348E-2</c:v>
                </c:pt>
                <c:pt idx="40">
                  <c:v>1.5848931924610982E-2</c:v>
                </c:pt>
                <c:pt idx="41">
                  <c:v>1.6032453906900258E-2</c:v>
                </c:pt>
                <c:pt idx="42">
                  <c:v>1.6218100973589136E-2</c:v>
                </c:pt>
                <c:pt idx="43">
                  <c:v>1.6405897731995224E-2</c:v>
                </c:pt>
                <c:pt idx="44">
                  <c:v>1.6595869074375436E-2</c:v>
                </c:pt>
                <c:pt idx="45">
                  <c:v>1.6788040181225424E-2</c:v>
                </c:pt>
                <c:pt idx="46">
                  <c:v>1.6982436524617259E-2</c:v>
                </c:pt>
                <c:pt idx="47">
                  <c:v>1.7179083871575684E-2</c:v>
                </c:pt>
                <c:pt idx="48">
                  <c:v>1.7378008287493557E-2</c:v>
                </c:pt>
                <c:pt idx="49">
                  <c:v>1.7579236139586715E-2</c:v>
                </c:pt>
                <c:pt idx="50">
                  <c:v>1.7782794100389014E-2</c:v>
                </c:pt>
                <c:pt idx="51">
                  <c:v>1.7988709151287655E-2</c:v>
                </c:pt>
                <c:pt idx="52">
                  <c:v>1.8197008586099607E-2</c:v>
                </c:pt>
                <c:pt idx="53">
                  <c:v>1.8407720014689329E-2</c:v>
                </c:pt>
                <c:pt idx="54">
                  <c:v>1.8620871366628433E-2</c:v>
                </c:pt>
                <c:pt idx="55">
                  <c:v>1.8836490894897761E-2</c:v>
                </c:pt>
                <c:pt idx="56">
                  <c:v>1.9054607179632213E-2</c:v>
                </c:pt>
                <c:pt idx="57">
                  <c:v>1.9275249131909099E-2</c:v>
                </c:pt>
                <c:pt idx="58">
                  <c:v>1.9498445997580178E-2</c:v>
                </c:pt>
                <c:pt idx="59">
                  <c:v>1.9724227361148258E-2</c:v>
                </c:pt>
                <c:pt idx="60">
                  <c:v>1.9952623149688504E-2</c:v>
                </c:pt>
                <c:pt idx="61">
                  <c:v>2.0183663636815313E-2</c:v>
                </c:pt>
                <c:pt idx="62">
                  <c:v>2.0417379446694989E-2</c:v>
                </c:pt>
                <c:pt idx="63">
                  <c:v>2.0653801558104982E-2</c:v>
                </c:pt>
                <c:pt idx="64">
                  <c:v>2.0892961308540077E-2</c:v>
                </c:pt>
                <c:pt idx="65">
                  <c:v>2.1134890398366135E-2</c:v>
                </c:pt>
                <c:pt idx="66">
                  <c:v>2.1379620895021982E-2</c:v>
                </c:pt>
                <c:pt idx="67">
                  <c:v>2.162718523726985E-2</c:v>
                </c:pt>
                <c:pt idx="68">
                  <c:v>2.1877616239495169E-2</c:v>
                </c:pt>
                <c:pt idx="69">
                  <c:v>2.2130947096056005E-2</c:v>
                </c:pt>
                <c:pt idx="70">
                  <c:v>2.2387211385683017E-2</c:v>
                </c:pt>
                <c:pt idx="71">
                  <c:v>2.2646443075930212E-2</c:v>
                </c:pt>
                <c:pt idx="72">
                  <c:v>2.2908676527677332E-2</c:v>
                </c:pt>
                <c:pt idx="73">
                  <c:v>2.3173946499684382E-2</c:v>
                </c:pt>
                <c:pt idx="74">
                  <c:v>2.3442288153198799E-2</c:v>
                </c:pt>
                <c:pt idx="75">
                  <c:v>2.3713737056616124E-2</c:v>
                </c:pt>
                <c:pt idx="76">
                  <c:v>2.398832919019446E-2</c:v>
                </c:pt>
                <c:pt idx="77">
                  <c:v>2.4266100950823707E-2</c:v>
                </c:pt>
                <c:pt idx="78">
                  <c:v>2.4547089156849836E-2</c:v>
                </c:pt>
                <c:pt idx="79">
                  <c:v>2.4831331052955229E-2</c:v>
                </c:pt>
                <c:pt idx="80">
                  <c:v>2.5118864315095319E-2</c:v>
                </c:pt>
                <c:pt idx="81">
                  <c:v>2.5409727055492552E-2</c:v>
                </c:pt>
                <c:pt idx="82">
                  <c:v>2.5703957827688133E-2</c:v>
                </c:pt>
                <c:pt idx="83">
                  <c:v>2.6001595631652195E-2</c:v>
                </c:pt>
                <c:pt idx="84">
                  <c:v>2.6302679918953287E-2</c:v>
                </c:pt>
                <c:pt idx="85">
                  <c:v>2.6607250597987544E-2</c:v>
                </c:pt>
                <c:pt idx="86">
                  <c:v>2.6915348039268597E-2</c:v>
                </c:pt>
                <c:pt idx="87">
                  <c:v>2.7227013080778545E-2</c:v>
                </c:pt>
                <c:pt idx="88">
                  <c:v>2.7542287033381078E-2</c:v>
                </c:pt>
                <c:pt idx="89">
                  <c:v>2.7861211686297106E-2</c:v>
                </c:pt>
                <c:pt idx="90">
                  <c:v>2.8183829312643922E-2</c:v>
                </c:pt>
                <c:pt idx="91">
                  <c:v>2.8510182675038468E-2</c:v>
                </c:pt>
                <c:pt idx="92">
                  <c:v>2.8840315031265416E-2</c:v>
                </c:pt>
                <c:pt idx="93">
                  <c:v>2.9174270140011015E-2</c:v>
                </c:pt>
                <c:pt idx="94">
                  <c:v>2.9512092266663181E-2</c:v>
                </c:pt>
                <c:pt idx="95">
                  <c:v>2.9853826189178912E-2</c:v>
                </c:pt>
                <c:pt idx="96">
                  <c:v>3.0199517204019467E-2</c:v>
                </c:pt>
                <c:pt idx="97">
                  <c:v>3.0549211132154416E-2</c:v>
                </c:pt>
                <c:pt idx="98">
                  <c:v>3.0902954325135176E-2</c:v>
                </c:pt>
                <c:pt idx="99">
                  <c:v>3.1260793671238796E-2</c:v>
                </c:pt>
                <c:pt idx="100">
                  <c:v>3.1622776601683035E-2</c:v>
                </c:pt>
                <c:pt idx="101">
                  <c:v>3.1988951096913194E-2</c:v>
                </c:pt>
                <c:pt idx="102">
                  <c:v>3.2359365692962029E-2</c:v>
                </c:pt>
                <c:pt idx="103">
                  <c:v>3.2734069487882995E-2</c:v>
                </c:pt>
                <c:pt idx="104">
                  <c:v>3.3113112148258274E-2</c:v>
                </c:pt>
                <c:pt idx="105">
                  <c:v>3.3496543915781919E-2</c:v>
                </c:pt>
                <c:pt idx="106">
                  <c:v>3.3884415613919382E-2</c:v>
                </c:pt>
                <c:pt idx="107">
                  <c:v>3.4276778654644152E-2</c:v>
                </c:pt>
                <c:pt idx="108">
                  <c:v>3.4673685045252256E-2</c:v>
                </c:pt>
                <c:pt idx="109">
                  <c:v>3.5075187395255884E-2</c:v>
                </c:pt>
                <c:pt idx="110">
                  <c:v>3.5481338923356594E-2</c:v>
                </c:pt>
                <c:pt idx="111">
                  <c:v>3.5892193464499553E-2</c:v>
                </c:pt>
                <c:pt idx="112">
                  <c:v>3.6307805477009139E-2</c:v>
                </c:pt>
                <c:pt idx="113">
                  <c:v>3.6728230049807457E-2</c:v>
                </c:pt>
                <c:pt idx="114">
                  <c:v>3.7153522909716234E-2</c:v>
                </c:pt>
                <c:pt idx="115">
                  <c:v>3.7583740428843368E-2</c:v>
                </c:pt>
                <c:pt idx="116">
                  <c:v>3.8018939632055056E-2</c:v>
                </c:pt>
                <c:pt idx="117">
                  <c:v>3.8459178204534261E-2</c:v>
                </c:pt>
                <c:pt idx="118">
                  <c:v>3.8904514499426952E-2</c:v>
                </c:pt>
                <c:pt idx="119">
                  <c:v>3.9355007545576602E-2</c:v>
                </c:pt>
                <c:pt idx="120">
                  <c:v>3.9810717055348568E-2</c:v>
                </c:pt>
                <c:pt idx="121">
                  <c:v>4.0271703432544721E-2</c:v>
                </c:pt>
                <c:pt idx="122">
                  <c:v>4.0738027780410066E-2</c:v>
                </c:pt>
                <c:pt idx="123">
                  <c:v>4.12097519097318E-2</c:v>
                </c:pt>
                <c:pt idx="124">
                  <c:v>4.1686938347032285E-2</c:v>
                </c:pt>
                <c:pt idx="125">
                  <c:v>4.2169650342856954E-2</c:v>
                </c:pt>
                <c:pt idx="126">
                  <c:v>4.265795188015796E-2</c:v>
                </c:pt>
                <c:pt idx="127">
                  <c:v>4.3151907682775194E-2</c:v>
                </c:pt>
                <c:pt idx="128">
                  <c:v>4.3651583224015231E-2</c:v>
                </c:pt>
                <c:pt idx="129">
                  <c:v>4.4157044735329866E-2</c:v>
                </c:pt>
                <c:pt idx="130">
                  <c:v>4.4668359215094898E-2</c:v>
                </c:pt>
                <c:pt idx="131">
                  <c:v>4.5185594437490796E-2</c:v>
                </c:pt>
                <c:pt idx="132">
                  <c:v>4.5708818961486049E-2</c:v>
                </c:pt>
                <c:pt idx="133">
                  <c:v>4.6238102139924533E-2</c:v>
                </c:pt>
                <c:pt idx="134">
                  <c:v>4.6773514128718302E-2</c:v>
                </c:pt>
                <c:pt idx="135">
                  <c:v>4.731512589614649E-2</c:v>
                </c:pt>
                <c:pt idx="136">
                  <c:v>4.7863009232262256E-2</c:v>
                </c:pt>
                <c:pt idx="137">
                  <c:v>4.8417236758408318E-2</c:v>
                </c:pt>
                <c:pt idx="138">
                  <c:v>4.8977881936842986E-2</c:v>
                </c:pt>
                <c:pt idx="139">
                  <c:v>4.9545019080477336E-2</c:v>
                </c:pt>
                <c:pt idx="140">
                  <c:v>5.0118723362725527E-2</c:v>
                </c:pt>
                <c:pt idx="141">
                  <c:v>5.069907082746871E-2</c:v>
                </c:pt>
                <c:pt idx="142">
                  <c:v>5.1286138399134713E-2</c:v>
                </c:pt>
                <c:pt idx="143">
                  <c:v>5.1880003892894315E-2</c:v>
                </c:pt>
                <c:pt idx="144">
                  <c:v>5.2480746024975419E-2</c:v>
                </c:pt>
                <c:pt idx="145">
                  <c:v>5.3088444423096973E-2</c:v>
                </c:pt>
                <c:pt idx="146">
                  <c:v>5.3703179637023361E-2</c:v>
                </c:pt>
                <c:pt idx="147">
                  <c:v>5.4325033149241385E-2</c:v>
                </c:pt>
                <c:pt idx="148">
                  <c:v>5.4954087385760464E-2</c:v>
                </c:pt>
                <c:pt idx="149">
                  <c:v>5.5590425727038345E-2</c:v>
                </c:pt>
                <c:pt idx="150">
                  <c:v>5.6234132519032871E-2</c:v>
                </c:pt>
                <c:pt idx="151">
                  <c:v>5.6885293084382074E-2</c:v>
                </c:pt>
                <c:pt idx="152">
                  <c:v>5.754399373371355E-2</c:v>
                </c:pt>
                <c:pt idx="153">
                  <c:v>5.8210321777084968E-2</c:v>
                </c:pt>
                <c:pt idx="154">
                  <c:v>5.8884365535556697E-2</c:v>
                </c:pt>
                <c:pt idx="155">
                  <c:v>5.9566214352898821E-2</c:v>
                </c:pt>
                <c:pt idx="156">
                  <c:v>6.0255958607433463E-2</c:v>
                </c:pt>
                <c:pt idx="157">
                  <c:v>6.0953689724014583E-2</c:v>
                </c:pt>
                <c:pt idx="158">
                  <c:v>6.1659500186145848E-2</c:v>
                </c:pt>
                <c:pt idx="159">
                  <c:v>6.2373483548239524E-2</c:v>
                </c:pt>
                <c:pt idx="160">
                  <c:v>6.3095734448016902E-2</c:v>
                </c:pt>
                <c:pt idx="161">
                  <c:v>6.3826348619052356E-2</c:v>
                </c:pt>
                <c:pt idx="162">
                  <c:v>6.4565422903462996E-2</c:v>
                </c:pt>
                <c:pt idx="163">
                  <c:v>6.5313055264744652E-2</c:v>
                </c:pt>
                <c:pt idx="164">
                  <c:v>6.6069344800756977E-2</c:v>
                </c:pt>
                <c:pt idx="165">
                  <c:v>6.6834391756858749E-2</c:v>
                </c:pt>
                <c:pt idx="166">
                  <c:v>6.7608297539195436E-2</c:v>
                </c:pt>
                <c:pt idx="167">
                  <c:v>6.839116472814015E-2</c:v>
                </c:pt>
                <c:pt idx="168">
                  <c:v>6.9183097091890827E-2</c:v>
                </c:pt>
                <c:pt idx="169">
                  <c:v>6.9984199600224506E-2</c:v>
                </c:pt>
                <c:pt idx="170">
                  <c:v>7.0794578438410832E-2</c:v>
                </c:pt>
                <c:pt idx="171">
                  <c:v>7.161434102128722E-2</c:v>
                </c:pt>
                <c:pt idx="172">
                  <c:v>7.2443596007495989E-2</c:v>
                </c:pt>
                <c:pt idx="173">
                  <c:v>7.3282453313887344E-2</c:v>
                </c:pt>
                <c:pt idx="174">
                  <c:v>7.4131024130088596E-2</c:v>
                </c:pt>
                <c:pt idx="175">
                  <c:v>7.4989420933242373E-2</c:v>
                </c:pt>
                <c:pt idx="176">
                  <c:v>7.5857757502915138E-2</c:v>
                </c:pt>
                <c:pt idx="177">
                  <c:v>7.6736148936178611E-2</c:v>
                </c:pt>
                <c:pt idx="178">
                  <c:v>7.7624711662865831E-2</c:v>
                </c:pt>
                <c:pt idx="179">
                  <c:v>7.8523563461003726E-2</c:v>
                </c:pt>
                <c:pt idx="180">
                  <c:v>7.9432823472424655E-2</c:v>
                </c:pt>
                <c:pt idx="181">
                  <c:v>8.0352612218558189E-2</c:v>
                </c:pt>
                <c:pt idx="182">
                  <c:v>8.1283051616406352E-2</c:v>
                </c:pt>
                <c:pt idx="183">
                  <c:v>8.2224264994703422E-2</c:v>
                </c:pt>
                <c:pt idx="184">
                  <c:v>8.3176377110263364E-2</c:v>
                </c:pt>
                <c:pt idx="185">
                  <c:v>8.4139514164515719E-2</c:v>
                </c:pt>
                <c:pt idx="186">
                  <c:v>8.5113803820233813E-2</c:v>
                </c:pt>
                <c:pt idx="187">
                  <c:v>8.6099375218456176E-2</c:v>
                </c:pt>
                <c:pt idx="188">
                  <c:v>8.7096358995604056E-2</c:v>
                </c:pt>
                <c:pt idx="189">
                  <c:v>8.8104887300797338E-2</c:v>
                </c:pt>
                <c:pt idx="190">
                  <c:v>8.9125093813370443E-2</c:v>
                </c:pt>
                <c:pt idx="191">
                  <c:v>9.0157113760591531E-2</c:v>
                </c:pt>
                <c:pt idx="192">
                  <c:v>9.1201083935586749E-2</c:v>
                </c:pt>
                <c:pt idx="193">
                  <c:v>9.225714271547196E-2</c:v>
                </c:pt>
                <c:pt idx="194">
                  <c:v>9.3325430079694696E-2</c:v>
                </c:pt>
                <c:pt idx="195">
                  <c:v>9.4406087628587876E-2</c:v>
                </c:pt>
                <c:pt idx="196">
                  <c:v>9.5499258602139078E-2</c:v>
                </c:pt>
                <c:pt idx="197">
                  <c:v>9.6605087898976677E-2</c:v>
                </c:pt>
                <c:pt idx="198">
                  <c:v>9.7723722095576351E-2</c:v>
                </c:pt>
                <c:pt idx="199">
                  <c:v>9.8855309465689101E-2</c:v>
                </c:pt>
                <c:pt idx="200">
                  <c:v>9.9999999999995148E-2</c:v>
                </c:pt>
                <c:pt idx="201">
                  <c:v>0.10115794542598495</c:v>
                </c:pt>
                <c:pt idx="202">
                  <c:v>0.10232929922807035</c:v>
                </c:pt>
                <c:pt idx="203">
                  <c:v>0.10351421666792926</c:v>
                </c:pt>
                <c:pt idx="204">
                  <c:v>0.10471285480508477</c:v>
                </c:pt>
                <c:pt idx="205">
                  <c:v>0.10592537251772365</c:v>
                </c:pt>
                <c:pt idx="206">
                  <c:v>0.10715193052375523</c:v>
                </c:pt>
                <c:pt idx="207">
                  <c:v>0.10839269140211488</c:v>
                </c:pt>
                <c:pt idx="208">
                  <c:v>0.10964781961431296</c:v>
                </c:pt>
                <c:pt idx="209">
                  <c:v>0.1109174815262345</c:v>
                </c:pt>
                <c:pt idx="210">
                  <c:v>0.11220184543019066</c:v>
                </c:pt>
                <c:pt idx="211">
                  <c:v>0.11350108156722566</c:v>
                </c:pt>
                <c:pt idx="212">
                  <c:v>0.11481536214968234</c:v>
                </c:pt>
                <c:pt idx="213">
                  <c:v>0.11614486138402827</c:v>
                </c:pt>
                <c:pt idx="214">
                  <c:v>0.11748975549394687</c:v>
                </c:pt>
                <c:pt idx="215">
                  <c:v>0.11885022274369558</c:v>
                </c:pt>
                <c:pt idx="216">
                  <c:v>0.12022644346173494</c:v>
                </c:pt>
                <c:pt idx="217">
                  <c:v>0.12161860006463039</c:v>
                </c:pt>
                <c:pt idx="218">
                  <c:v>0.12302687708123167</c:v>
                </c:pt>
                <c:pt idx="219">
                  <c:v>0.12445146117713193</c:v>
                </c:pt>
                <c:pt idx="220">
                  <c:v>0.12589254117940996</c:v>
                </c:pt>
                <c:pt idx="221">
                  <c:v>0.12735030810165932</c:v>
                </c:pt>
                <c:pt idx="222">
                  <c:v>0.12882495516930648</c:v>
                </c:pt>
                <c:pt idx="223">
                  <c:v>0.13031667784522291</c:v>
                </c:pt>
                <c:pt idx="224">
                  <c:v>0.13182567385563349</c:v>
                </c:pt>
                <c:pt idx="225">
                  <c:v>0.1333521432163251</c:v>
                </c:pt>
                <c:pt idx="226">
                  <c:v>0.13489628825915795</c:v>
                </c:pt>
                <c:pt idx="227">
                  <c:v>0.13645831365888494</c:v>
                </c:pt>
                <c:pt idx="228">
                  <c:v>0.13803842646028086</c:v>
                </c:pt>
                <c:pt idx="229">
                  <c:v>0.13963683610558592</c:v>
                </c:pt>
                <c:pt idx="230">
                  <c:v>0.14125375446226751</c:v>
                </c:pt>
                <c:pt idx="231">
                  <c:v>0.14288939585110227</c:v>
                </c:pt>
                <c:pt idx="232">
                  <c:v>0.14454397707458463</c:v>
                </c:pt>
                <c:pt idx="233">
                  <c:v>0.14621771744566348</c:v>
                </c:pt>
                <c:pt idx="234">
                  <c:v>0.14791083881681227</c:v>
                </c:pt>
                <c:pt idx="235">
                  <c:v>0.14962356560943479</c:v>
                </c:pt>
                <c:pt idx="236">
                  <c:v>0.15135612484361216</c:v>
                </c:pt>
                <c:pt idx="237">
                  <c:v>0.15310874616819425</c:v>
                </c:pt>
                <c:pt idx="238">
                  <c:v>0.15488166189123911</c:v>
                </c:pt>
                <c:pt idx="239">
                  <c:v>0.15667510701080578</c:v>
                </c:pt>
                <c:pt idx="240">
                  <c:v>0.1584893192461021</c:v>
                </c:pt>
                <c:pt idx="241">
                  <c:v>0.1603245390689948</c:v>
                </c:pt>
                <c:pt idx="242">
                  <c:v>0.16218100973588337</c:v>
                </c:pt>
                <c:pt idx="243">
                  <c:v>0.16405897731994418</c:v>
                </c:pt>
                <c:pt idx="244">
                  <c:v>0.16595869074374622</c:v>
                </c:pt>
                <c:pt idx="245">
                  <c:v>0.16788040181224606</c:v>
                </c:pt>
                <c:pt idx="246">
                  <c:v>0.16982436524616432</c:v>
                </c:pt>
                <c:pt idx="247">
                  <c:v>0.17179083871574843</c:v>
                </c:pt>
                <c:pt idx="248">
                  <c:v>0.17378008287492705</c:v>
                </c:pt>
                <c:pt idx="249">
                  <c:v>0.17579236139585863</c:v>
                </c:pt>
                <c:pt idx="250">
                  <c:v>0.1778279410038815</c:v>
                </c:pt>
                <c:pt idx="251">
                  <c:v>0.17988709151286772</c:v>
                </c:pt>
                <c:pt idx="252">
                  <c:v>0.18197008586098715</c:v>
                </c:pt>
                <c:pt idx="253">
                  <c:v>0.18407720014688425</c:v>
                </c:pt>
                <c:pt idx="254">
                  <c:v>0.18620871366627526</c:v>
                </c:pt>
                <c:pt idx="255">
                  <c:v>0.18836490894896843</c:v>
                </c:pt>
                <c:pt idx="256">
                  <c:v>0.19054607179631278</c:v>
                </c:pt>
                <c:pt idx="257">
                  <c:v>0.19275249131908151</c:v>
                </c:pt>
                <c:pt idx="258">
                  <c:v>0.19498445997579231</c:v>
                </c:pt>
                <c:pt idx="259">
                  <c:v>0.19724227361147301</c:v>
                </c:pt>
                <c:pt idx="260">
                  <c:v>0.19952623149687526</c:v>
                </c:pt>
                <c:pt idx="261">
                  <c:v>0.20183663636814322</c:v>
                </c:pt>
                <c:pt idx="262">
                  <c:v>0.20417379446693992</c:v>
                </c:pt>
                <c:pt idx="263">
                  <c:v>0.20653801558103976</c:v>
                </c:pt>
                <c:pt idx="264">
                  <c:v>0.2089296130853906</c:v>
                </c:pt>
                <c:pt idx="265">
                  <c:v>0.21134890398365097</c:v>
                </c:pt>
                <c:pt idx="266">
                  <c:v>0.21379620895020934</c:v>
                </c:pt>
                <c:pt idx="267">
                  <c:v>0.21627185237268798</c:v>
                </c:pt>
                <c:pt idx="268">
                  <c:v>0.21877616239494102</c:v>
                </c:pt>
                <c:pt idx="269">
                  <c:v>0.2213094709605492</c:v>
                </c:pt>
                <c:pt idx="270">
                  <c:v>0.22387211385681921</c:v>
                </c:pt>
                <c:pt idx="271">
                  <c:v>0.22646443075929101</c:v>
                </c:pt>
                <c:pt idx="272">
                  <c:v>0.22908676527676217</c:v>
                </c:pt>
                <c:pt idx="273">
                  <c:v>0.23173946499683254</c:v>
                </c:pt>
                <c:pt idx="274">
                  <c:v>0.23442288153197649</c:v>
                </c:pt>
                <c:pt idx="275">
                  <c:v>0.23713737056614964</c:v>
                </c:pt>
                <c:pt idx="276">
                  <c:v>0.23988329190193294</c:v>
                </c:pt>
                <c:pt idx="277">
                  <c:v>0.24266100950822525</c:v>
                </c:pt>
                <c:pt idx="278">
                  <c:v>0.24547089156848631</c:v>
                </c:pt>
                <c:pt idx="279">
                  <c:v>0.24831331052954012</c:v>
                </c:pt>
                <c:pt idx="280">
                  <c:v>0.25118864315094086</c:v>
                </c:pt>
                <c:pt idx="281">
                  <c:v>0.25409727055491316</c:v>
                </c:pt>
                <c:pt idx="282">
                  <c:v>0.25703957827686885</c:v>
                </c:pt>
                <c:pt idx="283">
                  <c:v>0.2600159563165092</c:v>
                </c:pt>
                <c:pt idx="284">
                  <c:v>0.26302679918951999</c:v>
                </c:pt>
                <c:pt idx="285">
                  <c:v>0.26607250597986254</c:v>
                </c:pt>
                <c:pt idx="286">
                  <c:v>0.26915348039267289</c:v>
                </c:pt>
                <c:pt idx="287">
                  <c:v>0.27227013080777207</c:v>
                </c:pt>
                <c:pt idx="288">
                  <c:v>0.27542287033379725</c:v>
                </c:pt>
                <c:pt idx="289">
                  <c:v>0.27861211686295739</c:v>
                </c:pt>
                <c:pt idx="290">
                  <c:v>0.2818382931264255</c:v>
                </c:pt>
                <c:pt idx="291">
                  <c:v>0.28510182675037082</c:v>
                </c:pt>
                <c:pt idx="292">
                  <c:v>0.28840315031263997</c:v>
                </c:pt>
                <c:pt idx="293">
                  <c:v>0.29174270140009584</c:v>
                </c:pt>
                <c:pt idx="294">
                  <c:v>0.29512092266661744</c:v>
                </c:pt>
                <c:pt idx="295">
                  <c:v>0.29853826189177457</c:v>
                </c:pt>
                <c:pt idx="296">
                  <c:v>0.30199517204017973</c:v>
                </c:pt>
                <c:pt idx="297">
                  <c:v>0.30549211132152915</c:v>
                </c:pt>
                <c:pt idx="298">
                  <c:v>0.30902954325133664</c:v>
                </c:pt>
                <c:pt idx="299">
                  <c:v>0.31260793671237275</c:v>
                </c:pt>
                <c:pt idx="300">
                  <c:v>0.31622776601681496</c:v>
                </c:pt>
                <c:pt idx="301">
                  <c:v>0.31988951096911628</c:v>
                </c:pt>
                <c:pt idx="302">
                  <c:v>0.32359365692960446</c:v>
                </c:pt>
                <c:pt idx="303">
                  <c:v>0.32734069487881401</c:v>
                </c:pt>
                <c:pt idx="304">
                  <c:v>0.33113112148256663</c:v>
                </c:pt>
                <c:pt idx="305">
                  <c:v>0.33496543915780291</c:v>
                </c:pt>
                <c:pt idx="306">
                  <c:v>0.33884415613917718</c:v>
                </c:pt>
                <c:pt idx="307">
                  <c:v>0.3427677865464247</c:v>
                </c:pt>
                <c:pt idx="308">
                  <c:v>0.34673685045250568</c:v>
                </c:pt>
                <c:pt idx="309">
                  <c:v>0.3507518739525417</c:v>
                </c:pt>
                <c:pt idx="310">
                  <c:v>0.35481338923354855</c:v>
                </c:pt>
                <c:pt idx="311">
                  <c:v>0.35892193464497796</c:v>
                </c:pt>
                <c:pt idx="312">
                  <c:v>0.36307805477007377</c:v>
                </c:pt>
                <c:pt idx="313">
                  <c:v>0.36728230049805677</c:v>
                </c:pt>
                <c:pt idx="314">
                  <c:v>0.37153522909714426</c:v>
                </c:pt>
                <c:pt idx="315">
                  <c:v>0.37583740428841522</c:v>
                </c:pt>
                <c:pt idx="316">
                  <c:v>0.38018939632053189</c:v>
                </c:pt>
                <c:pt idx="317">
                  <c:v>0.3845917820453239</c:v>
                </c:pt>
                <c:pt idx="318">
                  <c:v>0.38904514499425058</c:v>
                </c:pt>
                <c:pt idx="319">
                  <c:v>0.39355007545574672</c:v>
                </c:pt>
                <c:pt idx="320">
                  <c:v>0.39810717055346612</c:v>
                </c:pt>
                <c:pt idx="321">
                  <c:v>0.4027170343254276</c:v>
                </c:pt>
                <c:pt idx="322">
                  <c:v>0.40738027780408087</c:v>
                </c:pt>
                <c:pt idx="323">
                  <c:v>0.41209751909729797</c:v>
                </c:pt>
                <c:pt idx="324">
                  <c:v>0.41686938347030239</c:v>
                </c:pt>
                <c:pt idx="325">
                  <c:v>0.42169650342854886</c:v>
                </c:pt>
                <c:pt idx="326">
                  <c:v>0.42657951880155881</c:v>
                </c:pt>
                <c:pt idx="327">
                  <c:v>0.431519076827731</c:v>
                </c:pt>
                <c:pt idx="328">
                  <c:v>0.43651583224013091</c:v>
                </c:pt>
                <c:pt idx="329">
                  <c:v>0.441570447353277</c:v>
                </c:pt>
                <c:pt idx="330">
                  <c:v>0.44668359215092723</c:v>
                </c:pt>
                <c:pt idx="331">
                  <c:v>0.45185594437488602</c:v>
                </c:pt>
                <c:pt idx="332">
                  <c:v>0.45708818961483827</c:v>
                </c:pt>
                <c:pt idx="333">
                  <c:v>0.46238102139922266</c:v>
                </c:pt>
                <c:pt idx="334">
                  <c:v>0.46773514128716009</c:v>
                </c:pt>
                <c:pt idx="335">
                  <c:v>0.47315125896144189</c:v>
                </c:pt>
                <c:pt idx="336">
                  <c:v>0.47863009232259929</c:v>
                </c:pt>
                <c:pt idx="337">
                  <c:v>0.4841723675840594</c:v>
                </c:pt>
                <c:pt idx="338">
                  <c:v>0.48977881936840578</c:v>
                </c:pt>
                <c:pt idx="339">
                  <c:v>0.49545019080474928</c:v>
                </c:pt>
                <c:pt idx="340">
                  <c:v>0.50118723362723083</c:v>
                </c:pt>
                <c:pt idx="341">
                  <c:v>0.50699070827466242</c:v>
                </c:pt>
                <c:pt idx="342">
                  <c:v>0.51286138399132197</c:v>
                </c:pt>
                <c:pt idx="343">
                  <c:v>0.51880003892891768</c:v>
                </c:pt>
                <c:pt idx="344">
                  <c:v>0.52480746024972869</c:v>
                </c:pt>
                <c:pt idx="345">
                  <c:v>0.53088444423094394</c:v>
                </c:pt>
                <c:pt idx="346">
                  <c:v>0.53703179637020715</c:v>
                </c:pt>
                <c:pt idx="347">
                  <c:v>0.54325033149238722</c:v>
                </c:pt>
                <c:pt idx="348">
                  <c:v>0.54954087385757788</c:v>
                </c:pt>
                <c:pt idx="349">
                  <c:v>0.55590425727035642</c:v>
                </c:pt>
                <c:pt idx="350">
                  <c:v>0.56234132519030133</c:v>
                </c:pt>
                <c:pt idx="351">
                  <c:v>0.56885293084379263</c:v>
                </c:pt>
                <c:pt idx="352">
                  <c:v>0.57543993733710752</c:v>
                </c:pt>
                <c:pt idx="353">
                  <c:v>0.58210321777082141</c:v>
                </c:pt>
                <c:pt idx="354">
                  <c:v>0.58884365535553829</c:v>
                </c:pt>
                <c:pt idx="355">
                  <c:v>0.59566214352895874</c:v>
                </c:pt>
                <c:pt idx="356">
                  <c:v>0.60255958607430538</c:v>
                </c:pt>
                <c:pt idx="357">
                  <c:v>0.60953689724011606</c:v>
                </c:pt>
                <c:pt idx="358">
                  <c:v>0.61659500186142846</c:v>
                </c:pt>
                <c:pt idx="359">
                  <c:v>0.62373483548236497</c:v>
                </c:pt>
                <c:pt idx="360">
                  <c:v>0.63095734448013774</c:v>
                </c:pt>
                <c:pt idx="361">
                  <c:v>0.63826348619049245</c:v>
                </c:pt>
                <c:pt idx="362">
                  <c:v>0.64565422903459868</c:v>
                </c:pt>
                <c:pt idx="363">
                  <c:v>0.65313055264741482</c:v>
                </c:pt>
                <c:pt idx="364">
                  <c:v>0.66069344800753704</c:v>
                </c:pt>
                <c:pt idx="365">
                  <c:v>0.66834391756855505</c:v>
                </c:pt>
                <c:pt idx="366">
                  <c:v>0.67608297539192141</c:v>
                </c:pt>
                <c:pt idx="367">
                  <c:v>0.68391164728136822</c:v>
                </c:pt>
                <c:pt idx="368">
                  <c:v>0.6918309709188748</c:v>
                </c:pt>
                <c:pt idx="369">
                  <c:v>0.69984199600221031</c:v>
                </c:pt>
                <c:pt idx="370">
                  <c:v>0.70794578438407407</c:v>
                </c:pt>
                <c:pt idx="371">
                  <c:v>0.71614341021283734</c:v>
                </c:pt>
                <c:pt idx="372">
                  <c:v>0.7244359600749245</c:v>
                </c:pt>
                <c:pt idx="373">
                  <c:v>0.73282453313883722</c:v>
                </c:pt>
                <c:pt idx="374">
                  <c:v>0.74131024130084988</c:v>
                </c:pt>
                <c:pt idx="375">
                  <c:v>0.74989420933238726</c:v>
                </c:pt>
                <c:pt idx="376">
                  <c:v>0.75857757502911438</c:v>
                </c:pt>
                <c:pt idx="377">
                  <c:v>0.76736148936174864</c:v>
                </c:pt>
                <c:pt idx="378">
                  <c:v>0.77624711662862</c:v>
                </c:pt>
                <c:pt idx="379">
                  <c:v>0.78523563460999912</c:v>
                </c:pt>
                <c:pt idx="380">
                  <c:v>0.79432823472420799</c:v>
                </c:pt>
                <c:pt idx="381">
                  <c:v>0.80352612218554287</c:v>
                </c:pt>
                <c:pt idx="382">
                  <c:v>0.81283051616402324</c:v>
                </c:pt>
                <c:pt idx="383">
                  <c:v>0.82224264994699425</c:v>
                </c:pt>
                <c:pt idx="384">
                  <c:v>0.83176377110259314</c:v>
                </c:pt>
                <c:pt idx="385">
                  <c:v>0.84139514164511631</c:v>
                </c:pt>
                <c:pt idx="386">
                  <c:v>0.85113803820229672</c:v>
                </c:pt>
                <c:pt idx="387">
                  <c:v>0.86099375218451912</c:v>
                </c:pt>
                <c:pt idx="388">
                  <c:v>0.8709635899559981</c:v>
                </c:pt>
                <c:pt idx="389">
                  <c:v>0.88104887300793067</c:v>
                </c:pt>
                <c:pt idx="390">
                  <c:v>0.89125093813366107</c:v>
                </c:pt>
                <c:pt idx="391">
                  <c:v>0.9015711376058706</c:v>
                </c:pt>
                <c:pt idx="392">
                  <c:v>0.91201083935582239</c:v>
                </c:pt>
                <c:pt idx="393">
                  <c:v>0.92257142715467477</c:v>
                </c:pt>
                <c:pt idx="394">
                  <c:v>0.93325430079690164</c:v>
                </c:pt>
                <c:pt idx="395">
                  <c:v>0.9440608762858328</c:v>
                </c:pt>
                <c:pt idx="396">
                  <c:v>0.9549925860213434</c:v>
                </c:pt>
                <c:pt idx="397">
                  <c:v>0.96605087898971975</c:v>
                </c:pt>
                <c:pt idx="398">
                  <c:v>0.97723722095571586</c:v>
                </c:pt>
                <c:pt idx="399">
                  <c:v>0.98855309465684293</c:v>
                </c:pt>
                <c:pt idx="400">
                  <c:v>0.99999999999990208</c:v>
                </c:pt>
                <c:pt idx="401">
                  <c:v>1.0115794542597993</c:v>
                </c:pt>
                <c:pt idx="402">
                  <c:v>1.0232929922806537</c:v>
                </c:pt>
                <c:pt idx="403">
                  <c:v>1.0351421666792424</c:v>
                </c:pt>
                <c:pt idx="404">
                  <c:v>1.0471285480507968</c:v>
                </c:pt>
                <c:pt idx="405">
                  <c:v>1.0592537251771839</c:v>
                </c:pt>
                <c:pt idx="406">
                  <c:v>1.0715193052375003</c:v>
                </c:pt>
                <c:pt idx="407">
                  <c:v>1.0839269140210961</c:v>
                </c:pt>
                <c:pt idx="408">
                  <c:v>1.0964781961430763</c:v>
                </c:pt>
                <c:pt idx="409">
                  <c:v>1.10917481526229</c:v>
                </c:pt>
                <c:pt idx="410">
                  <c:v>1.122018454301851</c:v>
                </c:pt>
                <c:pt idx="411">
                  <c:v>1.1350108156722012</c:v>
                </c:pt>
                <c:pt idx="412">
                  <c:v>1.1481536214967676</c:v>
                </c:pt>
                <c:pt idx="413">
                  <c:v>1.1614486138402262</c:v>
                </c:pt>
                <c:pt idx="414">
                  <c:v>1.1748975549394105</c:v>
                </c:pt>
                <c:pt idx="415">
                  <c:v>1.1885022274368979</c:v>
                </c:pt>
                <c:pt idx="416">
                  <c:v>1.202264434617291</c:v>
                </c:pt>
                <c:pt idx="417">
                  <c:v>1.2161860006462446</c:v>
                </c:pt>
                <c:pt idx="418">
                  <c:v>1.2302687708122555</c:v>
                </c:pt>
                <c:pt idx="419">
                  <c:v>1.2445146117712578</c:v>
                </c:pt>
                <c:pt idx="420">
                  <c:v>1.2589254117940381</c:v>
                </c:pt>
                <c:pt idx="421">
                  <c:v>1.2735030810165313</c:v>
                </c:pt>
                <c:pt idx="422">
                  <c:v>1.2882495516930019</c:v>
                </c:pt>
                <c:pt idx="423">
                  <c:v>1.3031667784521646</c:v>
                </c:pt>
                <c:pt idx="424">
                  <c:v>1.3182567385562707</c:v>
                </c:pt>
                <c:pt idx="425">
                  <c:v>1.3335214321631859</c:v>
                </c:pt>
                <c:pt idx="426">
                  <c:v>1.3489628825915139</c:v>
                </c:pt>
                <c:pt idx="427">
                  <c:v>1.3645831365887831</c:v>
                </c:pt>
                <c:pt idx="428">
                  <c:v>1.3803842646027404</c:v>
                </c:pt>
                <c:pt idx="429">
                  <c:v>1.3963683610557913</c:v>
                </c:pt>
                <c:pt idx="430">
                  <c:v>1.4125375446226065</c:v>
                </c:pt>
                <c:pt idx="431">
                  <c:v>1.428893958510953</c:v>
                </c:pt>
                <c:pt idx="432">
                  <c:v>1.4454397707457747</c:v>
                </c:pt>
                <c:pt idx="433">
                  <c:v>1.4621771744565635</c:v>
                </c:pt>
                <c:pt idx="434">
                  <c:v>1.4791083881680511</c:v>
                </c:pt>
                <c:pt idx="435">
                  <c:v>1.4962356560942751</c:v>
                </c:pt>
                <c:pt idx="436">
                  <c:v>1.5135612484360479</c:v>
                </c:pt>
                <c:pt idx="437">
                  <c:v>1.5310874616818666</c:v>
                </c:pt>
                <c:pt idx="438">
                  <c:v>1.5488166189123158</c:v>
                </c:pt>
                <c:pt idx="439">
                  <c:v>1.5667510701079816</c:v>
                </c:pt>
                <c:pt idx="440">
                  <c:v>1.584893192460944</c:v>
                </c:pt>
                <c:pt idx="441">
                  <c:v>1.6032453906898687</c:v>
                </c:pt>
                <c:pt idx="442">
                  <c:v>1.621810097358755</c:v>
                </c:pt>
                <c:pt idx="443">
                  <c:v>1.6405897731993622</c:v>
                </c:pt>
                <c:pt idx="444">
                  <c:v>1.6595869074373812</c:v>
                </c:pt>
                <c:pt idx="445">
                  <c:v>1.6788040181223789</c:v>
                </c:pt>
                <c:pt idx="446">
                  <c:v>1.6982436524615592</c:v>
                </c:pt>
                <c:pt idx="447">
                  <c:v>1.7179083871574008</c:v>
                </c:pt>
                <c:pt idx="448">
                  <c:v>1.737800828749186</c:v>
                </c:pt>
                <c:pt idx="449">
                  <c:v>1.7579236139585006</c:v>
                </c:pt>
                <c:pt idx="450">
                  <c:v>1.7782794100387271</c:v>
                </c:pt>
                <c:pt idx="451">
                  <c:v>1.7988709151285898</c:v>
                </c:pt>
                <c:pt idx="452">
                  <c:v>1.8197008586097829</c:v>
                </c:pt>
                <c:pt idx="453">
                  <c:v>1.840772001468753</c:v>
                </c:pt>
                <c:pt idx="454">
                  <c:v>1.8620871366626621</c:v>
                </c:pt>
                <c:pt idx="455">
                  <c:v>1.883649089489591</c:v>
                </c:pt>
                <c:pt idx="456">
                  <c:v>1.9054607179630352</c:v>
                </c:pt>
                <c:pt idx="457">
                  <c:v>1.9275249131907215</c:v>
                </c:pt>
                <c:pt idx="458">
                  <c:v>1.9498445997578282</c:v>
                </c:pt>
                <c:pt idx="459">
                  <c:v>1.9724227361146323</c:v>
                </c:pt>
                <c:pt idx="460">
                  <c:v>1.9952623149686552</c:v>
                </c:pt>
                <c:pt idx="461">
                  <c:v>2.0183663636813343</c:v>
                </c:pt>
                <c:pt idx="462">
                  <c:v>2.0417379446693</c:v>
                </c:pt>
                <c:pt idx="463">
                  <c:v>2.0653801558102969</c:v>
                </c:pt>
                <c:pt idx="464">
                  <c:v>2.0892961308538025</c:v>
                </c:pt>
                <c:pt idx="465">
                  <c:v>2.113489039836407</c:v>
                </c:pt>
                <c:pt idx="466">
                  <c:v>2.1379620895019893</c:v>
                </c:pt>
                <c:pt idx="467">
                  <c:v>2.1627185237267743</c:v>
                </c:pt>
                <c:pt idx="468">
                  <c:v>2.1877616239493021</c:v>
                </c:pt>
                <c:pt idx="469">
                  <c:v>2.2130947096053841</c:v>
                </c:pt>
                <c:pt idx="470">
                  <c:v>2.2387211385680832</c:v>
                </c:pt>
                <c:pt idx="471">
                  <c:v>2.2646443075928002</c:v>
                </c:pt>
                <c:pt idx="472">
                  <c:v>2.2908676527675103</c:v>
                </c:pt>
                <c:pt idx="473">
                  <c:v>2.3173946499682105</c:v>
                </c:pt>
                <c:pt idx="474">
                  <c:v>2.3442288153196511</c:v>
                </c:pt>
                <c:pt idx="475">
                  <c:v>2.3713737056613811</c:v>
                </c:pt>
                <c:pt idx="476">
                  <c:v>2.3988329190192124</c:v>
                </c:pt>
                <c:pt idx="477">
                  <c:v>2.4266100950821325</c:v>
                </c:pt>
                <c:pt idx="478">
                  <c:v>2.4547089156847437</c:v>
                </c:pt>
                <c:pt idx="479">
                  <c:v>2.4831331052952801</c:v>
                </c:pt>
                <c:pt idx="480">
                  <c:v>2.5118864315092866</c:v>
                </c:pt>
                <c:pt idx="481">
                  <c:v>2.5409727055490081</c:v>
                </c:pt>
                <c:pt idx="482">
                  <c:v>2.5703957827685606</c:v>
                </c:pt>
                <c:pt idx="483">
                  <c:v>2.6001595631649654</c:v>
                </c:pt>
                <c:pt idx="484">
                  <c:v>2.6302679918950718</c:v>
                </c:pt>
                <c:pt idx="485">
                  <c:v>2.6607250597984957</c:v>
                </c:pt>
                <c:pt idx="486">
                  <c:v>2.6915348039265954</c:v>
                </c:pt>
                <c:pt idx="487">
                  <c:v>2.7227013080775886</c:v>
                </c:pt>
                <c:pt idx="488">
                  <c:v>2.754228703337839</c:v>
                </c:pt>
                <c:pt idx="489">
                  <c:v>2.7861211686294385</c:v>
                </c:pt>
                <c:pt idx="490">
                  <c:v>2.8183829312641184</c:v>
                </c:pt>
                <c:pt idx="491">
                  <c:v>2.8510182675035671</c:v>
                </c:pt>
                <c:pt idx="492">
                  <c:v>2.8840315031262596</c:v>
                </c:pt>
                <c:pt idx="493">
                  <c:v>2.9174270140008161</c:v>
                </c:pt>
                <c:pt idx="494">
                  <c:v>2.9512092266660312</c:v>
                </c:pt>
                <c:pt idx="495">
                  <c:v>2.9853826189176007</c:v>
                </c:pt>
                <c:pt idx="496">
                  <c:v>3.0199517204016528</c:v>
                </c:pt>
                <c:pt idx="497">
                  <c:v>3.0549211132151455</c:v>
                </c:pt>
                <c:pt idx="498">
                  <c:v>3.090295432513213</c:v>
                </c:pt>
                <c:pt idx="499">
                  <c:v>3.1260793671235727</c:v>
                </c:pt>
                <c:pt idx="500">
                  <c:v>3.1622776601679927</c:v>
                </c:pt>
                <c:pt idx="501">
                  <c:v>3.1988951096910068</c:v>
                </c:pt>
                <c:pt idx="502">
                  <c:v>3.2359365692958866</c:v>
                </c:pt>
                <c:pt idx="503">
                  <c:v>3.2734069487879811</c:v>
                </c:pt>
                <c:pt idx="504">
                  <c:v>3.3113112148255053</c:v>
                </c:pt>
                <c:pt idx="505">
                  <c:v>3.3496543915778663</c:v>
                </c:pt>
                <c:pt idx="506">
                  <c:v>3.3884415613916103</c:v>
                </c:pt>
                <c:pt idx="507">
                  <c:v>3.4276778654640774</c:v>
                </c:pt>
                <c:pt idx="508">
                  <c:v>3.467368504524885</c:v>
                </c:pt>
                <c:pt idx="509">
                  <c:v>3.5075187395252434</c:v>
                </c:pt>
                <c:pt idx="510">
                  <c:v>3.5481338923353127</c:v>
                </c:pt>
                <c:pt idx="511">
                  <c:v>3.5892193464496049</c:v>
                </c:pt>
                <c:pt idx="512">
                  <c:v>3.630780547700561</c:v>
                </c:pt>
                <c:pt idx="513">
                  <c:v>3.6728230049803887</c:v>
                </c:pt>
                <c:pt idx="514">
                  <c:v>3.715352290971262</c:v>
                </c:pt>
                <c:pt idx="515">
                  <c:v>3.7583740428839727</c:v>
                </c:pt>
                <c:pt idx="516">
                  <c:v>3.8018939632051305</c:v>
                </c:pt>
                <c:pt idx="517">
                  <c:v>3.8459178204530486</c:v>
                </c:pt>
                <c:pt idx="518">
                  <c:v>3.8904514499423128</c:v>
                </c:pt>
                <c:pt idx="519">
                  <c:v>3.9355007545572755</c:v>
                </c:pt>
                <c:pt idx="520">
                  <c:v>3.9810717055344682</c:v>
                </c:pt>
                <c:pt idx="521">
                  <c:v>4.0271703432540802</c:v>
                </c:pt>
                <c:pt idx="522">
                  <c:v>4.0738027780406103</c:v>
                </c:pt>
                <c:pt idx="523">
                  <c:v>4.1209751909727794</c:v>
                </c:pt>
                <c:pt idx="524">
                  <c:v>4.1686938347028244</c:v>
                </c:pt>
                <c:pt idx="525">
                  <c:v>4.2169650342852796</c:v>
                </c:pt>
                <c:pt idx="526">
                  <c:v>4.2657951880153773</c:v>
                </c:pt>
                <c:pt idx="527">
                  <c:v>4.3151907682770965</c:v>
                </c:pt>
                <c:pt idx="528">
                  <c:v>4.3651583224010961</c:v>
                </c:pt>
                <c:pt idx="529">
                  <c:v>4.4157044735325552</c:v>
                </c:pt>
                <c:pt idx="530">
                  <c:v>4.4668359215090554</c:v>
                </c:pt>
                <c:pt idx="531">
                  <c:v>4.5185594437486403</c:v>
                </c:pt>
                <c:pt idx="532">
                  <c:v>4.5708818961481601</c:v>
                </c:pt>
                <c:pt idx="533">
                  <c:v>4.6238102139920052</c:v>
                </c:pt>
                <c:pt idx="534">
                  <c:v>4.6773514128713698</c:v>
                </c:pt>
                <c:pt idx="535">
                  <c:v>4.7315125896141845</c:v>
                </c:pt>
                <c:pt idx="536">
                  <c:v>4.7863009232257561</c:v>
                </c:pt>
                <c:pt idx="537">
                  <c:v>4.8417236758403588</c:v>
                </c:pt>
                <c:pt idx="538">
                  <c:v>4.8977881936838195</c:v>
                </c:pt>
                <c:pt idx="539">
                  <c:v>4.9545019080472521</c:v>
                </c:pt>
                <c:pt idx="540">
                  <c:v>5.0118723362720647</c:v>
                </c:pt>
                <c:pt idx="541">
                  <c:v>5.0699070827463775</c:v>
                </c:pt>
                <c:pt idx="542">
                  <c:v>5.1286138399129753</c:v>
                </c:pt>
                <c:pt idx="543">
                  <c:v>5.1880003892889199</c:v>
                </c:pt>
                <c:pt idx="544">
                  <c:v>5.2480746024970264</c:v>
                </c:pt>
                <c:pt idx="545">
                  <c:v>5.3088444423091756</c:v>
                </c:pt>
                <c:pt idx="546">
                  <c:v>5.3703179637018108</c:v>
                </c:pt>
                <c:pt idx="547">
                  <c:v>5.4325033149236077</c:v>
                </c:pt>
                <c:pt idx="548">
                  <c:v>5.4954087385755122</c:v>
                </c:pt>
                <c:pt idx="549">
                  <c:v>5.5590425727032935</c:v>
                </c:pt>
                <c:pt idx="550">
                  <c:v>5.6234132519027398</c:v>
                </c:pt>
                <c:pt idx="551">
                  <c:v>5.688529308437654</c:v>
                </c:pt>
                <c:pt idx="552">
                  <c:v>5.7543993733707905</c:v>
                </c:pt>
                <c:pt idx="553">
                  <c:v>5.8210321777079255</c:v>
                </c:pt>
                <c:pt idx="554">
                  <c:v>5.8884365535550911</c:v>
                </c:pt>
                <c:pt idx="555">
                  <c:v>5.9566214352892972</c:v>
                </c:pt>
                <c:pt idx="556">
                  <c:v>6.0255958607427598</c:v>
                </c:pt>
                <c:pt idx="557">
                  <c:v>6.0953689724008644</c:v>
                </c:pt>
                <c:pt idx="558">
                  <c:v>6.1659500186139846</c:v>
                </c:pt>
                <c:pt idx="559">
                  <c:v>6.2373483548233466</c:v>
                </c:pt>
                <c:pt idx="560">
                  <c:v>6.3095734448010763</c:v>
                </c:pt>
                <c:pt idx="561">
                  <c:v>6.3826348619046085</c:v>
                </c:pt>
                <c:pt idx="562">
                  <c:v>6.4565422903456664</c:v>
                </c:pt>
                <c:pt idx="563">
                  <c:v>6.5313055264738242</c:v>
                </c:pt>
                <c:pt idx="564">
                  <c:v>6.6069344800750498</c:v>
                </c:pt>
                <c:pt idx="565">
                  <c:v>6.6834391756852254</c:v>
                </c:pt>
                <c:pt idx="566">
                  <c:v>6.7608297539188857</c:v>
                </c:pt>
                <c:pt idx="567">
                  <c:v>6.83911647281335</c:v>
                </c:pt>
                <c:pt idx="568">
                  <c:v>6.9183097091884109</c:v>
                </c:pt>
                <c:pt idx="569">
                  <c:v>6.9984199600217689</c:v>
                </c:pt>
                <c:pt idx="570">
                  <c:v>7.0794578438403892</c:v>
                </c:pt>
                <c:pt idx="571">
                  <c:v>7.1614341021280188</c:v>
                </c:pt>
                <c:pt idx="572">
                  <c:v>7.2443596007488864</c:v>
                </c:pt>
                <c:pt idx="573">
                  <c:v>7.3282453313880147</c:v>
                </c:pt>
                <c:pt idx="574">
                  <c:v>7.4131024130081382</c:v>
                </c:pt>
                <c:pt idx="575">
                  <c:v>7.4989420933235076</c:v>
                </c:pt>
                <c:pt idx="576">
                  <c:v>7.5857757502907752</c:v>
                </c:pt>
                <c:pt idx="577">
                  <c:v>7.6736148936171142</c:v>
                </c:pt>
                <c:pt idx="578">
                  <c:v>7.7624711662858292</c:v>
                </c:pt>
                <c:pt idx="579">
                  <c:v>7.8523563460996026</c:v>
                </c:pt>
                <c:pt idx="580">
                  <c:v>7.9432823472416869</c:v>
                </c:pt>
                <c:pt idx="581">
                  <c:v>8.0352612218550306</c:v>
                </c:pt>
                <c:pt idx="582">
                  <c:v>8.1283051616398367</c:v>
                </c:pt>
                <c:pt idx="583">
                  <c:v>8.2224264994695417</c:v>
                </c:pt>
                <c:pt idx="584">
                  <c:v>8.3176377110255277</c:v>
                </c:pt>
                <c:pt idx="585">
                  <c:v>8.4139514164507521</c:v>
                </c:pt>
                <c:pt idx="586">
                  <c:v>8.5113803820225531</c:v>
                </c:pt>
                <c:pt idx="587">
                  <c:v>8.6099375218447811</c:v>
                </c:pt>
                <c:pt idx="588">
                  <c:v>8.7096358995595509</c:v>
                </c:pt>
                <c:pt idx="589">
                  <c:v>8.8104887300788697</c:v>
                </c:pt>
                <c:pt idx="590">
                  <c:v>8.9125093813361698</c:v>
                </c:pt>
                <c:pt idx="591">
                  <c:v>9.0157113760582668</c:v>
                </c:pt>
                <c:pt idx="592">
                  <c:v>9.1201083935577802</c:v>
                </c:pt>
                <c:pt idx="593">
                  <c:v>9.2257142715463001</c:v>
                </c:pt>
                <c:pt idx="594">
                  <c:v>9.3325430079685603</c:v>
                </c:pt>
                <c:pt idx="595">
                  <c:v>9.4406087628578703</c:v>
                </c:pt>
                <c:pt idx="596">
                  <c:v>9.54992586021298</c:v>
                </c:pt>
                <c:pt idx="597">
                  <c:v>9.6605087898967188</c:v>
                </c:pt>
                <c:pt idx="598">
                  <c:v>9.772372209556675</c:v>
                </c:pt>
                <c:pt idx="599">
                  <c:v>9.8855309465679397</c:v>
                </c:pt>
                <c:pt idx="600">
                  <c:v>9.9999999999985345</c:v>
                </c:pt>
                <c:pt idx="601">
                  <c:v>10.1157945425975</c:v>
                </c:pt>
                <c:pt idx="602">
                  <c:v>10.23292992280604</c:v>
                </c:pt>
                <c:pt idx="603">
                  <c:v>10.35142166679192</c:v>
                </c:pt>
                <c:pt idx="604">
                  <c:v>10.471285480507458</c:v>
                </c:pt>
                <c:pt idx="605">
                  <c:v>10.592537251771333</c:v>
                </c:pt>
                <c:pt idx="606">
                  <c:v>10.715193052374472</c:v>
                </c:pt>
                <c:pt idx="607">
                  <c:v>10.839269140210423</c:v>
                </c:pt>
                <c:pt idx="608">
                  <c:v>10.964781961430219</c:v>
                </c:pt>
                <c:pt idx="609">
                  <c:v>11.09174815262236</c:v>
                </c:pt>
                <c:pt idx="610">
                  <c:v>11.220184543017965</c:v>
                </c:pt>
                <c:pt idx="611">
                  <c:v>11.350108156721461</c:v>
                </c:pt>
                <c:pt idx="612">
                  <c:v>11.481536214967118</c:v>
                </c:pt>
                <c:pt idx="613">
                  <c:v>11.614486138401697</c:v>
                </c:pt>
                <c:pt idx="614">
                  <c:v>11.748975549393544</c:v>
                </c:pt>
                <c:pt idx="615">
                  <c:v>11.885022274368392</c:v>
                </c:pt>
                <c:pt idx="616">
                  <c:v>12.022644346172315</c:v>
                </c:pt>
                <c:pt idx="617">
                  <c:v>12.161860006461843</c:v>
                </c:pt>
                <c:pt idx="618">
                  <c:v>12.302687708121958</c:v>
                </c:pt>
                <c:pt idx="619">
                  <c:v>12.445146117711971</c:v>
                </c:pt>
                <c:pt idx="620">
                  <c:v>12.58925411793977</c:v>
                </c:pt>
                <c:pt idx="621">
                  <c:v>12.735030810164691</c:v>
                </c:pt>
                <c:pt idx="622">
                  <c:v>12.882495516929392</c:v>
                </c:pt>
                <c:pt idx="623">
                  <c:v>13.031667784521023</c:v>
                </c:pt>
                <c:pt idx="624">
                  <c:v>13.182567385562054</c:v>
                </c:pt>
                <c:pt idx="625">
                  <c:v>13.335214321631199</c:v>
                </c:pt>
                <c:pt idx="626">
                  <c:v>13.489628825914469</c:v>
                </c:pt>
                <c:pt idx="627">
                  <c:v>13.645831365887156</c:v>
                </c:pt>
                <c:pt idx="628">
                  <c:v>13.803842646026732</c:v>
                </c:pt>
                <c:pt idx="629">
                  <c:v>13.963683610557236</c:v>
                </c:pt>
                <c:pt idx="630">
                  <c:v>14.125375446225377</c:v>
                </c:pt>
                <c:pt idx="631">
                  <c:v>14.288939585108837</c:v>
                </c:pt>
                <c:pt idx="632">
                  <c:v>14.454397707457058</c:v>
                </c:pt>
                <c:pt idx="633">
                  <c:v>14.621771744564912</c:v>
                </c:pt>
                <c:pt idx="634">
                  <c:v>14.791083881679777</c:v>
                </c:pt>
                <c:pt idx="635">
                  <c:v>14.962356560942009</c:v>
                </c:pt>
                <c:pt idx="636">
                  <c:v>15.135612484359729</c:v>
                </c:pt>
                <c:pt idx="637">
                  <c:v>15.310874616817923</c:v>
                </c:pt>
                <c:pt idx="638">
                  <c:v>15.488166189122405</c:v>
                </c:pt>
                <c:pt idx="639">
                  <c:v>15.667510701079054</c:v>
                </c:pt>
                <c:pt idx="640">
                  <c:v>15.848931924608669</c:v>
                </c:pt>
                <c:pt idx="641">
                  <c:v>16.032453906897921</c:v>
                </c:pt>
                <c:pt idx="642">
                  <c:v>16.218100973586747</c:v>
                </c:pt>
                <c:pt idx="643">
                  <c:v>16.405897731992809</c:v>
                </c:pt>
                <c:pt idx="644">
                  <c:v>16.595869074372992</c:v>
                </c:pt>
                <c:pt idx="645">
                  <c:v>16.788040181222957</c:v>
                </c:pt>
                <c:pt idx="646">
                  <c:v>16.982436524614766</c:v>
                </c:pt>
                <c:pt idx="647">
                  <c:v>17.179083871573173</c:v>
                </c:pt>
                <c:pt idx="648">
                  <c:v>17.378008287491014</c:v>
                </c:pt>
                <c:pt idx="649">
                  <c:v>17.57923613958415</c:v>
                </c:pt>
                <c:pt idx="650">
                  <c:v>17.782794100386422</c:v>
                </c:pt>
                <c:pt idx="651">
                  <c:v>17.988709151285004</c:v>
                </c:pt>
                <c:pt idx="652">
                  <c:v>18.197008586096928</c:v>
                </c:pt>
                <c:pt idx="653">
                  <c:v>18.407720014686618</c:v>
                </c:pt>
                <c:pt idx="654">
                  <c:v>18.6208713666257</c:v>
                </c:pt>
                <c:pt idx="655">
                  <c:v>18.836490894894997</c:v>
                </c:pt>
                <c:pt idx="656">
                  <c:v>19.054607179629425</c:v>
                </c:pt>
                <c:pt idx="657">
                  <c:v>19.275249131906275</c:v>
                </c:pt>
                <c:pt idx="658">
                  <c:v>19.498445997577335</c:v>
                </c:pt>
                <c:pt idx="659">
                  <c:v>19.724227361145381</c:v>
                </c:pt>
                <c:pt idx="660">
                  <c:v>19.952623149685564</c:v>
                </c:pt>
                <c:pt idx="661">
                  <c:v>20.183663636812341</c:v>
                </c:pt>
                <c:pt idx="662">
                  <c:v>20.417379446691985</c:v>
                </c:pt>
                <c:pt idx="663">
                  <c:v>20.653801558101947</c:v>
                </c:pt>
                <c:pt idx="664">
                  <c:v>20.892961308537007</c:v>
                </c:pt>
                <c:pt idx="665">
                  <c:v>21.134890398363041</c:v>
                </c:pt>
                <c:pt idx="666">
                  <c:v>21.379620895018856</c:v>
                </c:pt>
                <c:pt idx="667">
                  <c:v>21.627185237266694</c:v>
                </c:pt>
                <c:pt idx="668">
                  <c:v>21.877616239491978</c:v>
                </c:pt>
                <c:pt idx="669">
                  <c:v>22.130947096052747</c:v>
                </c:pt>
                <c:pt idx="670">
                  <c:v>22.387211385679723</c:v>
                </c:pt>
                <c:pt idx="671">
                  <c:v>22.646443075926879</c:v>
                </c:pt>
                <c:pt idx="672">
                  <c:v>22.908676527673968</c:v>
                </c:pt>
                <c:pt idx="673">
                  <c:v>23.17394649968098</c:v>
                </c:pt>
                <c:pt idx="674">
                  <c:v>23.442288153195367</c:v>
                </c:pt>
                <c:pt idx="675">
                  <c:v>23.713737056612654</c:v>
                </c:pt>
                <c:pt idx="676">
                  <c:v>23.98832919019096</c:v>
                </c:pt>
                <c:pt idx="677">
                  <c:v>24.266100950820164</c:v>
                </c:pt>
                <c:pt idx="678">
                  <c:v>24.547089156846223</c:v>
                </c:pt>
                <c:pt idx="679">
                  <c:v>24.831331052951573</c:v>
                </c:pt>
                <c:pt idx="680">
                  <c:v>25.118864315091621</c:v>
                </c:pt>
                <c:pt idx="681">
                  <c:v>25.409727055488819</c:v>
                </c:pt>
                <c:pt idx="682">
                  <c:v>25.703957827684359</c:v>
                </c:pt>
                <c:pt idx="683">
                  <c:v>26.001595631648389</c:v>
                </c:pt>
                <c:pt idx="684">
                  <c:v>26.302679918949437</c:v>
                </c:pt>
                <c:pt idx="685">
                  <c:v>26.607250597983665</c:v>
                </c:pt>
                <c:pt idx="686">
                  <c:v>26.915348039264671</c:v>
                </c:pt>
                <c:pt idx="687">
                  <c:v>27.227013080774537</c:v>
                </c:pt>
                <c:pt idx="688">
                  <c:v>27.542287033377022</c:v>
                </c:pt>
                <c:pt idx="689">
                  <c:v>27.861211686293004</c:v>
                </c:pt>
                <c:pt idx="690">
                  <c:v>28.183829312639784</c:v>
                </c:pt>
                <c:pt idx="691">
                  <c:v>28.510182675034283</c:v>
                </c:pt>
                <c:pt idx="692">
                  <c:v>28.840315031261195</c:v>
                </c:pt>
                <c:pt idx="693">
                  <c:v>29.174270140006744</c:v>
                </c:pt>
                <c:pt idx="694">
                  <c:v>29.512092266658875</c:v>
                </c:pt>
                <c:pt idx="695">
                  <c:v>29.853826189174555</c:v>
                </c:pt>
                <c:pt idx="696">
                  <c:v>30.199517204015006</c:v>
                </c:pt>
                <c:pt idx="697">
                  <c:v>30.549211132149914</c:v>
                </c:pt>
                <c:pt idx="698">
                  <c:v>30.902954325130629</c:v>
                </c:pt>
                <c:pt idx="699">
                  <c:v>31.260793671234207</c:v>
                </c:pt>
                <c:pt idx="700">
                  <c:v>31.622776601678389</c:v>
                </c:pt>
                <c:pt idx="701">
                  <c:v>31.988951096908512</c:v>
                </c:pt>
                <c:pt idx="702">
                  <c:v>32.35936569295729</c:v>
                </c:pt>
                <c:pt idx="703">
                  <c:v>32.734069487878223</c:v>
                </c:pt>
                <c:pt idx="704">
                  <c:v>33.113112148253443</c:v>
                </c:pt>
                <c:pt idx="705">
                  <c:v>33.496543915776975</c:v>
                </c:pt>
                <c:pt idx="706">
                  <c:v>33.884415613914399</c:v>
                </c:pt>
                <c:pt idx="707">
                  <c:v>34.276778654639109</c:v>
                </c:pt>
                <c:pt idx="708">
                  <c:v>34.673685045247161</c:v>
                </c:pt>
                <c:pt idx="709">
                  <c:v>35.07518739525073</c:v>
                </c:pt>
                <c:pt idx="710">
                  <c:v>35.481338923351402</c:v>
                </c:pt>
                <c:pt idx="711">
                  <c:v>35.892193464494305</c:v>
                </c:pt>
                <c:pt idx="712">
                  <c:v>36.307805477003846</c:v>
                </c:pt>
                <c:pt idx="713">
                  <c:v>36.7282300498021</c:v>
                </c:pt>
                <c:pt idx="714">
                  <c:v>37.153522909710752</c:v>
                </c:pt>
                <c:pt idx="715">
                  <c:v>37.583740428837828</c:v>
                </c:pt>
                <c:pt idx="716">
                  <c:v>38.018939632049459</c:v>
                </c:pt>
                <c:pt idx="717">
                  <c:v>38.459178204528619</c:v>
                </c:pt>
                <c:pt idx="718">
                  <c:v>38.904514499421239</c:v>
                </c:pt>
                <c:pt idx="719">
                  <c:v>39.355007545570842</c:v>
                </c:pt>
                <c:pt idx="720">
                  <c:v>39.810717055342742</c:v>
                </c:pt>
                <c:pt idx="721">
                  <c:v>40.271703432538843</c:v>
                </c:pt>
                <c:pt idx="722">
                  <c:v>40.738027780404124</c:v>
                </c:pt>
                <c:pt idx="723">
                  <c:v>41.209751909725718</c:v>
                </c:pt>
                <c:pt idx="724">
                  <c:v>41.686938347026143</c:v>
                </c:pt>
                <c:pt idx="725">
                  <c:v>42.169650342850744</c:v>
                </c:pt>
                <c:pt idx="726">
                  <c:v>42.6579518801517</c:v>
                </c:pt>
                <c:pt idx="727">
                  <c:v>43.151907682768865</c:v>
                </c:pt>
                <c:pt idx="728">
                  <c:v>43.651583224008853</c:v>
                </c:pt>
                <c:pt idx="729">
                  <c:v>44.157044735323403</c:v>
                </c:pt>
                <c:pt idx="730">
                  <c:v>44.66835921508838</c:v>
                </c:pt>
                <c:pt idx="731">
                  <c:v>45.185594437484205</c:v>
                </c:pt>
                <c:pt idx="732">
                  <c:v>45.708818961479381</c:v>
                </c:pt>
                <c:pt idx="733">
                  <c:v>46.238102139917729</c:v>
                </c:pt>
                <c:pt idx="734">
                  <c:v>46.773514128711419</c:v>
                </c:pt>
                <c:pt idx="735">
                  <c:v>47.315125896139548</c:v>
                </c:pt>
                <c:pt idx="736">
                  <c:v>47.86300923225523</c:v>
                </c:pt>
                <c:pt idx="737">
                  <c:v>48.417236758401231</c:v>
                </c:pt>
                <c:pt idx="738">
                  <c:v>48.977881936835814</c:v>
                </c:pt>
                <c:pt idx="739">
                  <c:v>49.545019080470112</c:v>
                </c:pt>
                <c:pt idx="740">
                  <c:v>50.118723362718214</c:v>
                </c:pt>
                <c:pt idx="741">
                  <c:v>50.699070827461313</c:v>
                </c:pt>
                <c:pt idx="742">
                  <c:v>51.286138399127168</c:v>
                </c:pt>
                <c:pt idx="743">
                  <c:v>51.880003892886677</c:v>
                </c:pt>
                <c:pt idx="744">
                  <c:v>52.480746024967715</c:v>
                </c:pt>
                <c:pt idx="745">
                  <c:v>53.088444423089172</c:v>
                </c:pt>
                <c:pt idx="746">
                  <c:v>53.703179637015502</c:v>
                </c:pt>
                <c:pt idx="747">
                  <c:v>54.325033149233427</c:v>
                </c:pt>
                <c:pt idx="748">
                  <c:v>54.954087385752452</c:v>
                </c:pt>
                <c:pt idx="749">
                  <c:v>55.590425727030237</c:v>
                </c:pt>
                <c:pt idx="750">
                  <c:v>56.234132519024662</c:v>
                </c:pt>
                <c:pt idx="751">
                  <c:v>56.885293084373679</c:v>
                </c:pt>
                <c:pt idx="752">
                  <c:v>57.543993733705101</c:v>
                </c:pt>
                <c:pt idx="753">
                  <c:v>58.210321777076423</c:v>
                </c:pt>
                <c:pt idx="754">
                  <c:v>58.884365535548049</c:v>
                </c:pt>
                <c:pt idx="755">
                  <c:v>59.566214352890078</c:v>
                </c:pt>
                <c:pt idx="756">
                  <c:v>60.255958607424674</c:v>
                </c:pt>
                <c:pt idx="757">
                  <c:v>60.953689724005685</c:v>
                </c:pt>
                <c:pt idx="758">
                  <c:v>61.659500186136853</c:v>
                </c:pt>
                <c:pt idx="759">
                  <c:v>62.373483548230425</c:v>
                </c:pt>
                <c:pt idx="760">
                  <c:v>63.095734448007576</c:v>
                </c:pt>
                <c:pt idx="761">
                  <c:v>63.826348619042982</c:v>
                </c:pt>
                <c:pt idx="762">
                  <c:v>64.565422903453523</c:v>
                </c:pt>
                <c:pt idx="763">
                  <c:v>65.31305526473507</c:v>
                </c:pt>
                <c:pt idx="764">
                  <c:v>66.069344800747288</c:v>
                </c:pt>
                <c:pt idx="765">
                  <c:v>66.834391756849001</c:v>
                </c:pt>
                <c:pt idx="766">
                  <c:v>67.608297539185571</c:v>
                </c:pt>
                <c:pt idx="767">
                  <c:v>68.391164728130164</c:v>
                </c:pt>
                <c:pt idx="768">
                  <c:v>69.18309709188074</c:v>
                </c:pt>
                <c:pt idx="769">
                  <c:v>69.984199600214168</c:v>
                </c:pt>
                <c:pt idx="770">
                  <c:v>70.79457843840045</c:v>
                </c:pt>
                <c:pt idx="771">
                  <c:v>71.614341021276701</c:v>
                </c:pt>
                <c:pt idx="772">
                  <c:v>72.443596007485354</c:v>
                </c:pt>
                <c:pt idx="773">
                  <c:v>73.282453313876587</c:v>
                </c:pt>
                <c:pt idx="774">
                  <c:v>74.131024130077776</c:v>
                </c:pt>
                <c:pt idx="775">
                  <c:v>74.989420933231429</c:v>
                </c:pt>
                <c:pt idx="776">
                  <c:v>75.857757502904064</c:v>
                </c:pt>
                <c:pt idx="777">
                  <c:v>76.736148936167396</c:v>
                </c:pt>
                <c:pt idx="778">
                  <c:v>77.624711662854367</c:v>
                </c:pt>
                <c:pt idx="779">
                  <c:v>78.523563460992207</c:v>
                </c:pt>
                <c:pt idx="780">
                  <c:v>79.432823472413006</c:v>
                </c:pt>
                <c:pt idx="781">
                  <c:v>80.352612218546398</c:v>
                </c:pt>
                <c:pt idx="782">
                  <c:v>81.283051616394417</c:v>
                </c:pt>
                <c:pt idx="783">
                  <c:v>82.224264994691424</c:v>
                </c:pt>
                <c:pt idx="784">
                  <c:v>83.176377110251224</c:v>
                </c:pt>
                <c:pt idx="785">
                  <c:v>84.139514164503439</c:v>
                </c:pt>
                <c:pt idx="786">
                  <c:v>85.113803820221392</c:v>
                </c:pt>
                <c:pt idx="787">
                  <c:v>86.09937521844347</c:v>
                </c:pt>
                <c:pt idx="788">
                  <c:v>87.09635899559126</c:v>
                </c:pt>
                <c:pt idx="789">
                  <c:v>88.104887300784412</c:v>
                </c:pt>
                <c:pt idx="790">
                  <c:v>89.125093813357353</c:v>
                </c:pt>
                <c:pt idx="791">
                  <c:v>90.157113760578284</c:v>
                </c:pt>
                <c:pt idx="792">
                  <c:v>91.201083935573365</c:v>
                </c:pt>
                <c:pt idx="793">
                  <c:v>92.2571427154585</c:v>
                </c:pt>
                <c:pt idx="794">
                  <c:v>93.325430079681084</c:v>
                </c:pt>
                <c:pt idx="795">
                  <c:v>94.406087628574099</c:v>
                </c:pt>
                <c:pt idx="796">
                  <c:v>95.499258602124968</c:v>
                </c:pt>
                <c:pt idx="797">
                  <c:v>96.605087898962495</c:v>
                </c:pt>
                <c:pt idx="798">
                  <c:v>97.723722095561996</c:v>
                </c:pt>
                <c:pt idx="799">
                  <c:v>98.855309465674594</c:v>
                </c:pt>
                <c:pt idx="800">
                  <c:v>99.999999999980488</c:v>
                </c:pt>
                <c:pt idx="801">
                  <c:v>101.1579454259701</c:v>
                </c:pt>
                <c:pt idx="802">
                  <c:v>102.32929922805543</c:v>
                </c:pt>
                <c:pt idx="803">
                  <c:v>103.51421666791417</c:v>
                </c:pt>
                <c:pt idx="804">
                  <c:v>104.7128548050695</c:v>
                </c:pt>
                <c:pt idx="805">
                  <c:v>105.92537251770798</c:v>
                </c:pt>
                <c:pt idx="806">
                  <c:v>107.15193052373951</c:v>
                </c:pt>
                <c:pt idx="807">
                  <c:v>108.39269140209896</c:v>
                </c:pt>
                <c:pt idx="808">
                  <c:v>109.64781961429686</c:v>
                </c:pt>
                <c:pt idx="809">
                  <c:v>110.91748152621821</c:v>
                </c:pt>
                <c:pt idx="810">
                  <c:v>112.20184543017419</c:v>
                </c:pt>
                <c:pt idx="811">
                  <c:v>113.50108156720908</c:v>
                </c:pt>
                <c:pt idx="812">
                  <c:v>114.8153621496656</c:v>
                </c:pt>
                <c:pt idx="813">
                  <c:v>116.14486138401132</c:v>
                </c:pt>
                <c:pt idx="814">
                  <c:v>117.48975549392952</c:v>
                </c:pt>
                <c:pt idx="815">
                  <c:v>118.85022274367815</c:v>
                </c:pt>
                <c:pt idx="816">
                  <c:v>120.22644346171731</c:v>
                </c:pt>
                <c:pt idx="817">
                  <c:v>121.61860006461254</c:v>
                </c:pt>
                <c:pt idx="818">
                  <c:v>123.0268770812136</c:v>
                </c:pt>
                <c:pt idx="819">
                  <c:v>124.45146117711366</c:v>
                </c:pt>
                <c:pt idx="820">
                  <c:v>125.89254117939159</c:v>
                </c:pt>
                <c:pt idx="821">
                  <c:v>127.35030810164072</c:v>
                </c:pt>
                <c:pt idx="822">
                  <c:v>128.82495516928765</c:v>
                </c:pt>
                <c:pt idx="823">
                  <c:v>130.31667784520366</c:v>
                </c:pt>
                <c:pt idx="824">
                  <c:v>131.82567385561413</c:v>
                </c:pt>
                <c:pt idx="825">
                  <c:v>133.35214321630551</c:v>
                </c:pt>
                <c:pt idx="826">
                  <c:v>134.89628825913815</c:v>
                </c:pt>
                <c:pt idx="827">
                  <c:v>136.45831365886491</c:v>
                </c:pt>
                <c:pt idx="828">
                  <c:v>138.03842646026061</c:v>
                </c:pt>
                <c:pt idx="829">
                  <c:v>139.63683610556558</c:v>
                </c:pt>
                <c:pt idx="830">
                  <c:v>141.25375446224689</c:v>
                </c:pt>
                <c:pt idx="831">
                  <c:v>142.88939585108142</c:v>
                </c:pt>
                <c:pt idx="832">
                  <c:v>144.54397707456329</c:v>
                </c:pt>
                <c:pt idx="833">
                  <c:v>146.21771744564202</c:v>
                </c:pt>
                <c:pt idx="834">
                  <c:v>147.91083881679057</c:v>
                </c:pt>
                <c:pt idx="835">
                  <c:v>149.62356560941282</c:v>
                </c:pt>
                <c:pt idx="836">
                  <c:v>151.35612484358992</c:v>
                </c:pt>
                <c:pt idx="837">
                  <c:v>153.10874616817176</c:v>
                </c:pt>
                <c:pt idx="838">
                  <c:v>154.88166189121654</c:v>
                </c:pt>
                <c:pt idx="839">
                  <c:v>156.67510701078294</c:v>
                </c:pt>
                <c:pt idx="840">
                  <c:v>158.48931924607899</c:v>
                </c:pt>
                <c:pt idx="841">
                  <c:v>160.32453906897112</c:v>
                </c:pt>
                <c:pt idx="842">
                  <c:v>162.18100973585959</c:v>
                </c:pt>
                <c:pt idx="843">
                  <c:v>164.0589773199201</c:v>
                </c:pt>
                <c:pt idx="844">
                  <c:v>165.95869074372186</c:v>
                </c:pt>
                <c:pt idx="845">
                  <c:v>167.88040181222141</c:v>
                </c:pt>
                <c:pt idx="846">
                  <c:v>169.82436524613942</c:v>
                </c:pt>
                <c:pt idx="847">
                  <c:v>171.79083871572337</c:v>
                </c:pt>
                <c:pt idx="848">
                  <c:v>173.78008287490167</c:v>
                </c:pt>
                <c:pt idx="849">
                  <c:v>175.79236139583296</c:v>
                </c:pt>
                <c:pt idx="850">
                  <c:v>177.82794100385527</c:v>
                </c:pt>
                <c:pt idx="851">
                  <c:v>179.88709151284132</c:v>
                </c:pt>
                <c:pt idx="852">
                  <c:v>181.97008586096041</c:v>
                </c:pt>
                <c:pt idx="853">
                  <c:v>184.07720014685722</c:v>
                </c:pt>
                <c:pt idx="854">
                  <c:v>186.20871366624795</c:v>
                </c:pt>
                <c:pt idx="855">
                  <c:v>188.36490894894078</c:v>
                </c:pt>
                <c:pt idx="856">
                  <c:v>190.54607179628499</c:v>
                </c:pt>
                <c:pt idx="857">
                  <c:v>192.75249131905341</c:v>
                </c:pt>
                <c:pt idx="858">
                  <c:v>194.98445997576385</c:v>
                </c:pt>
                <c:pt idx="859">
                  <c:v>197.24227361144386</c:v>
                </c:pt>
                <c:pt idx="860">
                  <c:v>199.52623149684595</c:v>
                </c:pt>
                <c:pt idx="861">
                  <c:v>201.8366363681136</c:v>
                </c:pt>
                <c:pt idx="862">
                  <c:v>204.17379446690992</c:v>
                </c:pt>
                <c:pt idx="863">
                  <c:v>206.53801558100943</c:v>
                </c:pt>
                <c:pt idx="864">
                  <c:v>208.9296130853599</c:v>
                </c:pt>
                <c:pt idx="865">
                  <c:v>211.34890398362015</c:v>
                </c:pt>
                <c:pt idx="866">
                  <c:v>213.79620895017814</c:v>
                </c:pt>
                <c:pt idx="867">
                  <c:v>216.27185237265644</c:v>
                </c:pt>
                <c:pt idx="868">
                  <c:v>218.77616239490871</c:v>
                </c:pt>
                <c:pt idx="869">
                  <c:v>221.30947096051668</c:v>
                </c:pt>
                <c:pt idx="870">
                  <c:v>223.87211385678634</c:v>
                </c:pt>
                <c:pt idx="871">
                  <c:v>226.46443075925779</c:v>
                </c:pt>
                <c:pt idx="872">
                  <c:v>229.08676527672856</c:v>
                </c:pt>
                <c:pt idx="873">
                  <c:v>231.73946499679852</c:v>
                </c:pt>
                <c:pt idx="874">
                  <c:v>234.42288153194229</c:v>
                </c:pt>
                <c:pt idx="875">
                  <c:v>237.13737056611501</c:v>
                </c:pt>
                <c:pt idx="876">
                  <c:v>239.88329190189793</c:v>
                </c:pt>
                <c:pt idx="877">
                  <c:v>242.66100950818944</c:v>
                </c:pt>
                <c:pt idx="878">
                  <c:v>245.4708915684503</c:v>
                </c:pt>
                <c:pt idx="879">
                  <c:v>248.31331052950364</c:v>
                </c:pt>
                <c:pt idx="880">
                  <c:v>251.188643150904</c:v>
                </c:pt>
                <c:pt idx="881">
                  <c:v>254.09727055487588</c:v>
                </c:pt>
                <c:pt idx="882">
                  <c:v>257.03957827683109</c:v>
                </c:pt>
                <c:pt idx="883">
                  <c:v>260.01595631647126</c:v>
                </c:pt>
                <c:pt idx="884">
                  <c:v>263.02679918948161</c:v>
                </c:pt>
                <c:pt idx="885">
                  <c:v>266.07250597982369</c:v>
                </c:pt>
                <c:pt idx="886">
                  <c:v>269.15348039263313</c:v>
                </c:pt>
                <c:pt idx="887">
                  <c:v>272.27013080773213</c:v>
                </c:pt>
                <c:pt idx="888">
                  <c:v>275.42287033375686</c:v>
                </c:pt>
                <c:pt idx="889">
                  <c:v>278.61211686291648</c:v>
                </c:pt>
                <c:pt idx="890">
                  <c:v>281.83829312638414</c:v>
                </c:pt>
                <c:pt idx="891">
                  <c:v>285.101826750329</c:v>
                </c:pt>
                <c:pt idx="892">
                  <c:v>288.40315031259792</c:v>
                </c:pt>
                <c:pt idx="893">
                  <c:v>291.74270140005331</c:v>
                </c:pt>
                <c:pt idx="894">
                  <c:v>295.12092266657442</c:v>
                </c:pt>
                <c:pt idx="895">
                  <c:v>298.53826189173049</c:v>
                </c:pt>
                <c:pt idx="896">
                  <c:v>301.99517204013534</c:v>
                </c:pt>
                <c:pt idx="897">
                  <c:v>305.49211132148434</c:v>
                </c:pt>
                <c:pt idx="898">
                  <c:v>309.02954325129127</c:v>
                </c:pt>
                <c:pt idx="899">
                  <c:v>312.60793671232688</c:v>
                </c:pt>
                <c:pt idx="900">
                  <c:v>316.2277660167685</c:v>
                </c:pt>
                <c:pt idx="901">
                  <c:v>319.88951096906953</c:v>
                </c:pt>
                <c:pt idx="902">
                  <c:v>323.5936569295572</c:v>
                </c:pt>
                <c:pt idx="903">
                  <c:v>327.34069487876633</c:v>
                </c:pt>
                <c:pt idx="904">
                  <c:v>331.13112148251776</c:v>
                </c:pt>
                <c:pt idx="905">
                  <c:v>334.96543915775345</c:v>
                </c:pt>
                <c:pt idx="906">
                  <c:v>338.84415613912745</c:v>
                </c:pt>
                <c:pt idx="907">
                  <c:v>342.7677865463744</c:v>
                </c:pt>
                <c:pt idx="908">
                  <c:v>346.73685045245475</c:v>
                </c:pt>
                <c:pt idx="909">
                  <c:v>350.7518739524902</c:v>
                </c:pt>
                <c:pt idx="910">
                  <c:v>354.81338923349682</c:v>
                </c:pt>
                <c:pt idx="911">
                  <c:v>358.92193464492556</c:v>
                </c:pt>
                <c:pt idx="912">
                  <c:v>363.07805477002074</c:v>
                </c:pt>
                <c:pt idx="913">
                  <c:v>367.28230049800248</c:v>
                </c:pt>
                <c:pt idx="914">
                  <c:v>371.53522909708943</c:v>
                </c:pt>
                <c:pt idx="915">
                  <c:v>375.83740428836006</c:v>
                </c:pt>
                <c:pt idx="916">
                  <c:v>380.18939632047608</c:v>
                </c:pt>
                <c:pt idx="917">
                  <c:v>384.59178204526745</c:v>
                </c:pt>
                <c:pt idx="918">
                  <c:v>389.04514499419344</c:v>
                </c:pt>
                <c:pt idx="919">
                  <c:v>393.55007545568935</c:v>
                </c:pt>
                <c:pt idx="920">
                  <c:v>398.10717055340803</c:v>
                </c:pt>
                <c:pt idx="921">
                  <c:v>402.7170343253689</c:v>
                </c:pt>
                <c:pt idx="922">
                  <c:v>407.38027780402069</c:v>
                </c:pt>
                <c:pt idx="923">
                  <c:v>412.09751909723707</c:v>
                </c:pt>
                <c:pt idx="924">
                  <c:v>416.86938347024119</c:v>
                </c:pt>
                <c:pt idx="925">
                  <c:v>421.69650342848695</c:v>
                </c:pt>
                <c:pt idx="926">
                  <c:v>426.57951880149619</c:v>
                </c:pt>
                <c:pt idx="927">
                  <c:v>431.51907682766767</c:v>
                </c:pt>
                <c:pt idx="928">
                  <c:v>436.51583224006725</c:v>
                </c:pt>
                <c:pt idx="929">
                  <c:v>441.57044735321261</c:v>
                </c:pt>
                <c:pt idx="930">
                  <c:v>446.68359215086201</c:v>
                </c:pt>
                <c:pt idx="931">
                  <c:v>451.85594437481927</c:v>
                </c:pt>
                <c:pt idx="932">
                  <c:v>457.08818961477078</c:v>
                </c:pt>
                <c:pt idx="933">
                  <c:v>462.3810213991548</c:v>
                </c:pt>
                <c:pt idx="934">
                  <c:v>467.73514128709144</c:v>
                </c:pt>
                <c:pt idx="935">
                  <c:v>473.15125896137249</c:v>
                </c:pt>
                <c:pt idx="936">
                  <c:v>478.63009232252904</c:v>
                </c:pt>
                <c:pt idx="937">
                  <c:v>484.17236758398877</c:v>
                </c:pt>
                <c:pt idx="938">
                  <c:v>489.77881936833433</c:v>
                </c:pt>
                <c:pt idx="939">
                  <c:v>495.45019080467705</c:v>
                </c:pt>
                <c:pt idx="940">
                  <c:v>501.1872336271569</c:v>
                </c:pt>
                <c:pt idx="941">
                  <c:v>506.99070827458758</c:v>
                </c:pt>
                <c:pt idx="942">
                  <c:v>512.86138399124673</c:v>
                </c:pt>
                <c:pt idx="943">
                  <c:v>518.80003892884156</c:v>
                </c:pt>
                <c:pt idx="944">
                  <c:v>524.80746024965163</c:v>
                </c:pt>
                <c:pt idx="945">
                  <c:v>530.88444423086594</c:v>
                </c:pt>
                <c:pt idx="946">
                  <c:v>537.03179637012886</c:v>
                </c:pt>
                <c:pt idx="947">
                  <c:v>543.25033149230796</c:v>
                </c:pt>
                <c:pt idx="948">
                  <c:v>549.54087385749779</c:v>
                </c:pt>
                <c:pt idx="949">
                  <c:v>555.90425727027434</c:v>
                </c:pt>
                <c:pt idx="950">
                  <c:v>562.3413251902183</c:v>
                </c:pt>
                <c:pt idx="951">
                  <c:v>568.85293084370915</c:v>
                </c:pt>
                <c:pt idx="952">
                  <c:v>575.43993733702314</c:v>
                </c:pt>
                <c:pt idx="953">
                  <c:v>582.10321777073591</c:v>
                </c:pt>
                <c:pt idx="954">
                  <c:v>588.84365535545192</c:v>
                </c:pt>
                <c:pt idx="955">
                  <c:v>595.66214352887187</c:v>
                </c:pt>
                <c:pt idx="956">
                  <c:v>602.55958607421746</c:v>
                </c:pt>
                <c:pt idx="957">
                  <c:v>609.5368972400272</c:v>
                </c:pt>
                <c:pt idx="958">
                  <c:v>616.59500186133744</c:v>
                </c:pt>
                <c:pt idx="959">
                  <c:v>623.73483548227273</c:v>
                </c:pt>
                <c:pt idx="960">
                  <c:v>630.95734448004509</c:v>
                </c:pt>
                <c:pt idx="961">
                  <c:v>638.26348619039879</c:v>
                </c:pt>
                <c:pt idx="962">
                  <c:v>645.65422903450383</c:v>
                </c:pt>
                <c:pt idx="963">
                  <c:v>653.13055264731895</c:v>
                </c:pt>
                <c:pt idx="964">
                  <c:v>660.69344800744079</c:v>
                </c:pt>
                <c:pt idx="965">
                  <c:v>668.34391756845753</c:v>
                </c:pt>
                <c:pt idx="966">
                  <c:v>676.08297539182286</c:v>
                </c:pt>
                <c:pt idx="967">
                  <c:v>683.91164728126728</c:v>
                </c:pt>
                <c:pt idx="968">
                  <c:v>691.83097091877255</c:v>
                </c:pt>
                <c:pt idx="969">
                  <c:v>699.84199600210763</c:v>
                </c:pt>
                <c:pt idx="970">
                  <c:v>707.94578438397014</c:v>
                </c:pt>
                <c:pt idx="971">
                  <c:v>716.14341021273219</c:v>
                </c:pt>
                <c:pt idx="972">
                  <c:v>724.43596007481824</c:v>
                </c:pt>
                <c:pt idx="973">
                  <c:v>732.8245331387302</c:v>
                </c:pt>
                <c:pt idx="974">
                  <c:v>741.31024130074172</c:v>
                </c:pt>
                <c:pt idx="975">
                  <c:v>749.89420933227791</c:v>
                </c:pt>
                <c:pt idx="976">
                  <c:v>758.5775750290037</c:v>
                </c:pt>
                <c:pt idx="977">
                  <c:v>767.36148936163545</c:v>
                </c:pt>
                <c:pt idx="978">
                  <c:v>776.24711662850598</c:v>
                </c:pt>
                <c:pt idx="979">
                  <c:v>785.23563460988385</c:v>
                </c:pt>
                <c:pt idx="980">
                  <c:v>794.32823472409132</c:v>
                </c:pt>
                <c:pt idx="981">
                  <c:v>803.52612218542492</c:v>
                </c:pt>
                <c:pt idx="982">
                  <c:v>812.83051616390469</c:v>
                </c:pt>
                <c:pt idx="983">
                  <c:v>822.24264994687428</c:v>
                </c:pt>
                <c:pt idx="984">
                  <c:v>831.76377110247176</c:v>
                </c:pt>
                <c:pt idx="985">
                  <c:v>841.3951416449936</c:v>
                </c:pt>
                <c:pt idx="986">
                  <c:v>851.13803820217095</c:v>
                </c:pt>
                <c:pt idx="987">
                  <c:v>860.99375218439275</c:v>
                </c:pt>
                <c:pt idx="988">
                  <c:v>870.96358995587025</c:v>
                </c:pt>
                <c:pt idx="989">
                  <c:v>881.04887300780126</c:v>
                </c:pt>
                <c:pt idx="990">
                  <c:v>891.25093813353021</c:v>
                </c:pt>
                <c:pt idx="991">
                  <c:v>901.57113760573907</c:v>
                </c:pt>
                <c:pt idx="992">
                  <c:v>912.01083935568931</c:v>
                </c:pt>
                <c:pt idx="993">
                  <c:v>922.57142715454017</c:v>
                </c:pt>
                <c:pt idx="994">
                  <c:v>933.25430079676539</c:v>
                </c:pt>
                <c:pt idx="995">
                  <c:v>944.06087628569333</c:v>
                </c:pt>
                <c:pt idx="996">
                  <c:v>954.99258602120335</c:v>
                </c:pt>
                <c:pt idx="997">
                  <c:v>966.050878989578</c:v>
                </c:pt>
                <c:pt idx="998">
                  <c:v>977.23722095557241</c:v>
                </c:pt>
                <c:pt idx="999">
                  <c:v>988.55309465669779</c:v>
                </c:pt>
                <c:pt idx="1000">
                  <c:v>999.99999999975614</c:v>
                </c:pt>
                <c:pt idx="1001">
                  <c:v>1011.5794542596518</c:v>
                </c:pt>
                <c:pt idx="1002">
                  <c:v>1023.2929922805046</c:v>
                </c:pt>
                <c:pt idx="1003">
                  <c:v>1035.1421666790914</c:v>
                </c:pt>
                <c:pt idx="1004">
                  <c:v>1047.1285480506422</c:v>
                </c:pt>
                <c:pt idx="1005">
                  <c:v>1059.2537251770284</c:v>
                </c:pt>
                <c:pt idx="1006">
                  <c:v>1071.5193052373429</c:v>
                </c:pt>
                <c:pt idx="1007">
                  <c:v>1083.9269140209369</c:v>
                </c:pt>
                <c:pt idx="1008">
                  <c:v>1096.4781961429151</c:v>
                </c:pt>
                <c:pt idx="1009">
                  <c:v>1109.174815262128</c:v>
                </c:pt>
                <c:pt idx="1010">
                  <c:v>1122.0184543016874</c:v>
                </c:pt>
                <c:pt idx="1011">
                  <c:v>1135.0108156720357</c:v>
                </c:pt>
                <c:pt idx="1012">
                  <c:v>1148.1536214966002</c:v>
                </c:pt>
                <c:pt idx="1013">
                  <c:v>1161.4486138400548</c:v>
                </c:pt>
                <c:pt idx="1014">
                  <c:v>1174.897554939238</c:v>
                </c:pt>
                <c:pt idx="1015">
                  <c:v>1188.5022274367236</c:v>
                </c:pt>
                <c:pt idx="1016">
                  <c:v>1202.2644346171144</c:v>
                </c:pt>
                <c:pt idx="1017">
                  <c:v>1216.1860006460661</c:v>
                </c:pt>
                <c:pt idx="1018">
                  <c:v>1230.2687708120761</c:v>
                </c:pt>
                <c:pt idx="1019">
                  <c:v>1244.514611771076</c:v>
                </c:pt>
                <c:pt idx="1020">
                  <c:v>1258.9254117938547</c:v>
                </c:pt>
                <c:pt idx="1021">
                  <c:v>1273.5030810163455</c:v>
                </c:pt>
                <c:pt idx="1022">
                  <c:v>1288.2495516928116</c:v>
                </c:pt>
                <c:pt idx="1023">
                  <c:v>1303.1667784519734</c:v>
                </c:pt>
                <c:pt idx="1024">
                  <c:v>1318.2567385560772</c:v>
                </c:pt>
                <c:pt idx="1025">
                  <c:v>1333.5214321629901</c:v>
                </c:pt>
                <c:pt idx="1026">
                  <c:v>1348.9628825913157</c:v>
                </c:pt>
                <c:pt idx="1027">
                  <c:v>1364.5831365885829</c:v>
                </c:pt>
                <c:pt idx="1028">
                  <c:v>1380.3842646025391</c:v>
                </c:pt>
                <c:pt idx="1029">
                  <c:v>1396.3683610555877</c:v>
                </c:pt>
                <c:pt idx="1030">
                  <c:v>1412.5375446224002</c:v>
                </c:pt>
                <c:pt idx="1031">
                  <c:v>1428.8939585107423</c:v>
                </c:pt>
                <c:pt idx="1032">
                  <c:v>1445.4397707455626</c:v>
                </c:pt>
                <c:pt idx="1033">
                  <c:v>1462.1771744563489</c:v>
                </c:pt>
                <c:pt idx="1034">
                  <c:v>1479.1083881678339</c:v>
                </c:pt>
                <c:pt idx="1035">
                  <c:v>1496.2356560940555</c:v>
                </c:pt>
                <c:pt idx="1036">
                  <c:v>1513.5612484358257</c:v>
                </c:pt>
                <c:pt idx="1037">
                  <c:v>1531.0874616816432</c:v>
                </c:pt>
                <c:pt idx="1038">
                  <c:v>1548.8166189120898</c:v>
                </c:pt>
                <c:pt idx="1039">
                  <c:v>1566.7510701077529</c:v>
                </c:pt>
                <c:pt idx="1040">
                  <c:v>1584.89319246071</c:v>
                </c:pt>
                <c:pt idx="1041">
                  <c:v>1603.245390689633</c:v>
                </c:pt>
                <c:pt idx="1042">
                  <c:v>1621.8100973585169</c:v>
                </c:pt>
                <c:pt idx="1043">
                  <c:v>1640.5897731991213</c:v>
                </c:pt>
                <c:pt idx="1044">
                  <c:v>1659.5869074371378</c:v>
                </c:pt>
                <c:pt idx="1045">
                  <c:v>1678.8040181221324</c:v>
                </c:pt>
                <c:pt idx="1046">
                  <c:v>1698.2436524613115</c:v>
                </c:pt>
                <c:pt idx="1047">
                  <c:v>1717.9083871571502</c:v>
                </c:pt>
                <c:pt idx="1048">
                  <c:v>1737.8008287489324</c:v>
                </c:pt>
                <c:pt idx="1049">
                  <c:v>1757.9236139582413</c:v>
                </c:pt>
                <c:pt idx="1050">
                  <c:v>1778.279410038466</c:v>
                </c:pt>
                <c:pt idx="1051">
                  <c:v>1798.8709151283256</c:v>
                </c:pt>
                <c:pt idx="1052">
                  <c:v>1819.7008586095158</c:v>
                </c:pt>
                <c:pt idx="1053">
                  <c:v>1840.7720014684826</c:v>
                </c:pt>
                <c:pt idx="1054">
                  <c:v>1862.0871366623887</c:v>
                </c:pt>
                <c:pt idx="1055">
                  <c:v>1883.6490894893161</c:v>
                </c:pt>
                <c:pt idx="1056">
                  <c:v>1905.4607179627571</c:v>
                </c:pt>
                <c:pt idx="1057">
                  <c:v>1927.5249131904402</c:v>
                </c:pt>
                <c:pt idx="1058">
                  <c:v>1949.8445997575402</c:v>
                </c:pt>
                <c:pt idx="1059">
                  <c:v>1972.4227361143428</c:v>
                </c:pt>
                <c:pt idx="1060">
                  <c:v>1995.2623149683625</c:v>
                </c:pt>
                <c:pt idx="1061">
                  <c:v>2018.3663636810379</c:v>
                </c:pt>
                <c:pt idx="1062">
                  <c:v>2041.7379446690002</c:v>
                </c:pt>
                <c:pt idx="1063">
                  <c:v>2065.380155809994</c:v>
                </c:pt>
                <c:pt idx="1064">
                  <c:v>2089.2961308534977</c:v>
                </c:pt>
                <c:pt idx="1065">
                  <c:v>2113.4890398360985</c:v>
                </c:pt>
                <c:pt idx="1066">
                  <c:v>2137.9620895016774</c:v>
                </c:pt>
                <c:pt idx="1067">
                  <c:v>2162.7185237264553</c:v>
                </c:pt>
                <c:pt idx="1068">
                  <c:v>2187.7616239489812</c:v>
                </c:pt>
                <c:pt idx="1069">
                  <c:v>2213.0947096050591</c:v>
                </c:pt>
                <c:pt idx="1070">
                  <c:v>2238.7211385677547</c:v>
                </c:pt>
                <c:pt idx="1071">
                  <c:v>2264.6443075924676</c:v>
                </c:pt>
                <c:pt idx="1072">
                  <c:v>2290.8676527671741</c:v>
                </c:pt>
                <c:pt idx="1073">
                  <c:v>2317.3946499678727</c:v>
                </c:pt>
                <c:pt idx="1074">
                  <c:v>2344.228815319309</c:v>
                </c:pt>
                <c:pt idx="1075">
                  <c:v>2371.3737056610348</c:v>
                </c:pt>
                <c:pt idx="1076">
                  <c:v>2398.8329190188588</c:v>
                </c:pt>
                <c:pt idx="1077">
                  <c:v>2426.6100950817759</c:v>
                </c:pt>
                <c:pt idx="1078">
                  <c:v>2454.7089156843836</c:v>
                </c:pt>
                <c:pt idx="1079">
                  <c:v>2483.1331052949158</c:v>
                </c:pt>
                <c:pt idx="1080">
                  <c:v>2511.8864315089177</c:v>
                </c:pt>
                <c:pt idx="1081">
                  <c:v>2540.9727055486351</c:v>
                </c:pt>
                <c:pt idx="1082">
                  <c:v>2570.3957827681857</c:v>
                </c:pt>
                <c:pt idx="1083">
                  <c:v>2600.1595631645864</c:v>
                </c:pt>
                <c:pt idx="1084">
                  <c:v>2630.2679918946878</c:v>
                </c:pt>
                <c:pt idx="1085">
                  <c:v>2660.7250597981028</c:v>
                </c:pt>
                <c:pt idx="1086">
                  <c:v>2691.5348039262008</c:v>
                </c:pt>
                <c:pt idx="1087">
                  <c:v>2722.7013080771885</c:v>
                </c:pt>
                <c:pt idx="1088">
                  <c:v>2754.2287033374341</c:v>
                </c:pt>
                <c:pt idx="1089">
                  <c:v>2786.1211686290299</c:v>
                </c:pt>
                <c:pt idx="1090">
                  <c:v>2818.3829312637044</c:v>
                </c:pt>
                <c:pt idx="1091">
                  <c:v>2851.018267503151</c:v>
                </c:pt>
                <c:pt idx="1092">
                  <c:v>2884.0315031258388</c:v>
                </c:pt>
                <c:pt idx="1093">
                  <c:v>2917.4270140003905</c:v>
                </c:pt>
                <c:pt idx="1094">
                  <c:v>2951.209226665595</c:v>
                </c:pt>
                <c:pt idx="1095">
                  <c:v>2985.3826189171596</c:v>
                </c:pt>
                <c:pt idx="1096">
                  <c:v>3019.9517204012068</c:v>
                </c:pt>
                <c:pt idx="1097">
                  <c:v>3054.9211132146943</c:v>
                </c:pt>
                <c:pt idx="1098">
                  <c:v>3090.2954325127621</c:v>
                </c:pt>
                <c:pt idx="1099">
                  <c:v>3126.0793671231168</c:v>
                </c:pt>
                <c:pt idx="1100">
                  <c:v>3162.2776601675314</c:v>
                </c:pt>
                <c:pt idx="1101">
                  <c:v>3198.8951096905398</c:v>
                </c:pt>
                <c:pt idx="1102">
                  <c:v>3235.9365692954148</c:v>
                </c:pt>
                <c:pt idx="1103">
                  <c:v>3273.4069487874976</c:v>
                </c:pt>
                <c:pt idx="1104">
                  <c:v>3311.3112148250166</c:v>
                </c:pt>
                <c:pt idx="1105">
                  <c:v>3349.6543915773718</c:v>
                </c:pt>
                <c:pt idx="1106">
                  <c:v>3388.4415613911101</c:v>
                </c:pt>
                <c:pt idx="1107">
                  <c:v>3427.6778654635773</c:v>
                </c:pt>
                <c:pt idx="1108">
                  <c:v>3467.3685045243792</c:v>
                </c:pt>
                <c:pt idx="1109">
                  <c:v>3507.5187395247317</c:v>
                </c:pt>
                <c:pt idx="1110">
                  <c:v>3548.1338923347953</c:v>
                </c:pt>
                <c:pt idx="1111">
                  <c:v>3589.2193464490815</c:v>
                </c:pt>
                <c:pt idx="1112">
                  <c:v>3630.7805477000247</c:v>
                </c:pt>
                <c:pt idx="1113">
                  <c:v>3672.8230049798467</c:v>
                </c:pt>
                <c:pt idx="1114">
                  <c:v>3715.3522909707135</c:v>
                </c:pt>
                <c:pt idx="1115">
                  <c:v>3758.374042883418</c:v>
                </c:pt>
                <c:pt idx="1116">
                  <c:v>3801.8939632045763</c:v>
                </c:pt>
                <c:pt idx="1117">
                  <c:v>3845.9178204524874</c:v>
                </c:pt>
                <c:pt idx="1118">
                  <c:v>3890.4514499417455</c:v>
                </c:pt>
                <c:pt idx="1119">
                  <c:v>3935.5007545567018</c:v>
                </c:pt>
                <c:pt idx="1120">
                  <c:v>3981.0717055338873</c:v>
                </c:pt>
                <c:pt idx="1121">
                  <c:v>4027.1703432534855</c:v>
                </c:pt>
                <c:pt idx="1122">
                  <c:v>4073.8027780400089</c:v>
                </c:pt>
                <c:pt idx="1123">
                  <c:v>4120.9751909721699</c:v>
                </c:pt>
                <c:pt idx="1124">
                  <c:v>4168.6938347022087</c:v>
                </c:pt>
                <c:pt idx="1125">
                  <c:v>4216.9650342846644</c:v>
                </c:pt>
                <c:pt idx="1126">
                  <c:v>4265.7951880147548</c:v>
                </c:pt>
                <c:pt idx="1127">
                  <c:v>4315.1907682764668</c:v>
                </c:pt>
                <c:pt idx="1128">
                  <c:v>4365.1583224004598</c:v>
                </c:pt>
                <c:pt idx="1129">
                  <c:v>4415.7044735319114</c:v>
                </c:pt>
                <c:pt idx="1130">
                  <c:v>4466.8359215083947</c:v>
                </c:pt>
                <c:pt idx="1131">
                  <c:v>4518.5594437479731</c:v>
                </c:pt>
                <c:pt idx="1132">
                  <c:v>4570.8818961474844</c:v>
                </c:pt>
                <c:pt idx="1133">
                  <c:v>4623.8102139913226</c:v>
                </c:pt>
                <c:pt idx="1134">
                  <c:v>4677.3514128706865</c:v>
                </c:pt>
                <c:pt idx="1135">
                  <c:v>4731.5125896134941</c:v>
                </c:pt>
                <c:pt idx="1136">
                  <c:v>4786.300923225057</c:v>
                </c:pt>
                <c:pt idx="1137">
                  <c:v>4841.7236758396521</c:v>
                </c:pt>
                <c:pt idx="1138">
                  <c:v>4897.7881936831045</c:v>
                </c:pt>
                <c:pt idx="1139">
                  <c:v>4954.5019080465199</c:v>
                </c:pt>
                <c:pt idx="1140">
                  <c:v>5011.8723362713254</c:v>
                </c:pt>
                <c:pt idx="1141">
                  <c:v>5069.9070827456289</c:v>
                </c:pt>
                <c:pt idx="1142">
                  <c:v>5128.6138399122174</c:v>
                </c:pt>
                <c:pt idx="1143">
                  <c:v>5188.0003892881641</c:v>
                </c:pt>
                <c:pt idx="1144">
                  <c:v>5248.0746024962609</c:v>
                </c:pt>
                <c:pt idx="1145">
                  <c:v>5308.844442308402</c:v>
                </c:pt>
                <c:pt idx="1146">
                  <c:v>5370.3179637010271</c:v>
                </c:pt>
                <c:pt idx="1147">
                  <c:v>5432.5033149228148</c:v>
                </c:pt>
                <c:pt idx="1148">
                  <c:v>5495.4087385747007</c:v>
                </c:pt>
                <c:pt idx="1149">
                  <c:v>5559.0425727024731</c:v>
                </c:pt>
                <c:pt idx="1150">
                  <c:v>5623.4132519019095</c:v>
                </c:pt>
                <c:pt idx="1151">
                  <c:v>5688.529308436815</c:v>
                </c:pt>
                <c:pt idx="1152">
                  <c:v>5754.3993733699508</c:v>
                </c:pt>
                <c:pt idx="1153">
                  <c:v>5821.0321777070758</c:v>
                </c:pt>
                <c:pt idx="1154">
                  <c:v>5888.4365535542329</c:v>
                </c:pt>
                <c:pt idx="1155">
                  <c:v>5956.6214352884281</c:v>
                </c:pt>
                <c:pt idx="1156">
                  <c:v>6025.5958607418816</c:v>
                </c:pt>
                <c:pt idx="1157">
                  <c:v>6095.3689723999651</c:v>
                </c:pt>
                <c:pt idx="1158">
                  <c:v>6165.9500186130745</c:v>
                </c:pt>
                <c:pt idx="1159">
                  <c:v>6237.3483548224249</c:v>
                </c:pt>
                <c:pt idx="1160">
                  <c:v>6309.573444800144</c:v>
                </c:pt>
                <c:pt idx="1161">
                  <c:v>6382.634861903678</c:v>
                </c:pt>
                <c:pt idx="1162">
                  <c:v>6456.5422903447243</c:v>
                </c:pt>
                <c:pt idx="1163">
                  <c:v>6531.305526472871</c:v>
                </c:pt>
                <c:pt idx="1164">
                  <c:v>6606.9344800740864</c:v>
                </c:pt>
                <c:pt idx="1165">
                  <c:v>6683.4391756842497</c:v>
                </c:pt>
                <c:pt idx="1166">
                  <c:v>6760.8297539178875</c:v>
                </c:pt>
                <c:pt idx="1167">
                  <c:v>6839.1164728123404</c:v>
                </c:pt>
                <c:pt idx="1168">
                  <c:v>6918.3097091873897</c:v>
                </c:pt>
                <c:pt idx="1169">
                  <c:v>6998.4199600207357</c:v>
                </c:pt>
                <c:pt idx="1170">
                  <c:v>7079.4578438393564</c:v>
                </c:pt>
                <c:pt idx="1171">
                  <c:v>7161.4341021269738</c:v>
                </c:pt>
                <c:pt idx="1172">
                  <c:v>7244.35960074783</c:v>
                </c:pt>
                <c:pt idx="1173">
                  <c:v>7328.2453313869464</c:v>
                </c:pt>
                <c:pt idx="1174">
                  <c:v>7413.1024130070555</c:v>
                </c:pt>
                <c:pt idx="1175">
                  <c:v>7498.942093322401</c:v>
                </c:pt>
                <c:pt idx="1176">
                  <c:v>7585.7757502896548</c:v>
                </c:pt>
                <c:pt idx="1177">
                  <c:v>7673.6148936159807</c:v>
                </c:pt>
                <c:pt idx="1178">
                  <c:v>7762.471166284683</c:v>
                </c:pt>
                <c:pt idx="1179">
                  <c:v>7852.3563460984578</c:v>
                </c:pt>
                <c:pt idx="1180">
                  <c:v>7943.282347240528</c:v>
                </c:pt>
                <c:pt idx="1181">
                  <c:v>8035.2612218538588</c:v>
                </c:pt>
                <c:pt idx="1182">
                  <c:v>8128.305161638651</c:v>
                </c:pt>
                <c:pt idx="1183">
                  <c:v>8222.4264994683417</c:v>
                </c:pt>
                <c:pt idx="1184">
                  <c:v>8317.6377110242975</c:v>
                </c:pt>
                <c:pt idx="1185">
                  <c:v>8413.9514164495122</c:v>
                </c:pt>
                <c:pt idx="1186">
                  <c:v>8511.3803820212961</c:v>
                </c:pt>
                <c:pt idx="1187">
                  <c:v>8609.9375218435089</c:v>
                </c:pt>
                <c:pt idx="1188">
                  <c:v>8709.6358995582796</c:v>
                </c:pt>
                <c:pt idx="1189">
                  <c:v>8810.4887300775845</c:v>
                </c:pt>
                <c:pt idx="1190">
                  <c:v>8912.5093813348685</c:v>
                </c:pt>
                <c:pt idx="1191">
                  <c:v>9015.7113760569518</c:v>
                </c:pt>
                <c:pt idx="1192">
                  <c:v>9120.1083935564493</c:v>
                </c:pt>
                <c:pt idx="1193">
                  <c:v>9225.7142715449518</c:v>
                </c:pt>
                <c:pt idx="1194">
                  <c:v>9332.5430079672005</c:v>
                </c:pt>
                <c:pt idx="1195">
                  <c:v>9440.608762856491</c:v>
                </c:pt>
                <c:pt idx="1196">
                  <c:v>9549.9258602115842</c:v>
                </c:pt>
                <c:pt idx="1197">
                  <c:v>9660.5087898953279</c:v>
                </c:pt>
                <c:pt idx="1198">
                  <c:v>9772.372209555233</c:v>
                </c:pt>
                <c:pt idx="1199">
                  <c:v>9885.5309465664795</c:v>
                </c:pt>
                <c:pt idx="1200">
                  <c:v>9999.9999999970569</c:v>
                </c:pt>
                <c:pt idx="1201">
                  <c:v>10115.794542596008</c:v>
                </c:pt>
                <c:pt idx="1202">
                  <c:v>10232.929922804529</c:v>
                </c:pt>
                <c:pt idx="1203">
                  <c:v>10351.421666790391</c:v>
                </c:pt>
                <c:pt idx="1204">
                  <c:v>10471.285480505912</c:v>
                </c:pt>
                <c:pt idx="1205">
                  <c:v>10592.537251769771</c:v>
                </c:pt>
                <c:pt idx="1206">
                  <c:v>10715.193052372908</c:v>
                </c:pt>
                <c:pt idx="1207">
                  <c:v>10839.269140208842</c:v>
                </c:pt>
                <c:pt idx="1208">
                  <c:v>10964.78196142862</c:v>
                </c:pt>
                <c:pt idx="1209">
                  <c:v>11091.748152620743</c:v>
                </c:pt>
                <c:pt idx="1210">
                  <c:v>11220.184543016327</c:v>
                </c:pt>
                <c:pt idx="1211">
                  <c:v>11350.108156719805</c:v>
                </c:pt>
                <c:pt idx="1212">
                  <c:v>11481.536214965443</c:v>
                </c:pt>
                <c:pt idx="1213">
                  <c:v>11614.486138400003</c:v>
                </c:pt>
                <c:pt idx="1214">
                  <c:v>11748.975549391831</c:v>
                </c:pt>
                <c:pt idx="1215">
                  <c:v>11885.022274366678</c:v>
                </c:pt>
                <c:pt idx="1216">
                  <c:v>12022.644346170538</c:v>
                </c:pt>
                <c:pt idx="1217">
                  <c:v>12161.860006460049</c:v>
                </c:pt>
                <c:pt idx="1218">
                  <c:v>12302.687708120142</c:v>
                </c:pt>
                <c:pt idx="1219">
                  <c:v>12445.146117710134</c:v>
                </c:pt>
                <c:pt idx="1220">
                  <c:v>12589.254117937911</c:v>
                </c:pt>
                <c:pt idx="1221">
                  <c:v>12735.030810162812</c:v>
                </c:pt>
                <c:pt idx="1222">
                  <c:v>12882.495516927491</c:v>
                </c:pt>
                <c:pt idx="1223">
                  <c:v>13031.667784519099</c:v>
                </c:pt>
                <c:pt idx="1224">
                  <c:v>13182.567385560131</c:v>
                </c:pt>
                <c:pt idx="1225">
                  <c:v>13335.214321629252</c:v>
                </c:pt>
                <c:pt idx="1226">
                  <c:v>13489.628825912501</c:v>
                </c:pt>
                <c:pt idx="1227">
                  <c:v>13645.831365885164</c:v>
                </c:pt>
                <c:pt idx="1228">
                  <c:v>13803.842646024719</c:v>
                </c:pt>
                <c:pt idx="1229">
                  <c:v>13963.683610555197</c:v>
                </c:pt>
                <c:pt idx="1230">
                  <c:v>14125.375446223317</c:v>
                </c:pt>
                <c:pt idx="1231">
                  <c:v>14288.939585106753</c:v>
                </c:pt>
                <c:pt idx="1232">
                  <c:v>14454.397707454948</c:v>
                </c:pt>
                <c:pt idx="1233">
                  <c:v>14621.771744562804</c:v>
                </c:pt>
                <c:pt idx="1234">
                  <c:v>14791.083881677592</c:v>
                </c:pt>
                <c:pt idx="1235">
                  <c:v>14962.356560939799</c:v>
                </c:pt>
                <c:pt idx="1236">
                  <c:v>15135.612484357494</c:v>
                </c:pt>
                <c:pt idx="1237">
                  <c:v>15310.874616815659</c:v>
                </c:pt>
                <c:pt idx="1238">
                  <c:v>15488.166189120118</c:v>
                </c:pt>
                <c:pt idx="1239">
                  <c:v>15667.510701076741</c:v>
                </c:pt>
                <c:pt idx="1240">
                  <c:v>15848.93192460633</c:v>
                </c:pt>
                <c:pt idx="1241">
                  <c:v>16032.453906895551</c:v>
                </c:pt>
                <c:pt idx="1242">
                  <c:v>16218.10097358438</c:v>
                </c:pt>
                <c:pt idx="1243">
                  <c:v>16405.897731990415</c:v>
                </c:pt>
                <c:pt idx="1244">
                  <c:v>16595.86907437057</c:v>
                </c:pt>
                <c:pt idx="1245">
                  <c:v>16788.040181220509</c:v>
                </c:pt>
                <c:pt idx="1246">
                  <c:v>16982.436524612291</c:v>
                </c:pt>
                <c:pt idx="1247">
                  <c:v>17179.083871570667</c:v>
                </c:pt>
                <c:pt idx="1248">
                  <c:v>17378.008287488479</c:v>
                </c:pt>
                <c:pt idx="1249">
                  <c:v>17579.236139581586</c:v>
                </c:pt>
                <c:pt idx="1250">
                  <c:v>17782.794100383824</c:v>
                </c:pt>
                <c:pt idx="1251">
                  <c:v>17988.709151282415</c:v>
                </c:pt>
                <c:pt idx="1252">
                  <c:v>18197.008586094242</c:v>
                </c:pt>
                <c:pt idx="1253">
                  <c:v>18407.720014683899</c:v>
                </c:pt>
                <c:pt idx="1254">
                  <c:v>18620.871366622949</c:v>
                </c:pt>
                <c:pt idx="1255">
                  <c:v>18836.490894892213</c:v>
                </c:pt>
                <c:pt idx="1256">
                  <c:v>19054.607179626611</c:v>
                </c:pt>
                <c:pt idx="1257">
                  <c:v>19275.249131903431</c:v>
                </c:pt>
                <c:pt idx="1258">
                  <c:v>19498.445997574454</c:v>
                </c:pt>
                <c:pt idx="1259">
                  <c:v>19724.227361142468</c:v>
                </c:pt>
                <c:pt idx="1260">
                  <c:v>19952.623149682655</c:v>
                </c:pt>
                <c:pt idx="1261">
                  <c:v>20183.663636809397</c:v>
                </c:pt>
                <c:pt idx="1262">
                  <c:v>20417.379446689007</c:v>
                </c:pt>
                <c:pt idx="1263">
                  <c:v>20653.801558098934</c:v>
                </c:pt>
                <c:pt idx="1264">
                  <c:v>20892.961308533959</c:v>
                </c:pt>
                <c:pt idx="1265">
                  <c:v>21134.890398359959</c:v>
                </c:pt>
                <c:pt idx="1266">
                  <c:v>21379.620895015734</c:v>
                </c:pt>
                <c:pt idx="1267">
                  <c:v>21627.185237263537</c:v>
                </c:pt>
                <c:pt idx="1268">
                  <c:v>21877.616239488783</c:v>
                </c:pt>
                <c:pt idx="1269">
                  <c:v>22130.94709604956</c:v>
                </c:pt>
                <c:pt idx="1270">
                  <c:v>22387.211385676419</c:v>
                </c:pt>
                <c:pt idx="1271">
                  <c:v>22646.443075923537</c:v>
                </c:pt>
                <c:pt idx="1272">
                  <c:v>22908.676527670585</c:v>
                </c:pt>
                <c:pt idx="1273">
                  <c:v>23173.946499677557</c:v>
                </c:pt>
                <c:pt idx="1274">
                  <c:v>23442.288153191908</c:v>
                </c:pt>
                <c:pt idx="1275">
                  <c:v>23713.737056609152</c:v>
                </c:pt>
                <c:pt idx="1276">
                  <c:v>23988.329190187418</c:v>
                </c:pt>
                <c:pt idx="1277">
                  <c:v>24266.100950816581</c:v>
                </c:pt>
                <c:pt idx="1278">
                  <c:v>24547.089156842641</c:v>
                </c:pt>
                <c:pt idx="1279">
                  <c:v>24831.33105294795</c:v>
                </c:pt>
                <c:pt idx="1280">
                  <c:v>25118.864315087954</c:v>
                </c:pt>
                <c:pt idx="1281">
                  <c:v>25409.727055485113</c:v>
                </c:pt>
                <c:pt idx="1282">
                  <c:v>25703.95782768061</c:v>
                </c:pt>
                <c:pt idx="1283">
                  <c:v>26001.595631644595</c:v>
                </c:pt>
                <c:pt idx="1284">
                  <c:v>26302.6799189456</c:v>
                </c:pt>
                <c:pt idx="1285">
                  <c:v>26607.250597979779</c:v>
                </c:pt>
                <c:pt idx="1286">
                  <c:v>26915.348039260745</c:v>
                </c:pt>
                <c:pt idx="1287">
                  <c:v>27227.013080770612</c:v>
                </c:pt>
                <c:pt idx="1288">
                  <c:v>27542.287033372955</c:v>
                </c:pt>
                <c:pt idx="1289">
                  <c:v>27861.211686288894</c:v>
                </c:pt>
                <c:pt idx="1290">
                  <c:v>28183.829312635622</c:v>
                </c:pt>
                <c:pt idx="1291">
                  <c:v>28510.182675030075</c:v>
                </c:pt>
                <c:pt idx="1292">
                  <c:v>28840.315031256934</c:v>
                </c:pt>
                <c:pt idx="1293">
                  <c:v>29174.270140002438</c:v>
                </c:pt>
                <c:pt idx="1294">
                  <c:v>29512.092266654516</c:v>
                </c:pt>
                <c:pt idx="1295">
                  <c:v>29853.826189170144</c:v>
                </c:pt>
                <c:pt idx="1296">
                  <c:v>30199.517204010601</c:v>
                </c:pt>
                <c:pt idx="1297">
                  <c:v>30549.211132145461</c:v>
                </c:pt>
                <c:pt idx="1298">
                  <c:v>30902.95432512612</c:v>
                </c:pt>
                <c:pt idx="1299">
                  <c:v>31260.79367122965</c:v>
                </c:pt>
                <c:pt idx="1300">
                  <c:v>31622.776601673773</c:v>
                </c:pt>
                <c:pt idx="1301">
                  <c:v>31988.951096903846</c:v>
                </c:pt>
                <c:pt idx="1302">
                  <c:v>32359.365692952575</c:v>
                </c:pt>
                <c:pt idx="1303">
                  <c:v>32734.069487873447</c:v>
                </c:pt>
                <c:pt idx="1304">
                  <c:v>33113.112148248612</c:v>
                </c:pt>
                <c:pt idx="1305">
                  <c:v>33496.543915772148</c:v>
                </c:pt>
                <c:pt idx="1306">
                  <c:v>33884.41561390939</c:v>
                </c:pt>
                <c:pt idx="1307">
                  <c:v>34276.778654634043</c:v>
                </c:pt>
                <c:pt idx="1308">
                  <c:v>34673.68504524204</c:v>
                </c:pt>
                <c:pt idx="1309">
                  <c:v>35075.18739524555</c:v>
                </c:pt>
                <c:pt idx="1310">
                  <c:v>35481.338923346164</c:v>
                </c:pt>
                <c:pt idx="1311">
                  <c:v>35892.193464489006</c:v>
                </c:pt>
                <c:pt idx="1312">
                  <c:v>36307.805476998488</c:v>
                </c:pt>
                <c:pt idx="1313">
                  <c:v>36728.230049796679</c:v>
                </c:pt>
                <c:pt idx="1314">
                  <c:v>37153.522909705323</c:v>
                </c:pt>
                <c:pt idx="1315">
                  <c:v>37583.740428832352</c:v>
                </c:pt>
                <c:pt idx="1316">
                  <c:v>38018.939632043912</c:v>
                </c:pt>
                <c:pt idx="1317">
                  <c:v>38459.178204523007</c:v>
                </c:pt>
                <c:pt idx="1318">
                  <c:v>38904.514499415563</c:v>
                </c:pt>
                <c:pt idx="1319">
                  <c:v>39355.007545565109</c:v>
                </c:pt>
                <c:pt idx="1320">
                  <c:v>39810.717055336936</c:v>
                </c:pt>
                <c:pt idx="1321">
                  <c:v>40271.703432532966</c:v>
                </c:pt>
                <c:pt idx="1322">
                  <c:v>40738.027780398181</c:v>
                </c:pt>
                <c:pt idx="1323">
                  <c:v>41209.751909719773</c:v>
                </c:pt>
                <c:pt idx="1324">
                  <c:v>41686.93834701999</c:v>
                </c:pt>
                <c:pt idx="1325">
                  <c:v>42169.650342844514</c:v>
                </c:pt>
                <c:pt idx="1326">
                  <c:v>42657.951880145396</c:v>
                </c:pt>
                <c:pt idx="1327">
                  <c:v>43151.907682762489</c:v>
                </c:pt>
                <c:pt idx="1328">
                  <c:v>43651.583224002396</c:v>
                </c:pt>
                <c:pt idx="1329">
                  <c:v>44157.044735316886</c:v>
                </c:pt>
                <c:pt idx="1330">
                  <c:v>44668.359215081779</c:v>
                </c:pt>
                <c:pt idx="1331">
                  <c:v>45185.594437477535</c:v>
                </c:pt>
                <c:pt idx="1332">
                  <c:v>45708.818961472629</c:v>
                </c:pt>
                <c:pt idx="1333">
                  <c:v>46238.102139910981</c:v>
                </c:pt>
                <c:pt idx="1334">
                  <c:v>46773.514128704592</c:v>
                </c:pt>
                <c:pt idx="1335">
                  <c:v>47315.125896132638</c:v>
                </c:pt>
                <c:pt idx="1336">
                  <c:v>47863.009232248245</c:v>
                </c:pt>
                <c:pt idx="1337">
                  <c:v>48417.236758394167</c:v>
                </c:pt>
                <c:pt idx="1338">
                  <c:v>48977.881936828664</c:v>
                </c:pt>
                <c:pt idx="1339">
                  <c:v>49545.01908046288</c:v>
                </c:pt>
                <c:pt idx="1340">
                  <c:v>50118.723362710902</c:v>
                </c:pt>
                <c:pt idx="1341">
                  <c:v>50699.070827453921</c:v>
                </c:pt>
                <c:pt idx="1342">
                  <c:v>51286.138399119773</c:v>
                </c:pt>
                <c:pt idx="1343">
                  <c:v>51880.003892879016</c:v>
                </c:pt>
                <c:pt idx="1344">
                  <c:v>52480.746024959968</c:v>
                </c:pt>
                <c:pt idx="1345">
                  <c:v>53088.444423081339</c:v>
                </c:pt>
                <c:pt idx="1346">
                  <c:v>53703.179637007575</c:v>
                </c:pt>
                <c:pt idx="1347">
                  <c:v>54325.033149225412</c:v>
                </c:pt>
                <c:pt idx="1348">
                  <c:v>54954.087385744337</c:v>
                </c:pt>
                <c:pt idx="1349">
                  <c:v>55590.425727022019</c:v>
                </c:pt>
                <c:pt idx="1350">
                  <c:v>56234.132519016362</c:v>
                </c:pt>
                <c:pt idx="1351">
                  <c:v>56885.293084365381</c:v>
                </c:pt>
                <c:pt idx="1352">
                  <c:v>57543.993733696705</c:v>
                </c:pt>
                <c:pt idx="1353">
                  <c:v>58210.32177706794</c:v>
                </c:pt>
                <c:pt idx="1354">
                  <c:v>58884.365535539466</c:v>
                </c:pt>
                <c:pt idx="1355">
                  <c:v>59566.21435288139</c:v>
                </c:pt>
                <c:pt idx="1356">
                  <c:v>60255.958607415887</c:v>
                </c:pt>
                <c:pt idx="1357">
                  <c:v>60953.689723996788</c:v>
                </c:pt>
                <c:pt idx="1358">
                  <c:v>61659.500186127858</c:v>
                </c:pt>
                <c:pt idx="1359">
                  <c:v>62373.483548221324</c:v>
                </c:pt>
                <c:pt idx="1360">
                  <c:v>63095.734447998489</c:v>
                </c:pt>
                <c:pt idx="1361">
                  <c:v>63826.348619033553</c:v>
                </c:pt>
                <c:pt idx="1362">
                  <c:v>64565.422903443992</c:v>
                </c:pt>
                <c:pt idx="1363">
                  <c:v>65313.055264725423</c:v>
                </c:pt>
                <c:pt idx="1364">
                  <c:v>66069.344800737526</c:v>
                </c:pt>
                <c:pt idx="1365">
                  <c:v>66834.391756839133</c:v>
                </c:pt>
                <c:pt idx="1366">
                  <c:v>67608.29753917559</c:v>
                </c:pt>
                <c:pt idx="1367">
                  <c:v>68391.164728120071</c:v>
                </c:pt>
                <c:pt idx="1368">
                  <c:v>69183.097091870528</c:v>
                </c:pt>
                <c:pt idx="1369">
                  <c:v>69984.199600203967</c:v>
                </c:pt>
                <c:pt idx="1370">
                  <c:v>70794.578438390119</c:v>
                </c:pt>
                <c:pt idx="1371">
                  <c:v>71614.341021266257</c:v>
                </c:pt>
                <c:pt idx="1372">
                  <c:v>72443.596007474785</c:v>
                </c:pt>
                <c:pt idx="1373">
                  <c:v>73282.453313865903</c:v>
                </c:pt>
                <c:pt idx="1374">
                  <c:v>74131.024130066944</c:v>
                </c:pt>
                <c:pt idx="1375">
                  <c:v>74989.420933220492</c:v>
                </c:pt>
                <c:pt idx="1376">
                  <c:v>75857.757502892986</c:v>
                </c:pt>
                <c:pt idx="1377">
                  <c:v>76736.148936156213</c:v>
                </c:pt>
                <c:pt idx="1378">
                  <c:v>77624.711662843198</c:v>
                </c:pt>
                <c:pt idx="1379">
                  <c:v>78523.563460980615</c:v>
                </c:pt>
                <c:pt idx="1380">
                  <c:v>79432.823472401273</c:v>
                </c:pt>
                <c:pt idx="1381">
                  <c:v>80352.61221853453</c:v>
                </c:pt>
                <c:pt idx="1382">
                  <c:v>81283.051616382421</c:v>
                </c:pt>
                <c:pt idx="1383">
                  <c:v>82224.264994679281</c:v>
                </c:pt>
                <c:pt idx="1384">
                  <c:v>83176.377110238944</c:v>
                </c:pt>
                <c:pt idx="1385">
                  <c:v>84139.514164491018</c:v>
                </c:pt>
                <c:pt idx="1386">
                  <c:v>85113.803820208821</c:v>
                </c:pt>
                <c:pt idx="1387">
                  <c:v>86099.375218430912</c:v>
                </c:pt>
                <c:pt idx="1388">
                  <c:v>87096.358995578557</c:v>
                </c:pt>
                <c:pt idx="1389">
                  <c:v>88104.887300771559</c:v>
                </c:pt>
                <c:pt idx="1390">
                  <c:v>89125.093813344356</c:v>
                </c:pt>
                <c:pt idx="1391">
                  <c:v>90157.113760565131</c:v>
                </c:pt>
                <c:pt idx="1392">
                  <c:v>91201.083935560062</c:v>
                </c:pt>
                <c:pt idx="1393">
                  <c:v>92257.142715445036</c:v>
                </c:pt>
                <c:pt idx="1394">
                  <c:v>93325.430079667465</c:v>
                </c:pt>
                <c:pt idx="1395">
                  <c:v>94406.087628560315</c:v>
                </c:pt>
                <c:pt idx="1396">
                  <c:v>95499.258602111207</c:v>
                </c:pt>
                <c:pt idx="1397">
                  <c:v>96605.087898948215</c:v>
                </c:pt>
                <c:pt idx="1398">
                  <c:v>97723.722095547579</c:v>
                </c:pt>
                <c:pt idx="1399">
                  <c:v>98855.309465659986</c:v>
                </c:pt>
                <c:pt idx="1400">
                  <c:v>99999.999999965716</c:v>
                </c:pt>
              </c:numCache>
            </c:numRef>
          </c:xVal>
          <c:yVal>
            <c:numRef>
              <c:f>'Control Loop'!$F$37:$F$1437</c:f>
              <c:numCache>
                <c:formatCode>General</c:formatCode>
                <c:ptCount val="1401"/>
                <c:pt idx="0">
                  <c:v>-5.4598385961727054</c:v>
                </c:pt>
                <c:pt idx="1">
                  <c:v>-5.5226725652008071</c:v>
                </c:pt>
                <c:pt idx="2">
                  <c:v>-5.5862205854771707</c:v>
                </c:pt>
                <c:pt idx="3">
                  <c:v>-5.6504904558241131</c:v>
                </c:pt>
                <c:pt idx="4">
                  <c:v>-5.7154900492240799</c:v>
                </c:pt>
                <c:pt idx="5">
                  <c:v>-5.7812273131318745</c:v>
                </c:pt>
                <c:pt idx="6">
                  <c:v>-5.847710269771861</c:v>
                </c:pt>
                <c:pt idx="7">
                  <c:v>-5.9149470164206814</c:v>
                </c:pt>
                <c:pt idx="8">
                  <c:v>-5.9829457256735807</c:v>
                </c:pt>
                <c:pt idx="9">
                  <c:v>-6.051714645694048</c:v>
                </c:pt>
                <c:pt idx="10">
                  <c:v>-6.1212621004463807</c:v>
                </c:pt>
                <c:pt idx="11">
                  <c:v>-6.191596489909502</c:v>
                </c:pt>
                <c:pt idx="12">
                  <c:v>-6.2627262902719467</c:v>
                </c:pt>
                <c:pt idx="13">
                  <c:v>-6.3346600541061306</c:v>
                </c:pt>
                <c:pt idx="14">
                  <c:v>-6.4074064105227597</c:v>
                </c:pt>
                <c:pt idx="15">
                  <c:v>-6.4809740653021715</c:v>
                </c:pt>
                <c:pt idx="16">
                  <c:v>-6.5553718010031163</c:v>
                </c:pt>
                <c:pt idx="17">
                  <c:v>-6.6306084770483684</c:v>
                </c:pt>
                <c:pt idx="18">
                  <c:v>-6.7066930297839207</c:v>
                </c:pt>
                <c:pt idx="19">
                  <c:v>-6.7836344725135831</c:v>
                </c:pt>
                <c:pt idx="20">
                  <c:v>-6.8614418955055481</c:v>
                </c:pt>
                <c:pt idx="21">
                  <c:v>-6.940124465971178</c:v>
                </c:pt>
                <c:pt idx="22">
                  <c:v>-7.0196914280139824</c:v>
                </c:pt>
                <c:pt idx="23">
                  <c:v>-7.1001521025484227</c:v>
                </c:pt>
                <c:pt idx="24">
                  <c:v>-7.1815158871862037</c:v>
                </c:pt>
                <c:pt idx="25">
                  <c:v>-7.2637922560901531</c:v>
                </c:pt>
                <c:pt idx="26">
                  <c:v>-7.3469907597929698</c:v>
                </c:pt>
                <c:pt idx="27">
                  <c:v>-7.431121024981044</c:v>
                </c:pt>
                <c:pt idx="28">
                  <c:v>-7.5161927542396674</c:v>
                </c:pt>
                <c:pt idx="29">
                  <c:v>-7.602215725761039</c:v>
                </c:pt>
                <c:pt idx="30">
                  <c:v>-7.6891997930119329</c:v>
                </c:pt>
                <c:pt idx="31">
                  <c:v>-7.7771548843585387</c:v>
                </c:pt>
                <c:pt idx="32">
                  <c:v>-7.8660910026498936</c:v>
                </c:pt>
                <c:pt idx="33">
                  <c:v>-7.9560182247556153</c:v>
                </c:pt>
                <c:pt idx="34">
                  <c:v>-8.0469467010573208</c:v>
                </c:pt>
                <c:pt idx="35">
                  <c:v>-8.1388866548922572</c:v>
                </c:pt>
                <c:pt idx="36">
                  <c:v>-8.2318483819473371</c:v>
                </c:pt>
                <c:pt idx="37">
                  <c:v>-8.3258422496014646</c:v>
                </c:pt>
                <c:pt idx="38">
                  <c:v>-8.4208786962142632</c:v>
                </c:pt>
                <c:pt idx="39">
                  <c:v>-8.5169682303605576</c:v>
                </c:pt>
                <c:pt idx="40">
                  <c:v>-8.614121430007156</c:v>
                </c:pt>
                <c:pt idx="41">
                  <c:v>-8.7123489416307827</c:v>
                </c:pt>
                <c:pt idx="42">
                  <c:v>-8.8116614792752763</c:v>
                </c:pt>
                <c:pt idx="43">
                  <c:v>-8.9120698235458971</c:v>
                </c:pt>
                <c:pt idx="44">
                  <c:v>-9.0135848205385241</c:v>
                </c:pt>
                <c:pt idx="45">
                  <c:v>-9.1162173807015083</c:v>
                </c:pt>
                <c:pt idx="46">
                  <c:v>-9.2199784776291249</c:v>
                </c:pt>
                <c:pt idx="47">
                  <c:v>-9.3248791467819707</c:v>
                </c:pt>
                <c:pt idx="48">
                  <c:v>-9.4309304841359243</c:v>
                </c:pt>
                <c:pt idx="49">
                  <c:v>-9.5381436447527719</c:v>
                </c:pt>
                <c:pt idx="50">
                  <c:v>-9.6465298412741998</c:v>
                </c:pt>
                <c:pt idx="51">
                  <c:v>-9.7561003423341202</c:v>
                </c:pt>
                <c:pt idx="52">
                  <c:v>-9.8668664708887679</c:v>
                </c:pt>
                <c:pt idx="53">
                  <c:v>-9.9788396024599795</c:v>
                </c:pt>
                <c:pt idx="54">
                  <c:v>-10.092031163291878</c:v>
                </c:pt>
                <c:pt idx="55">
                  <c:v>-10.206452628415317</c:v>
                </c:pt>
                <c:pt idx="56">
                  <c:v>-10.322115519620738</c:v>
                </c:pt>
                <c:pt idx="57">
                  <c:v>-10.439031403333809</c:v>
                </c:pt>
                <c:pt idx="58">
                  <c:v>-10.557211888393597</c:v>
                </c:pt>
                <c:pt idx="59">
                  <c:v>-10.67666862372853</c:v>
                </c:pt>
                <c:pt idx="60">
                  <c:v>-10.797413295930079</c:v>
                </c:pt>
                <c:pt idx="61">
                  <c:v>-10.919457626717261</c:v>
                </c:pt>
                <c:pt idx="62">
                  <c:v>-11.042813370294565</c:v>
                </c:pt>
                <c:pt idx="63">
                  <c:v>-11.167492310595028</c:v>
                </c:pt>
                <c:pt idx="64">
                  <c:v>-11.293506258409794</c:v>
                </c:pt>
                <c:pt idx="65">
                  <c:v>-11.420867048398978</c:v>
                </c:pt>
                <c:pt idx="66">
                  <c:v>-11.549586535982174</c:v>
                </c:pt>
                <c:pt idx="67">
                  <c:v>-11.679676594103956</c:v>
                </c:pt>
                <c:pt idx="68">
                  <c:v>-11.811149109874515</c:v>
                </c:pt>
                <c:pt idx="69">
                  <c:v>-11.944015981078977</c:v>
                </c:pt>
                <c:pt idx="70">
                  <c:v>-12.078289112554806</c:v>
                </c:pt>
                <c:pt idx="71">
                  <c:v>-12.213980412433918</c:v>
                </c:pt>
                <c:pt idx="72">
                  <c:v>-12.351101788245927</c:v>
                </c:pt>
                <c:pt idx="73">
                  <c:v>-12.489665142880172</c:v>
                </c:pt>
                <c:pt idx="74">
                  <c:v>-12.629682370403314</c:v>
                </c:pt>
                <c:pt idx="75">
                  <c:v>-12.771165351730376</c:v>
                </c:pt>
                <c:pt idx="76">
                  <c:v>-12.914125950144319</c:v>
                </c:pt>
                <c:pt idx="77">
                  <c:v>-13.05857600666438</c:v>
                </c:pt>
                <c:pt idx="78">
                  <c:v>-13.204527335257197</c:v>
                </c:pt>
                <c:pt idx="79">
                  <c:v>-13.351991717890552</c:v>
                </c:pt>
                <c:pt idx="80">
                  <c:v>-13.500980899425185</c:v>
                </c:pt>
                <c:pt idx="81">
                  <c:v>-13.651506582342964</c:v>
                </c:pt>
                <c:pt idx="82">
                  <c:v>-13.803580421308858</c:v>
                </c:pt>
                <c:pt idx="83">
                  <c:v>-13.957214017562906</c:v>
                </c:pt>
                <c:pt idx="84">
                  <c:v>-14.112418913142234</c:v>
                </c:pt>
                <c:pt idx="85">
                  <c:v>-14.269206584927639</c:v>
                </c:pt>
                <c:pt idx="86">
                  <c:v>-14.42758843851561</c:v>
                </c:pt>
                <c:pt idx="87">
                  <c:v>-14.587575801910958</c:v>
                </c:pt>
                <c:pt idx="88">
                  <c:v>-14.749179919039547</c:v>
                </c:pt>
                <c:pt idx="89">
                  <c:v>-14.912411943079626</c:v>
                </c:pt>
                <c:pt idx="90">
                  <c:v>-15.077282929607762</c:v>
                </c:pt>
                <c:pt idx="91">
                  <c:v>-15.243803829560518</c:v>
                </c:pt>
                <c:pt idx="92">
                  <c:v>-15.41198548200904</c:v>
                </c:pt>
                <c:pt idx="93">
                  <c:v>-15.581838606744796</c:v>
                </c:pt>
                <c:pt idx="94">
                  <c:v>-15.753373796676497</c:v>
                </c:pt>
                <c:pt idx="95">
                  <c:v>-15.926601510037111</c:v>
                </c:pt>
                <c:pt idx="96">
                  <c:v>-16.101532062399219</c:v>
                </c:pt>
                <c:pt idx="97">
                  <c:v>-16.278175618500534</c:v>
                </c:pt>
                <c:pt idx="98">
                  <c:v>-16.456542183876593</c:v>
                </c:pt>
                <c:pt idx="99">
                  <c:v>-16.636641596303058</c:v>
                </c:pt>
                <c:pt idx="100">
                  <c:v>-16.818483517047067</c:v>
                </c:pt>
                <c:pt idx="101">
                  <c:v>-17.00207742192784</c:v>
                </c:pt>
                <c:pt idx="102">
                  <c:v>-17.18743259218834</c:v>
                </c:pt>
                <c:pt idx="103">
                  <c:v>-17.374558105178686</c:v>
                </c:pt>
                <c:pt idx="104">
                  <c:v>-17.563462824853538</c:v>
                </c:pt>
                <c:pt idx="105">
                  <c:v>-17.754155392084726</c:v>
                </c:pt>
                <c:pt idx="106">
                  <c:v>-17.946644214791768</c:v>
                </c:pt>
                <c:pt idx="107">
                  <c:v>-18.140937457893038</c:v>
                </c:pt>
                <c:pt idx="108">
                  <c:v>-18.337043033081507</c:v>
                </c:pt>
                <c:pt idx="109">
                  <c:v>-18.534968588426299</c:v>
                </c:pt>
                <c:pt idx="110">
                  <c:v>-18.734721497807218</c:v>
                </c:pt>
                <c:pt idx="111">
                  <c:v>-18.936308850184354</c:v>
                </c:pt>
                <c:pt idx="112">
                  <c:v>-19.139737438708011</c:v>
                </c:pt>
                <c:pt idx="113">
                  <c:v>-19.345013749676266</c:v>
                </c:pt>
                <c:pt idx="114">
                  <c:v>-19.55214395134297</c:v>
                </c:pt>
                <c:pt idx="115">
                  <c:v>-19.761133882585476</c:v>
                </c:pt>
                <c:pt idx="116">
                  <c:v>-19.971989041437766</c:v>
                </c:pt>
                <c:pt idx="117">
                  <c:v>-20.184714573495981</c:v>
                </c:pt>
                <c:pt idx="118">
                  <c:v>-20.399315260206439</c:v>
                </c:pt>
                <c:pt idx="119">
                  <c:v>-20.615795507042055</c:v>
                </c:pt>
                <c:pt idx="120">
                  <c:v>-20.834159331579574</c:v>
                </c:pt>
                <c:pt idx="121">
                  <c:v>-21.054410351484375</c:v>
                </c:pt>
                <c:pt idx="122">
                  <c:v>-21.276551772415811</c:v>
                </c:pt>
                <c:pt idx="123">
                  <c:v>-21.500586375863254</c:v>
                </c:pt>
                <c:pt idx="124">
                  <c:v>-21.726516506923922</c:v>
                </c:pt>
                <c:pt idx="125">
                  <c:v>-21.954344062036476</c:v>
                </c:pt>
                <c:pt idx="126">
                  <c:v>-22.184070476681825</c:v>
                </c:pt>
                <c:pt idx="127">
                  <c:v>-22.415696713066552</c:v>
                </c:pt>
                <c:pt idx="128">
                  <c:v>-22.649223247800677</c:v>
                </c:pt>
                <c:pt idx="129">
                  <c:v>-22.884650059589188</c:v>
                </c:pt>
                <c:pt idx="130">
                  <c:v>-23.121976616947148</c:v>
                </c:pt>
                <c:pt idx="131">
                  <c:v>-23.361201865960901</c:v>
                </c:pt>
                <c:pt idx="132">
                  <c:v>-23.602324218107171</c:v>
                </c:pt>
                <c:pt idx="133">
                  <c:v>-23.845341538150759</c:v>
                </c:pt>
                <c:pt idx="134">
                  <c:v>-24.090251132138903</c:v>
                </c:pt>
                <c:pt idx="135">
                  <c:v>-24.337049735509481</c:v>
                </c:pt>
                <c:pt idx="136">
                  <c:v>-24.585733501334111</c:v>
                </c:pt>
                <c:pt idx="137">
                  <c:v>-24.836297988715188</c:v>
                </c:pt>
                <c:pt idx="138">
                  <c:v>-25.088738151360072</c:v>
                </c:pt>
                <c:pt idx="139">
                  <c:v>-25.343048326348573</c:v>
                </c:pt>
                <c:pt idx="140">
                  <c:v>-25.599222223121178</c:v>
                </c:pt>
                <c:pt idx="141">
                  <c:v>-25.857252912706176</c:v>
                </c:pt>
                <c:pt idx="142">
                  <c:v>-26.117132817211139</c:v>
                </c:pt>
                <c:pt idx="143">
                  <c:v>-26.378853699598444</c:v>
                </c:pt>
                <c:pt idx="144">
                  <c:v>-26.642406653772536</c:v>
                </c:pt>
                <c:pt idx="145">
                  <c:v>-26.907782095000389</c:v>
                </c:pt>
                <c:pt idx="146">
                  <c:v>-27.174969750687637</c:v>
                </c:pt>
                <c:pt idx="147">
                  <c:v>-27.443958651540065</c:v>
                </c:pt>
                <c:pt idx="148">
                  <c:v>-27.714737123128884</c:v>
                </c:pt>
                <c:pt idx="149">
                  <c:v>-27.987292777888655</c:v>
                </c:pt>
                <c:pt idx="150">
                  <c:v>-28.26161250757206</c:v>
                </c:pt>
                <c:pt idx="151">
                  <c:v>-28.537682476184489</c:v>
                </c:pt>
                <c:pt idx="152">
                  <c:v>-28.815488113425353</c:v>
                </c:pt>
                <c:pt idx="153">
                  <c:v>-29.095014108660521</c:v>
                </c:pt>
                <c:pt idx="154">
                  <c:v>-29.376244405449444</c:v>
                </c:pt>
                <c:pt idx="155">
                  <c:v>-29.659162196651451</c:v>
                </c:pt>
                <c:pt idx="156">
                  <c:v>-29.943749920137023</c:v>
                </c:pt>
                <c:pt idx="157">
                  <c:v>-30.229989255124636</c:v>
                </c:pt>
                <c:pt idx="158">
                  <c:v>-30.517861119169378</c:v>
                </c:pt>
                <c:pt idx="159">
                  <c:v>-30.807345665823771</c:v>
                </c:pt>
                <c:pt idx="160">
                  <c:v>-31.098422282993084</c:v>
                </c:pt>
                <c:pt idx="161">
                  <c:v>-31.391069592007231</c:v>
                </c:pt>
                <c:pt idx="162">
                  <c:v>-31.685265447429241</c:v>
                </c:pt>
                <c:pt idx="163">
                  <c:v>-31.980986937619868</c:v>
                </c:pt>
                <c:pt idx="164">
                  <c:v>-32.278210386074626</c:v>
                </c:pt>
                <c:pt idx="165">
                  <c:v>-32.576911353556518</c:v>
                </c:pt>
                <c:pt idx="166">
                  <c:v>-32.87706464103352</c:v>
                </c:pt>
                <c:pt idx="167">
                  <c:v>-33.178644293442161</c:v>
                </c:pt>
                <c:pt idx="168">
                  <c:v>-33.481623604285708</c:v>
                </c:pt>
                <c:pt idx="169">
                  <c:v>-33.785975121084888</c:v>
                </c:pt>
                <c:pt idx="170">
                  <c:v>-34.091670651687217</c:v>
                </c:pt>
                <c:pt idx="171">
                  <c:v>-34.398681271445604</c:v>
                </c:pt>
                <c:pt idx="172">
                  <c:v>-34.70697733127718</c:v>
                </c:pt>
                <c:pt idx="173">
                  <c:v>-35.016528466604228</c:v>
                </c:pt>
                <c:pt idx="174">
                  <c:v>-35.327303607181996</c:v>
                </c:pt>
                <c:pt idx="175">
                  <c:v>-35.639270987820488</c:v>
                </c:pt>
                <c:pt idx="176">
                  <c:v>-35.952398159993727</c:v>
                </c:pt>
                <c:pt idx="177">
                  <c:v>-36.266652004341289</c:v>
                </c:pt>
                <c:pt idx="178">
                  <c:v>-36.581998744057387</c:v>
                </c:pt>
                <c:pt idx="179">
                  <c:v>-36.898403959156845</c:v>
                </c:pt>
                <c:pt idx="180">
                  <c:v>-37.215832601621763</c:v>
                </c:pt>
                <c:pt idx="181">
                  <c:v>-37.534249011407184</c:v>
                </c:pt>
                <c:pt idx="182">
                  <c:v>-37.85361693330379</c:v>
                </c:pt>
                <c:pt idx="183">
                  <c:v>-38.173899534639254</c:v>
                </c:pt>
                <c:pt idx="184">
                  <c:v>-38.49505942380334</c:v>
                </c:pt>
                <c:pt idx="185">
                  <c:v>-38.817058669581058</c:v>
                </c:pt>
                <c:pt idx="186">
                  <c:v>-39.139858821270941</c:v>
                </c:pt>
                <c:pt idx="187">
                  <c:v>-39.463420929570376</c:v>
                </c:pt>
                <c:pt idx="188">
                  <c:v>-39.787705568200046</c:v>
                </c:pt>
                <c:pt idx="189">
                  <c:v>-40.11267285624497</c:v>
                </c:pt>
                <c:pt idx="190">
                  <c:v>-40.438282481182867</c:v>
                </c:pt>
                <c:pt idx="191">
                  <c:v>-40.76449372257072</c:v>
                </c:pt>
                <c:pt idx="192">
                  <c:v>-41.091265476356497</c:v>
                </c:pt>
                <c:pt idx="193">
                  <c:v>-41.418556279786081</c:v>
                </c:pt>
                <c:pt idx="194">
                  <c:v>-41.746324336867112</c:v>
                </c:pt>
                <c:pt idx="195">
                  <c:v>-42.074527544354169</c:v>
                </c:pt>
                <c:pt idx="196">
                  <c:v>-42.403123518218855</c:v>
                </c:pt>
                <c:pt idx="197">
                  <c:v>-42.732069620564005</c:v>
                </c:pt>
                <c:pt idx="198">
                  <c:v>-43.061322986940787</c:v>
                </c:pt>
                <c:pt idx="199">
                  <c:v>-43.390840554027811</c:v>
                </c:pt>
                <c:pt idx="200">
                  <c:v>-43.72057908762941</c:v>
                </c:pt>
                <c:pt idx="201">
                  <c:v>-44.050495210948043</c:v>
                </c:pt>
                <c:pt idx="202">
                  <c:v>-44.38054543308759</c:v>
                </c:pt>
                <c:pt idx="203">
                  <c:v>-44.710686177740719</c:v>
                </c:pt>
                <c:pt idx="204">
                  <c:v>-45.040873812015022</c:v>
                </c:pt>
                <c:pt idx="205">
                  <c:v>-45.371064675352294</c:v>
                </c:pt>
                <c:pt idx="206">
                  <c:v>-45.70121510849156</c:v>
                </c:pt>
                <c:pt idx="207">
                  <c:v>-46.031281482433847</c:v>
                </c:pt>
                <c:pt idx="208">
                  <c:v>-46.361220227357499</c:v>
                </c:pt>
                <c:pt idx="209">
                  <c:v>-46.690987861437407</c:v>
                </c:pt>
                <c:pt idx="210">
                  <c:v>-47.020541019526796</c:v>
                </c:pt>
                <c:pt idx="211">
                  <c:v>-47.349836481649014</c:v>
                </c:pt>
                <c:pt idx="212">
                  <c:v>-47.678831201259328</c:v>
                </c:pt>
                <c:pt idx="213">
                  <c:v>-48.007482333229113</c:v>
                </c:pt>
                <c:pt idx="214">
                  <c:v>-48.33574726150777</c:v>
                </c:pt>
                <c:pt idx="215">
                  <c:v>-48.663583626423723</c:v>
                </c:pt>
                <c:pt idx="216">
                  <c:v>-48.99094935157715</c:v>
                </c:pt>
                <c:pt idx="217">
                  <c:v>-49.31780267029</c:v>
                </c:pt>
                <c:pt idx="218">
                  <c:v>-49.644102151565718</c:v>
                </c:pt>
                <c:pt idx="219">
                  <c:v>-49.969806725530091</c:v>
                </c:pt>
                <c:pt idx="220">
                  <c:v>-50.294875708309419</c:v>
                </c:pt>
                <c:pt idx="221">
                  <c:v>-50.619268826315405</c:v>
                </c:pt>
                <c:pt idx="222">
                  <c:v>-50.942946239900664</c:v>
                </c:pt>
                <c:pt idx="223">
                  <c:v>-51.265868566356836</c:v>
                </c:pt>
                <c:pt idx="224">
                  <c:v>-51.587996902222258</c:v>
                </c:pt>
                <c:pt idx="225">
                  <c:v>-51.909292844873463</c:v>
                </c:pt>
                <c:pt idx="226">
                  <c:v>-52.229718513375602</c:v>
                </c:pt>
                <c:pt idx="227">
                  <c:v>-52.549236568564631</c:v>
                </c:pt>
                <c:pt idx="228">
                  <c:v>-52.867810232343651</c:v>
                </c:pt>
                <c:pt idx="229">
                  <c:v>-53.185403306171899</c:v>
                </c:pt>
                <c:pt idx="230">
                  <c:v>-53.501980188726279</c:v>
                </c:pt>
                <c:pt idx="231">
                  <c:v>-53.817505892726388</c:v>
                </c:pt>
                <c:pt idx="232">
                  <c:v>-54.131946060902138</c:v>
                </c:pt>
                <c:pt idx="233">
                  <c:v>-54.445266981097362</c:v>
                </c:pt>
                <c:pt idx="234">
                  <c:v>-54.757435600500315</c:v>
                </c:pt>
                <c:pt idx="235">
                  <c:v>-55.068419538990646</c:v>
                </c:pt>
                <c:pt idx="236">
                  <c:v>-55.378187101600588</c:v>
                </c:pt>
                <c:pt idx="237">
                  <c:v>-55.686707290086396</c:v>
                </c:pt>
                <c:pt idx="238">
                  <c:v>-55.993949813607564</c:v>
                </c:pt>
                <c:pt idx="239">
                  <c:v>-56.299885098518025</c:v>
                </c:pt>
                <c:pt idx="240">
                  <c:v>-56.604484297266126</c:v>
                </c:pt>
                <c:pt idx="241">
                  <c:v>-56.907719296415287</c:v>
                </c:pt>
                <c:pt idx="242">
                  <c:v>-57.209562723783883</c:v>
                </c:pt>
                <c:pt idx="243">
                  <c:v>-57.509987954718163</c:v>
                </c:pt>
                <c:pt idx="244">
                  <c:v>-57.808969117505249</c:v>
                </c:pt>
                <c:pt idx="245">
                  <c:v>-58.106481097934562</c:v>
                </c:pt>
                <c:pt idx="246">
                  <c:v>-58.402499543026877</c:v>
                </c:pt>
                <c:pt idx="247">
                  <c:v>-58.697000863937767</c:v>
                </c:pt>
                <c:pt idx="248">
                  <c:v>-58.989962238055433</c:v>
                </c:pt>
                <c:pt idx="249">
                  <c:v>-59.281361610306256</c:v>
                </c:pt>
                <c:pt idx="250">
                  <c:v>-59.571177693688128</c:v>
                </c:pt>
                <c:pt idx="251">
                  <c:v>-59.85938996904796</c:v>
                </c:pt>
                <c:pt idx="252">
                  <c:v>-60.145978684124891</c:v>
                </c:pt>
                <c:pt idx="253">
                  <c:v>-60.430924851877258</c:v>
                </c:pt>
                <c:pt idx="254">
                  <c:v>-60.714210248117688</c:v>
                </c:pt>
                <c:pt idx="255">
                  <c:v>-60.995817408475212</c:v>
                </c:pt>
                <c:pt idx="256">
                  <c:v>-61.275729624709498</c:v>
                </c:pt>
                <c:pt idx="257">
                  <c:v>-61.553930940397549</c:v>
                </c:pt>
                <c:pt idx="258">
                  <c:v>-61.830406146020486</c:v>
                </c:pt>
                <c:pt idx="259">
                  <c:v>-62.105140773470069</c:v>
                </c:pt>
                <c:pt idx="260">
                  <c:v>-62.378121090002459</c:v>
                </c:pt>
                <c:pt idx="261">
                  <c:v>-62.649334091662553</c:v>
                </c:pt>
                <c:pt idx="262">
                  <c:v>-62.918767496202769</c:v>
                </c:pt>
                <c:pt idx="263">
                  <c:v>-63.186409735524208</c:v>
                </c:pt>
                <c:pt idx="264">
                  <c:v>-63.452249947660803</c:v>
                </c:pt>
                <c:pt idx="265">
                  <c:v>-63.716277968334161</c:v>
                </c:pt>
                <c:pt idx="266">
                  <c:v>-63.978484322104407</c:v>
                </c:pt>
                <c:pt idx="267">
                  <c:v>-64.238860213137798</c:v>
                </c:pt>
                <c:pt idx="268">
                  <c:v>-64.497397515621174</c:v>
                </c:pt>
                <c:pt idx="269">
                  <c:v>-64.754088763841494</c:v>
                </c:pt>
                <c:pt idx="270">
                  <c:v>-65.008927141958807</c:v>
                </c:pt>
                <c:pt idx="271">
                  <c:v>-65.261906473493838</c:v>
                </c:pt>
                <c:pt idx="272">
                  <c:v>-65.513021210553973</c:v>
                </c:pt>
                <c:pt idx="273">
                  <c:v>-65.762266422819835</c:v>
                </c:pt>
                <c:pt idx="274">
                  <c:v>-66.009637786316162</c:v>
                </c:pt>
                <c:pt idx="275">
                  <c:v>-66.255131571985686</c:v>
                </c:pt>
                <c:pt idx="276">
                  <c:v>-66.498744634091153</c:v>
                </c:pt>
                <c:pt idx="277">
                  <c:v>-66.740474398462965</c:v>
                </c:pt>
                <c:pt idx="278">
                  <c:v>-66.980318850613273</c:v>
                </c:pt>
                <c:pt idx="279">
                  <c:v>-67.21827652373652</c:v>
                </c:pt>
                <c:pt idx="280">
                  <c:v>-67.454346486616529</c:v>
                </c:pt>
                <c:pt idx="281">
                  <c:v>-67.688528331454691</c:v>
                </c:pt>
                <c:pt idx="282">
                  <c:v>-67.920822161640899</c:v>
                </c:pt>
                <c:pt idx="283">
                  <c:v>-68.151228579481014</c:v>
                </c:pt>
                <c:pt idx="284">
                  <c:v>-68.379748673900082</c:v>
                </c:pt>
                <c:pt idx="285">
                  <c:v>-68.606384008134185</c:v>
                </c:pt>
                <c:pt idx="286">
                  <c:v>-68.831136607427808</c:v>
                </c:pt>
                <c:pt idx="287">
                  <c:v>-69.054008946750074</c:v>
                </c:pt>
                <c:pt idx="288">
                  <c:v>-69.275003938544884</c:v>
                </c:pt>
                <c:pt idx="289">
                  <c:v>-69.494124920525579</c:v>
                </c:pt>
                <c:pt idx="290">
                  <c:v>-69.711375643528527</c:v>
                </c:pt>
                <c:pt idx="291">
                  <c:v>-69.926760259437927</c:v>
                </c:pt>
                <c:pt idx="292">
                  <c:v>-70.1402833091894</c:v>
                </c:pt>
                <c:pt idx="293">
                  <c:v>-70.351949710868212</c:v>
                </c:pt>
                <c:pt idx="294">
                  <c:v>-70.561764747905841</c:v>
                </c:pt>
                <c:pt idx="295">
                  <c:v>-70.769734057390096</c:v>
                </c:pt>
                <c:pt idx="296">
                  <c:v>-70.975863618492696</c:v>
                </c:pt>
                <c:pt idx="297">
                  <c:v>-71.180159741025989</c:v>
                </c:pt>
                <c:pt idx="298">
                  <c:v>-71.382629054132394</c:v>
                </c:pt>
                <c:pt idx="299">
                  <c:v>-71.583278495118961</c:v>
                </c:pt>
                <c:pt idx="300">
                  <c:v>-71.782115298437958</c:v>
                </c:pt>
                <c:pt idx="301">
                  <c:v>-71.979146984822052</c:v>
                </c:pt>
                <c:pt idx="302">
                  <c:v>-72.174381350580774</c:v>
                </c:pt>
                <c:pt idx="303">
                  <c:v>-72.367826457059394</c:v>
                </c:pt>
                <c:pt idx="304">
                  <c:v>-72.559490620269131</c:v>
                </c:pt>
                <c:pt idx="305">
                  <c:v>-72.749382400688447</c:v>
                </c:pt>
                <c:pt idx="306">
                  <c:v>-72.937510593242365</c:v>
                </c:pt>
                <c:pt idx="307">
                  <c:v>-73.123884217460969</c:v>
                </c:pt>
                <c:pt idx="308">
                  <c:v>-73.308512507820694</c:v>
                </c:pt>
                <c:pt idx="309">
                  <c:v>-73.491404904269345</c:v>
                </c:pt>
                <c:pt idx="310">
                  <c:v>-73.67257104293958</c:v>
                </c:pt>
                <c:pt idx="311">
                  <c:v>-73.852020747049721</c:v>
                </c:pt>
                <c:pt idx="312">
                  <c:v>-74.029764017993926</c:v>
                </c:pt>
                <c:pt idx="313">
                  <c:v>-74.205811026623877</c:v>
                </c:pt>
                <c:pt idx="314">
                  <c:v>-74.380172104720941</c:v>
                </c:pt>
                <c:pt idx="315">
                  <c:v>-74.552857736660542</c:v>
                </c:pt>
                <c:pt idx="316">
                  <c:v>-74.723878551267376</c:v>
                </c:pt>
                <c:pt idx="317">
                  <c:v>-74.893245313862948</c:v>
                </c:pt>
                <c:pt idx="318">
                  <c:v>-75.060968918503434</c:v>
                </c:pt>
                <c:pt idx="319">
                  <c:v>-75.227060380408957</c:v>
                </c:pt>
                <c:pt idx="320">
                  <c:v>-75.391530828581054</c:v>
                </c:pt>
                <c:pt idx="321">
                  <c:v>-75.55439149860932</c:v>
                </c:pt>
                <c:pt idx="322">
                  <c:v>-75.715653725665561</c:v>
                </c:pt>
                <c:pt idx="323">
                  <c:v>-75.875328937682951</c:v>
                </c:pt>
                <c:pt idx="324">
                  <c:v>-76.033428648719735</c:v>
                </c:pt>
                <c:pt idx="325">
                  <c:v>-76.189964452505379</c:v>
                </c:pt>
                <c:pt idx="326">
                  <c:v>-76.344948016166498</c:v>
                </c:pt>
                <c:pt idx="327">
                  <c:v>-76.498391074132542</c:v>
                </c:pt>
                <c:pt idx="328">
                  <c:v>-76.650305422216263</c:v>
                </c:pt>
                <c:pt idx="329">
                  <c:v>-76.800702911869251</c:v>
                </c:pt>
                <c:pt idx="330">
                  <c:v>-76.949595444608775</c:v>
                </c:pt>
                <c:pt idx="331">
                  <c:v>-77.096994966614005</c:v>
                </c:pt>
                <c:pt idx="332">
                  <c:v>-77.242913463488478</c:v>
                </c:pt>
                <c:pt idx="333">
                  <c:v>-77.387362955187186</c:v>
                </c:pt>
                <c:pt idx="334">
                  <c:v>-77.530355491105055</c:v>
                </c:pt>
                <c:pt idx="335">
                  <c:v>-77.671903145323824</c:v>
                </c:pt>
                <c:pt idx="336">
                  <c:v>-77.812018012014917</c:v>
                </c:pt>
                <c:pt idx="337">
                  <c:v>-77.950712200995895</c:v>
                </c:pt>
                <c:pt idx="338">
                  <c:v>-78.087997833436503</c:v>
                </c:pt>
                <c:pt idx="339">
                  <c:v>-78.223887037712785</c:v>
                </c:pt>
                <c:pt idx="340">
                  <c:v>-78.358391945405373</c:v>
                </c:pt>
                <c:pt idx="341">
                  <c:v>-78.491524687439281</c:v>
                </c:pt>
                <c:pt idx="342">
                  <c:v>-78.623297390362751</c:v>
                </c:pt>
                <c:pt idx="343">
                  <c:v>-78.753722172761698</c:v>
                </c:pt>
                <c:pt idx="344">
                  <c:v>-78.882811141806528</c:v>
                </c:pt>
                <c:pt idx="345">
                  <c:v>-79.010576389929824</c:v>
                </c:pt>
                <c:pt idx="346">
                  <c:v>-79.137029991629987</c:v>
                </c:pt>
                <c:pt idx="347">
                  <c:v>-79.262184000399415</c:v>
                </c:pt>
                <c:pt idx="348">
                  <c:v>-79.38605044577389</c:v>
                </c:pt>
                <c:pt idx="349">
                  <c:v>-79.508641330500041</c:v>
                </c:pt>
                <c:pt idx="350">
                  <c:v>-79.629968627818215</c:v>
                </c:pt>
                <c:pt idx="351">
                  <c:v>-79.750044278858013</c:v>
                </c:pt>
                <c:pt idx="352">
                  <c:v>-79.868880190143713</c:v>
                </c:pt>
                <c:pt idx="353">
                  <c:v>-79.986488231205996</c:v>
                </c:pt>
                <c:pt idx="354">
                  <c:v>-80.102880232298787</c:v>
                </c:pt>
                <c:pt idx="355">
                  <c:v>-80.218067982217036</c:v>
                </c:pt>
                <c:pt idx="356">
                  <c:v>-80.332063226213322</c:v>
                </c:pt>
                <c:pt idx="357">
                  <c:v>-80.444877664010406</c:v>
                </c:pt>
                <c:pt idx="358">
                  <c:v>-80.556522947908277</c:v>
                </c:pt>
                <c:pt idx="359">
                  <c:v>-80.667010680980738</c:v>
                </c:pt>
                <c:pt idx="360">
                  <c:v>-80.776352415361401</c:v>
                </c:pt>
                <c:pt idx="361">
                  <c:v>-80.884559650615273</c:v>
                </c:pt>
                <c:pt idx="362">
                  <c:v>-80.991643832193873</c:v>
                </c:pt>
                <c:pt idx="363">
                  <c:v>-81.097616349971048</c:v>
                </c:pt>
                <c:pt idx="364">
                  <c:v>-81.202488536858098</c:v>
                </c:pt>
                <c:pt idx="365">
                  <c:v>-81.306271667494713</c:v>
                </c:pt>
                <c:pt idx="366">
                  <c:v>-81.408976957014175</c:v>
                </c:pt>
                <c:pt idx="367">
                  <c:v>-81.510615559880421</c:v>
                </c:pt>
                <c:pt idx="368">
                  <c:v>-81.611198568794492</c:v>
                </c:pt>
                <c:pt idx="369">
                  <c:v>-81.710737013669274</c:v>
                </c:pt>
                <c:pt idx="370">
                  <c:v>-81.809241860668138</c:v>
                </c:pt>
                <c:pt idx="371">
                  <c:v>-81.906724011308597</c:v>
                </c:pt>
                <c:pt idx="372">
                  <c:v>-82.003194301626138</c:v>
                </c:pt>
                <c:pt idx="373">
                  <c:v>-82.098663501397724</c:v>
                </c:pt>
                <c:pt idx="374">
                  <c:v>-82.193142313422911</c:v>
                </c:pt>
                <c:pt idx="375">
                  <c:v>-82.286641372860387</c:v>
                </c:pt>
                <c:pt idx="376">
                  <c:v>-82.379171246618071</c:v>
                </c:pt>
                <c:pt idx="377">
                  <c:v>-82.47074243279522</c:v>
                </c:pt>
                <c:pt idx="378">
                  <c:v>-82.561365360175159</c:v>
                </c:pt>
                <c:pt idx="379">
                  <c:v>-82.651050387765792</c:v>
                </c:pt>
                <c:pt idx="380">
                  <c:v>-82.739807804387212</c:v>
                </c:pt>
                <c:pt idx="381">
                  <c:v>-82.827647828304876</c:v>
                </c:pt>
                <c:pt idx="382">
                  <c:v>-82.914580606905758</c:v>
                </c:pt>
                <c:pt idx="383">
                  <c:v>-83.00061621641693</c:v>
                </c:pt>
                <c:pt idx="384">
                  <c:v>-83.085764661665067</c:v>
                </c:pt>
                <c:pt idx="385">
                  <c:v>-83.170035875874007</c:v>
                </c:pt>
                <c:pt idx="386">
                  <c:v>-83.25343972050176</c:v>
                </c:pt>
                <c:pt idx="387">
                  <c:v>-83.335985985111733</c:v>
                </c:pt>
                <c:pt idx="388">
                  <c:v>-83.417684387280971</c:v>
                </c:pt>
                <c:pt idx="389">
                  <c:v>-83.498544572540681</c:v>
                </c:pt>
                <c:pt idx="390">
                  <c:v>-83.578576114349914</c:v>
                </c:pt>
                <c:pt idx="391">
                  <c:v>-83.657788514099934</c:v>
                </c:pt>
                <c:pt idx="392">
                  <c:v>-83.736191201149197</c:v>
                </c:pt>
                <c:pt idx="393">
                  <c:v>-83.813793532886891</c:v>
                </c:pt>
                <c:pt idx="394">
                  <c:v>-83.890604794823687</c:v>
                </c:pt>
                <c:pt idx="395">
                  <c:v>-83.966634200710175</c:v>
                </c:pt>
                <c:pt idx="396">
                  <c:v>-84.041890892679717</c:v>
                </c:pt>
                <c:pt idx="397">
                  <c:v>-84.116383941416942</c:v>
                </c:pt>
                <c:pt idx="398">
                  <c:v>-84.190122346348716</c:v>
                </c:pt>
                <c:pt idx="399">
                  <c:v>-84.26311503585859</c:v>
                </c:pt>
                <c:pt idx="400">
                  <c:v>-84.335370867522343</c:v>
                </c:pt>
                <c:pt idx="401">
                  <c:v>-84.406898628364004</c:v>
                </c:pt>
                <c:pt idx="402">
                  <c:v>-84.477707035132937</c:v>
                </c:pt>
                <c:pt idx="403">
                  <c:v>-84.547804734598216</c:v>
                </c:pt>
                <c:pt idx="404">
                  <c:v>-84.617200303862745</c:v>
                </c:pt>
                <c:pt idx="405">
                  <c:v>-84.685902250693431</c:v>
                </c:pt>
                <c:pt idx="406">
                  <c:v>-84.75391901386898</c:v>
                </c:pt>
                <c:pt idx="407">
                  <c:v>-84.821258963543016</c:v>
                </c:pt>
                <c:pt idx="408">
                  <c:v>-84.887930401622256</c:v>
                </c:pt>
                <c:pt idx="409">
                  <c:v>-84.953941562159628</c:v>
                </c:pt>
                <c:pt idx="410">
                  <c:v>-85.019300611760414</c:v>
                </c:pt>
                <c:pt idx="411">
                  <c:v>-85.084015650002115</c:v>
                </c:pt>
                <c:pt idx="412">
                  <c:v>-85.148094709866598</c:v>
                </c:pt>
                <c:pt idx="413">
                  <c:v>-85.211545758183831</c:v>
                </c:pt>
                <c:pt idx="414">
                  <c:v>-85.274376696087174</c:v>
                </c:pt>
                <c:pt idx="415">
                  <c:v>-85.336595359479446</c:v>
                </c:pt>
                <c:pt idx="416">
                  <c:v>-85.398209519508825</c:v>
                </c:pt>
                <c:pt idx="417">
                  <c:v>-85.459226883054612</c:v>
                </c:pt>
                <c:pt idx="418">
                  <c:v>-85.519655093222013</c:v>
                </c:pt>
                <c:pt idx="419">
                  <c:v>-85.579501729845603</c:v>
                </c:pt>
                <c:pt idx="420">
                  <c:v>-85.638774310000798</c:v>
                </c:pt>
                <c:pt idx="421">
                  <c:v>-85.697480288523337</c:v>
                </c:pt>
                <c:pt idx="422">
                  <c:v>-85.755627058535481</c:v>
                </c:pt>
                <c:pt idx="423">
                  <c:v>-85.813221951979557</c:v>
                </c:pt>
                <c:pt idx="424">
                  <c:v>-85.870272240157732</c:v>
                </c:pt>
                <c:pt idx="425">
                  <c:v>-85.926785134277537</c:v>
                </c:pt>
                <c:pt idx="426">
                  <c:v>-85.982767786003592</c:v>
                </c:pt>
                <c:pt idx="427">
                  <c:v>-86.038227288013957</c:v>
                </c:pt>
                <c:pt idx="428">
                  <c:v>-86.093170674562046</c:v>
                </c:pt>
                <c:pt idx="429">
                  <c:v>-86.147604922042589</c:v>
                </c:pt>
                <c:pt idx="430">
                  <c:v>-86.201536949562239</c:v>
                </c:pt>
                <c:pt idx="431">
                  <c:v>-86.254973619513962</c:v>
                </c:pt>
                <c:pt idx="432">
                  <c:v>-86.307921738155045</c:v>
                </c:pt>
                <c:pt idx="433">
                  <c:v>-86.36038805618864</c:v>
                </c:pt>
                <c:pt idx="434">
                  <c:v>-86.412379269348236</c:v>
                </c:pt>
                <c:pt idx="435">
                  <c:v>-86.463902018985124</c:v>
                </c:pt>
                <c:pt idx="436">
                  <c:v>-86.51496289265819</c:v>
                </c:pt>
                <c:pt idx="437">
                  <c:v>-86.565568424726308</c:v>
                </c:pt>
                <c:pt idx="438">
                  <c:v>-86.615725096942768</c:v>
                </c:pt>
                <c:pt idx="439">
                  <c:v>-86.665439339051417</c:v>
                </c:pt>
                <c:pt idx="440">
                  <c:v>-86.714717529384743</c:v>
                </c:pt>
                <c:pt idx="441">
                  <c:v>-86.763565995463082</c:v>
                </c:pt>
                <c:pt idx="442">
                  <c:v>-86.811991014595506</c:v>
                </c:pt>
                <c:pt idx="443">
                  <c:v>-86.859998814481472</c:v>
                </c:pt>
                <c:pt idx="444">
                  <c:v>-86.907595573813367</c:v>
                </c:pt>
                <c:pt idx="445">
                  <c:v>-86.954787422880088</c:v>
                </c:pt>
                <c:pt idx="446">
                  <c:v>-87.001580444170941</c:v>
                </c:pt>
                <c:pt idx="447">
                  <c:v>-87.047980672979975</c:v>
                </c:pt>
                <c:pt idx="448">
                  <c:v>-87.093994098010739</c:v>
                </c:pt>
                <c:pt idx="449">
                  <c:v>-87.139626661980913</c:v>
                </c:pt>
                <c:pt idx="450">
                  <c:v>-87.184884262227342</c:v>
                </c:pt>
                <c:pt idx="451">
                  <c:v>-87.229772751310463</c:v>
                </c:pt>
                <c:pt idx="452">
                  <c:v>-87.274297937618854</c:v>
                </c:pt>
                <c:pt idx="453">
                  <c:v>-87.318465585973271</c:v>
                </c:pt>
                <c:pt idx="454">
                  <c:v>-87.362281418230268</c:v>
                </c:pt>
                <c:pt idx="455">
                  <c:v>-87.405751113885131</c:v>
                </c:pt>
                <c:pt idx="456">
                  <c:v>-87.448880310674326</c:v>
                </c:pt>
                <c:pt idx="457">
                  <c:v>-87.491674605177039</c:v>
                </c:pt>
                <c:pt idx="458">
                  <c:v>-87.534139553415926</c:v>
                </c:pt>
                <c:pt idx="459">
                  <c:v>-87.576280671456999</c:v>
                </c:pt>
                <c:pt idx="460">
                  <c:v>-87.618103436008369</c:v>
                </c:pt>
                <c:pt idx="461">
                  <c:v>-87.659613285018011</c:v>
                </c:pt>
                <c:pt idx="462">
                  <c:v>-87.700815618270454</c:v>
                </c:pt>
                <c:pt idx="463">
                  <c:v>-87.741715797982096</c:v>
                </c:pt>
                <c:pt idx="464">
                  <c:v>-87.782319149395278</c:v>
                </c:pt>
                <c:pt idx="465">
                  <c:v>-87.822630961371331</c:v>
                </c:pt>
                <c:pt idx="466">
                  <c:v>-87.862656486981777</c:v>
                </c:pt>
                <c:pt idx="467">
                  <c:v>-87.902400944098531</c:v>
                </c:pt>
                <c:pt idx="468">
                  <c:v>-87.941869515982361</c:v>
                </c:pt>
                <c:pt idx="469">
                  <c:v>-87.981067351870067</c:v>
                </c:pt>
                <c:pt idx="470">
                  <c:v>-88.01999956755985</c:v>
                </c:pt>
                <c:pt idx="471">
                  <c:v>-88.058671245995455</c:v>
                </c:pt>
                <c:pt idx="472">
                  <c:v>-88.097087437848344</c:v>
                </c:pt>
                <c:pt idx="473">
                  <c:v>-88.13525316209855</c:v>
                </c:pt>
                <c:pt idx="474">
                  <c:v>-88.173173406613671</c:v>
                </c:pt>
                <c:pt idx="475">
                  <c:v>-88.2108531287262</c:v>
                </c:pt>
                <c:pt idx="476">
                  <c:v>-88.248297255809234</c:v>
                </c:pt>
                <c:pt idx="477">
                  <c:v>-88.285510685850454</c:v>
                </c:pt>
                <c:pt idx="478">
                  <c:v>-88.32249828802432</c:v>
                </c:pt>
                <c:pt idx="479">
                  <c:v>-88.359264903262499</c:v>
                </c:pt>
                <c:pt idx="480">
                  <c:v>-88.395815344822566</c:v>
                </c:pt>
                <c:pt idx="481">
                  <c:v>-88.432154398854991</c:v>
                </c:pt>
                <c:pt idx="482">
                  <c:v>-88.468286824968175</c:v>
                </c:pt>
                <c:pt idx="483">
                  <c:v>-88.504217356792026</c:v>
                </c:pt>
                <c:pt idx="484">
                  <c:v>-88.539950702539244</c:v>
                </c:pt>
                <c:pt idx="485">
                  <c:v>-88.575491545565342</c:v>
                </c:pt>
                <c:pt idx="486">
                  <c:v>-88.610844544926621</c:v>
                </c:pt>
                <c:pt idx="487">
                  <c:v>-88.646014335936144</c:v>
                </c:pt>
                <c:pt idx="488">
                  <c:v>-88.681005530718522</c:v>
                </c:pt>
                <c:pt idx="489">
                  <c:v>-88.715822718762197</c:v>
                </c:pt>
                <c:pt idx="490">
                  <c:v>-88.750470467470592</c:v>
                </c:pt>
                <c:pt idx="491">
                  <c:v>-88.784953322710905</c:v>
                </c:pt>
                <c:pt idx="492">
                  <c:v>-88.819275809361642</c:v>
                </c:pt>
                <c:pt idx="493">
                  <c:v>-88.853442431858142</c:v>
                </c:pt>
                <c:pt idx="494">
                  <c:v>-88.887457674736211</c:v>
                </c:pt>
                <c:pt idx="495">
                  <c:v>-88.9213260031744</c:v>
                </c:pt>
                <c:pt idx="496">
                  <c:v>-88.955051863534223</c:v>
                </c:pt>
                <c:pt idx="497">
                  <c:v>-88.988639683898839</c:v>
                </c:pt>
                <c:pt idx="498">
                  <c:v>-89.022093874609794</c:v>
                </c:pt>
                <c:pt idx="499">
                  <c:v>-89.05541882880253</c:v>
                </c:pt>
                <c:pt idx="500">
                  <c:v>-89.088618922939659</c:v>
                </c:pt>
                <c:pt idx="501">
                  <c:v>-89.121698517342949</c:v>
                </c:pt>
                <c:pt idx="502">
                  <c:v>-89.154661956723572</c:v>
                </c:pt>
                <c:pt idx="503">
                  <c:v>-89.187513570710621</c:v>
                </c:pt>
                <c:pt idx="504">
                  <c:v>-89.22025767437809</c:v>
                </c:pt>
                <c:pt idx="505">
                  <c:v>-89.252898568770277</c:v>
                </c:pt>
                <c:pt idx="506">
                  <c:v>-89.285440541425416</c:v>
                </c:pt>
                <c:pt idx="507">
                  <c:v>-89.317887866898019</c:v>
                </c:pt>
                <c:pt idx="508">
                  <c:v>-89.350244807279452</c:v>
                </c:pt>
                <c:pt idx="509">
                  <c:v>-89.382515612716873</c:v>
                </c:pt>
                <c:pt idx="510">
                  <c:v>-89.414704521930972</c:v>
                </c:pt>
                <c:pt idx="511">
                  <c:v>-89.44681576273193</c:v>
                </c:pt>
                <c:pt idx="512">
                  <c:v>-89.478853552533892</c:v>
                </c:pt>
                <c:pt idx="513">
                  <c:v>-89.510822098868033</c:v>
                </c:pt>
                <c:pt idx="514">
                  <c:v>-89.542725599894283</c:v>
                </c:pt>
                <c:pt idx="515">
                  <c:v>-89.574568244911163</c:v>
                </c:pt>
                <c:pt idx="516">
                  <c:v>-89.606354214864695</c:v>
                </c:pt>
                <c:pt idx="517">
                  <c:v>-89.63808768285557</c:v>
                </c:pt>
                <c:pt idx="518">
                  <c:v>-89.669772814644944</c:v>
                </c:pt>
                <c:pt idx="519">
                  <c:v>-89.701413769158847</c:v>
                </c:pt>
                <c:pt idx="520">
                  <c:v>-89.733014698991411</c:v>
                </c:pt>
                <c:pt idx="521">
                  <c:v>-89.764579750906151</c:v>
                </c:pt>
                <c:pt idx="522">
                  <c:v>-89.796113066336645</c:v>
                </c:pt>
                <c:pt idx="523">
                  <c:v>-89.827618781885192</c:v>
                </c:pt>
                <c:pt idx="524">
                  <c:v>-89.859101029820422</c:v>
                </c:pt>
                <c:pt idx="525">
                  <c:v>-89.890563938573607</c:v>
                </c:pt>
                <c:pt idx="526">
                  <c:v>-89.922011633233424</c:v>
                </c:pt>
                <c:pt idx="527">
                  <c:v>-89.953448236039634</c:v>
                </c:pt>
                <c:pt idx="528">
                  <c:v>-89.984877866875138</c:v>
                </c:pt>
                <c:pt idx="529">
                  <c:v>-90.016304643757024</c:v>
                </c:pt>
                <c:pt idx="530">
                  <c:v>-90.047732683325975</c:v>
                </c:pt>
                <c:pt idx="531">
                  <c:v>-90.079166101334778</c:v>
                </c:pt>
                <c:pt idx="532">
                  <c:v>-90.110609013134905</c:v>
                </c:pt>
                <c:pt idx="533">
                  <c:v>-90.142065534162398</c:v>
                </c:pt>
                <c:pt idx="534">
                  <c:v>-90.173539780422061</c:v>
                </c:pt>
                <c:pt idx="535">
                  <c:v>-90.205035868970256</c:v>
                </c:pt>
                <c:pt idx="536">
                  <c:v>-90.236557918396699</c:v>
                </c:pt>
                <c:pt idx="537">
                  <c:v>-90.268110049304624</c:v>
                </c:pt>
                <c:pt idx="538">
                  <c:v>-90.299696384789698</c:v>
                </c:pt>
                <c:pt idx="539">
                  <c:v>-90.331321050917467</c:v>
                </c:pt>
                <c:pt idx="540">
                  <c:v>-90.362988177199568</c:v>
                </c:pt>
                <c:pt idx="541">
                  <c:v>-90.394701897068458</c:v>
                </c:pt>
                <c:pt idx="542">
                  <c:v>-90.426466348350701</c:v>
                </c:pt>
                <c:pt idx="543">
                  <c:v>-90.458285673738885</c:v>
                </c:pt>
                <c:pt idx="544">
                  <c:v>-90.490164021261933</c:v>
                </c:pt>
                <c:pt idx="545">
                  <c:v>-90.52210554475414</c:v>
                </c:pt>
                <c:pt idx="546">
                  <c:v>-90.554114404322561</c:v>
                </c:pt>
                <c:pt idx="547">
                  <c:v>-90.58619476681281</c:v>
                </c:pt>
                <c:pt idx="548">
                  <c:v>-90.618350806273455</c:v>
                </c:pt>
                <c:pt idx="549">
                  <c:v>-90.650586704418544</c:v>
                </c:pt>
                <c:pt idx="550">
                  <c:v>-90.682906651088871</c:v>
                </c:pt>
                <c:pt idx="551">
                  <c:v>-90.715314844710946</c:v>
                </c:pt>
                <c:pt idx="552">
                  <c:v>-90.747815492755024</c:v>
                </c:pt>
                <c:pt idx="553">
                  <c:v>-90.780412812190534</c:v>
                </c:pt>
                <c:pt idx="554">
                  <c:v>-90.81311102994033</c:v>
                </c:pt>
                <c:pt idx="555">
                  <c:v>-90.845914383332598</c:v>
                </c:pt>
                <c:pt idx="556">
                  <c:v>-90.878827120551193</c:v>
                </c:pt>
                <c:pt idx="557">
                  <c:v>-90.911853501083584</c:v>
                </c:pt>
                <c:pt idx="558">
                  <c:v>-90.944997796167101</c:v>
                </c:pt>
                <c:pt idx="559">
                  <c:v>-90.978264289232698</c:v>
                </c:pt>
                <c:pt idx="560">
                  <c:v>-91.011657276346909</c:v>
                </c:pt>
                <c:pt idx="561">
                  <c:v>-91.045181066651125</c:v>
                </c:pt>
                <c:pt idx="562">
                  <c:v>-91.078839982798712</c:v>
                </c:pt>
                <c:pt idx="563">
                  <c:v>-91.112638361389727</c:v>
                </c:pt>
                <c:pt idx="564">
                  <c:v>-91.146580553402842</c:v>
                </c:pt>
                <c:pt idx="565">
                  <c:v>-91.180670924625019</c:v>
                </c:pt>
                <c:pt idx="566">
                  <c:v>-91.214913856078098</c:v>
                </c:pt>
                <c:pt idx="567">
                  <c:v>-91.249313744442816</c:v>
                </c:pt>
                <c:pt idx="568">
                  <c:v>-91.283875002479647</c:v>
                </c:pt>
                <c:pt idx="569">
                  <c:v>-91.318602059446832</c:v>
                </c:pt>
                <c:pt idx="570">
                  <c:v>-91.353499361515162</c:v>
                </c:pt>
                <c:pt idx="571">
                  <c:v>-91.388571372179356</c:v>
                </c:pt>
                <c:pt idx="572">
                  <c:v>-91.42382257266614</c:v>
                </c:pt>
                <c:pt idx="573">
                  <c:v>-91.459257462338726</c:v>
                </c:pt>
                <c:pt idx="574">
                  <c:v>-91.494880559097709</c:v>
                </c:pt>
                <c:pt idx="575">
                  <c:v>-91.530696399777852</c:v>
                </c:pt>
                <c:pt idx="576">
                  <c:v>-91.566709540541453</c:v>
                </c:pt>
                <c:pt idx="577">
                  <c:v>-91.602924557266647</c:v>
                </c:pt>
                <c:pt idx="578">
                  <c:v>-91.639346045932413</c:v>
                </c:pt>
                <c:pt idx="579">
                  <c:v>-91.675978622998258</c:v>
                </c:pt>
                <c:pt idx="580">
                  <c:v>-91.712826925779979</c:v>
                </c:pt>
                <c:pt idx="581">
                  <c:v>-91.749895612819898</c:v>
                </c:pt>
                <c:pt idx="582">
                  <c:v>-91.787189364252626</c:v>
                </c:pt>
                <c:pt idx="583">
                  <c:v>-91.824712882165016</c:v>
                </c:pt>
                <c:pt idx="584">
                  <c:v>-91.862470890951684</c:v>
                </c:pt>
                <c:pt idx="585">
                  <c:v>-91.900468137663438</c:v>
                </c:pt>
                <c:pt idx="586">
                  <c:v>-91.938709392351115</c:v>
                </c:pt>
                <c:pt idx="587">
                  <c:v>-91.977199448402843</c:v>
                </c:pt>
                <c:pt idx="588">
                  <c:v>-92.015943122874717</c:v>
                </c:pt>
                <c:pt idx="589">
                  <c:v>-92.054945256815472</c:v>
                </c:pt>
                <c:pt idx="590">
                  <c:v>-92.094210715583685</c:v>
                </c:pt>
                <c:pt idx="591">
                  <c:v>-92.133744389158451</c:v>
                </c:pt>
                <c:pt idx="592">
                  <c:v>-92.173551192442559</c:v>
                </c:pt>
                <c:pt idx="593">
                  <c:v>-92.213636065557438</c:v>
                </c:pt>
                <c:pt idx="594">
                  <c:v>-92.254003974131521</c:v>
                </c:pt>
                <c:pt idx="595">
                  <c:v>-92.294659909578911</c:v>
                </c:pt>
                <c:pt idx="596">
                  <c:v>-92.335608889370292</c:v>
                </c:pt>
                <c:pt idx="597">
                  <c:v>-92.376855957295319</c:v>
                </c:pt>
                <c:pt idx="598">
                  <c:v>-92.418406183715049</c:v>
                </c:pt>
                <c:pt idx="599">
                  <c:v>-92.460264665805354</c:v>
                </c:pt>
                <c:pt idx="600">
                  <c:v>-92.502436527790522</c:v>
                </c:pt>
                <c:pt idx="601">
                  <c:v>-92.544926921166649</c:v>
                </c:pt>
                <c:pt idx="602">
                  <c:v>-92.587741024914223</c:v>
                </c:pt>
                <c:pt idx="603">
                  <c:v>-92.630884045700398</c:v>
                </c:pt>
                <c:pt idx="604">
                  <c:v>-92.674361218069052</c:v>
                </c:pt>
                <c:pt idx="605">
                  <c:v>-92.718177804620126</c:v>
                </c:pt>
                <c:pt idx="606">
                  <c:v>-92.762339096176447</c:v>
                </c:pt>
                <c:pt idx="607">
                  <c:v>-92.80685041193783</c:v>
                </c:pt>
                <c:pt idx="608">
                  <c:v>-92.851717099622519</c:v>
                </c:pt>
                <c:pt idx="609">
                  <c:v>-92.89694453559575</c:v>
                </c:pt>
                <c:pt idx="610">
                  <c:v>-92.942538124983216</c:v>
                </c:pt>
                <c:pt idx="611">
                  <c:v>-92.988503301771743</c:v>
                </c:pt>
                <c:pt idx="612">
                  <c:v>-93.034845528894479</c:v>
                </c:pt>
                <c:pt idx="613">
                  <c:v>-93.08157029830133</c:v>
                </c:pt>
                <c:pt idx="614">
                  <c:v>-93.128683131012721</c:v>
                </c:pt>
                <c:pt idx="615">
                  <c:v>-93.176189577158794</c:v>
                </c:pt>
                <c:pt idx="616">
                  <c:v>-93.224095216000947</c:v>
                </c:pt>
                <c:pt idx="617">
                  <c:v>-93.272405655936112</c:v>
                </c:pt>
                <c:pt idx="618">
                  <c:v>-93.321126534484179</c:v>
                </c:pt>
                <c:pt idx="619">
                  <c:v>-93.370263518256124</c:v>
                </c:pt>
                <c:pt idx="620">
                  <c:v>-93.419822302904805</c:v>
                </c:pt>
                <c:pt idx="621">
                  <c:v>-93.469808613054909</c:v>
                </c:pt>
                <c:pt idx="622">
                  <c:v>-93.520228202214426</c:v>
                </c:pt>
                <c:pt idx="623">
                  <c:v>-93.571086852664578</c:v>
                </c:pt>
                <c:pt idx="624">
                  <c:v>-93.622390375329971</c:v>
                </c:pt>
                <c:pt idx="625">
                  <c:v>-93.674144609626438</c:v>
                </c:pt>
                <c:pt idx="626">
                  <c:v>-93.726355423286478</c:v>
                </c:pt>
                <c:pt idx="627">
                  <c:v>-93.77902871216294</c:v>
                </c:pt>
                <c:pt idx="628">
                  <c:v>-93.832170400009204</c:v>
                </c:pt>
                <c:pt idx="629">
                  <c:v>-93.885786438234334</c:v>
                </c:pt>
                <c:pt idx="630">
                  <c:v>-93.939882805635577</c:v>
                </c:pt>
                <c:pt idx="631">
                  <c:v>-93.994465508104028</c:v>
                </c:pt>
                <c:pt idx="632">
                  <c:v>-94.049540578306093</c:v>
                </c:pt>
                <c:pt idx="633">
                  <c:v>-94.105114075337511</c:v>
                </c:pt>
                <c:pt idx="634">
                  <c:v>-94.161192084351228</c:v>
                </c:pt>
                <c:pt idx="635">
                  <c:v>-94.21778071615752</c:v>
                </c:pt>
                <c:pt idx="636">
                  <c:v>-94.274886106795861</c:v>
                </c:pt>
                <c:pt idx="637">
                  <c:v>-94.332514417077874</c:v>
                </c:pt>
                <c:pt idx="638">
                  <c:v>-94.390671832102399</c:v>
                </c:pt>
                <c:pt idx="639">
                  <c:v>-94.449364560738701</c:v>
                </c:pt>
                <c:pt idx="640">
                  <c:v>-94.508598835080448</c:v>
                </c:pt>
                <c:pt idx="641">
                  <c:v>-94.568380909868551</c:v>
                </c:pt>
                <c:pt idx="642">
                  <c:v>-94.628717061882213</c:v>
                </c:pt>
                <c:pt idx="643">
                  <c:v>-94.689613589297792</c:v>
                </c:pt>
                <c:pt idx="644">
                  <c:v>-94.751076811015437</c:v>
                </c:pt>
                <c:pt idx="645">
                  <c:v>-94.81311306595191</c:v>
                </c:pt>
                <c:pt idx="646">
                  <c:v>-94.875728712300159</c:v>
                </c:pt>
                <c:pt idx="647">
                  <c:v>-94.938930126755409</c:v>
                </c:pt>
                <c:pt idx="648">
                  <c:v>-95.002723703705058</c:v>
                </c:pt>
                <c:pt idx="649">
                  <c:v>-95.067115854384838</c:v>
                </c:pt>
                <c:pt idx="650">
                  <c:v>-95.132113005999926</c:v>
                </c:pt>
                <c:pt idx="651">
                  <c:v>-95.197721600808507</c:v>
                </c:pt>
                <c:pt idx="652">
                  <c:v>-95.263948095171301</c:v>
                </c:pt>
                <c:pt idx="653">
                  <c:v>-95.330798958563705</c:v>
                </c:pt>
                <c:pt idx="654">
                  <c:v>-95.398280672551181</c:v>
                </c:pt>
                <c:pt idx="655">
                  <c:v>-95.466399729727925</c:v>
                </c:pt>
                <c:pt idx="656">
                  <c:v>-95.535162632620043</c:v>
                </c:pt>
                <c:pt idx="657">
                  <c:v>-95.604575892548525</c:v>
                </c:pt>
                <c:pt idx="658">
                  <c:v>-95.674646028458582</c:v>
                </c:pt>
                <c:pt idx="659">
                  <c:v>-95.745379565709058</c:v>
                </c:pt>
                <c:pt idx="660">
                  <c:v>-95.816783034826869</c:v>
                </c:pt>
                <c:pt idx="661">
                  <c:v>-95.888862970223187</c:v>
                </c:pt>
                <c:pt idx="662">
                  <c:v>-95.961625908873827</c:v>
                </c:pt>
                <c:pt idx="663">
                  <c:v>-96.035078388962347</c:v>
                </c:pt>
                <c:pt idx="664">
                  <c:v>-96.109226948488086</c:v>
                </c:pt>
                <c:pt idx="665">
                  <c:v>-96.184078123838162</c:v>
                </c:pt>
                <c:pt idx="666">
                  <c:v>-96.259638448324154</c:v>
                </c:pt>
                <c:pt idx="667">
                  <c:v>-96.335914450685308</c:v>
                </c:pt>
                <c:pt idx="668">
                  <c:v>-96.412912653556944</c:v>
                </c:pt>
                <c:pt idx="669">
                  <c:v>-96.490639571907195</c:v>
                </c:pt>
                <c:pt idx="670">
                  <c:v>-96.569101711440709</c:v>
                </c:pt>
                <c:pt idx="671">
                  <c:v>-96.648305566973377</c:v>
                </c:pt>
                <c:pt idx="672">
                  <c:v>-96.72825762077548</c:v>
                </c:pt>
                <c:pt idx="673">
                  <c:v>-96.808964340888139</c:v>
                </c:pt>
                <c:pt idx="674">
                  <c:v>-96.890432179412201</c:v>
                </c:pt>
                <c:pt idx="675">
                  <c:v>-96.972667570772515</c:v>
                </c:pt>
                <c:pt idx="676">
                  <c:v>-97.055676929958381</c:v>
                </c:pt>
                <c:pt idx="677">
                  <c:v>-97.139466650742449</c:v>
                </c:pt>
                <c:pt idx="678">
                  <c:v>-97.224043103881158</c:v>
                </c:pt>
                <c:pt idx="679">
                  <c:v>-97.309412635296326</c:v>
                </c:pt>
                <c:pt idx="680">
                  <c:v>-97.3955815642435</c:v>
                </c:pt>
                <c:pt idx="681">
                  <c:v>-97.482556181467174</c:v>
                </c:pt>
                <c:pt idx="682">
                  <c:v>-97.570342747346487</c:v>
                </c:pt>
                <c:pt idx="683">
                  <c:v>-97.658947490035246</c:v>
                </c:pt>
                <c:pt idx="684">
                  <c:v>-97.748376603597336</c:v>
                </c:pt>
                <c:pt idx="685">
                  <c:v>-97.838636246142627</c:v>
                </c:pt>
                <c:pt idx="686">
                  <c:v>-97.929732537966458</c:v>
                </c:pt>
                <c:pt idx="687">
                  <c:v>-98.021671559696102</c:v>
                </c:pt>
                <c:pt idx="688">
                  <c:v>-98.114459350448683</c:v>
                </c:pt>
                <c:pt idx="689">
                  <c:v>-98.20810190600335</c:v>
                </c:pt>
                <c:pt idx="690">
                  <c:v>-98.302605176994575</c:v>
                </c:pt>
                <c:pt idx="691">
                  <c:v>-98.397975067127945</c:v>
                </c:pt>
                <c:pt idx="692">
                  <c:v>-98.494217431427813</c:v>
                </c:pt>
                <c:pt idx="693">
                  <c:v>-98.591338074516031</c:v>
                </c:pt>
                <c:pt idx="694">
                  <c:v>-98.689342748932134</c:v>
                </c:pt>
                <c:pt idx="695">
                  <c:v>-98.7882371534984</c:v>
                </c:pt>
                <c:pt idx="696">
                  <c:v>-98.888026931734501</c:v>
                </c:pt>
                <c:pt idx="697">
                  <c:v>-98.988717670330345</c:v>
                </c:pt>
                <c:pt idx="698">
                  <c:v>-99.090314897681793</c:v>
                </c:pt>
                <c:pt idx="699">
                  <c:v>-99.192824082493715</c:v>
                </c:pt>
                <c:pt idx="700">
                  <c:v>-99.296250632463455</c:v>
                </c:pt>
                <c:pt idx="701">
                  <c:v>-99.400599893041999</c:v>
                </c:pt>
                <c:pt idx="702">
                  <c:v>-99.505877146290459</c:v>
                </c:pt>
                <c:pt idx="703">
                  <c:v>-99.612087609830851</c:v>
                </c:pt>
                <c:pt idx="704">
                  <c:v>-99.719236435902658</c:v>
                </c:pt>
                <c:pt idx="705">
                  <c:v>-99.827328710532981</c:v>
                </c:pt>
                <c:pt idx="706">
                  <c:v>-99.936369452827279</c:v>
                </c:pt>
                <c:pt idx="707">
                  <c:v>-100.04636361438845</c:v>
                </c:pt>
                <c:pt idx="708">
                  <c:v>-100.15731607887334</c:v>
                </c:pt>
                <c:pt idx="709">
                  <c:v>-100.26923166169594</c:v>
                </c:pt>
                <c:pt idx="710">
                  <c:v>-100.38211510988253</c:v>
                </c:pt>
                <c:pt idx="711">
                  <c:v>-100.49597110209322</c:v>
                </c:pt>
                <c:pt idx="712">
                  <c:v>-100.61080424881149</c:v>
                </c:pt>
                <c:pt idx="713">
                  <c:v>-100.72661909271767</c:v>
                </c:pt>
                <c:pt idx="714">
                  <c:v>-100.84342010924978</c:v>
                </c:pt>
                <c:pt idx="715">
                  <c:v>-100.96121170736383</c:v>
                </c:pt>
                <c:pt idx="716">
                  <c:v>-101.07999823050316</c:v>
                </c:pt>
                <c:pt idx="717">
                  <c:v>-101.19978395778159</c:v>
                </c:pt>
                <c:pt idx="718">
                  <c:v>-101.3205731053948</c:v>
                </c:pt>
                <c:pt idx="719">
                  <c:v>-101.44236982826546</c:v>
                </c:pt>
                <c:pt idx="720">
                  <c:v>-101.56517822193187</c:v>
                </c:pt>
                <c:pt idx="721">
                  <c:v>-101.68900232468729</c:v>
                </c:pt>
                <c:pt idx="722">
                  <c:v>-101.81384611998295</c:v>
                </c:pt>
                <c:pt idx="723">
                  <c:v>-101.93971353909696</c:v>
                </c:pt>
                <c:pt idx="724">
                  <c:v>-102.06660846408215</c:v>
                </c:pt>
                <c:pt idx="725">
                  <c:v>-102.1945347309976</c:v>
                </c:pt>
                <c:pt idx="726">
                  <c:v>-102.32349613343311</c:v>
                </c:pt>
                <c:pt idx="727">
                  <c:v>-102.45349642633283</c:v>
                </c:pt>
                <c:pt idx="728">
                  <c:v>-102.58453933012539</c:v>
                </c:pt>
                <c:pt idx="729">
                  <c:v>-102.71662853516553</c:v>
                </c:pt>
                <c:pt idx="730">
                  <c:v>-102.84976770649466</c:v>
                </c:pt>
                <c:pt idx="731">
                  <c:v>-102.98396048892411</c:v>
                </c:pt>
                <c:pt idx="732">
                  <c:v>-103.11921051244813</c:v>
                </c:pt>
                <c:pt idx="733">
                  <c:v>-103.25552139798538</c:v>
                </c:pt>
                <c:pt idx="734">
                  <c:v>-103.39289676346014</c:v>
                </c:pt>
                <c:pt idx="735">
                  <c:v>-103.53134023021791</c:v>
                </c:pt>
                <c:pt idx="736">
                  <c:v>-103.67085542978215</c:v>
                </c:pt>
                <c:pt idx="737">
                  <c:v>-103.81144601095244</c:v>
                </c:pt>
                <c:pt idx="738">
                  <c:v>-103.9531156472422</c:v>
                </c:pt>
                <c:pt idx="739">
                  <c:v>-104.09586804465766</c:v>
                </c:pt>
                <c:pt idx="740">
                  <c:v>-104.23970694981317</c:v>
                </c:pt>
                <c:pt idx="741">
                  <c:v>-104.38463615838617</c:v>
                </c:pt>
                <c:pt idx="742">
                  <c:v>-104.53065952389967</c:v>
                </c:pt>
                <c:pt idx="743">
                  <c:v>-104.67778096683412</c:v>
                </c:pt>
                <c:pt idx="744">
                  <c:v>-104.82600448406058</c:v>
                </c:pt>
                <c:pt idx="745">
                  <c:v>-104.97533415858692</c:v>
                </c:pt>
                <c:pt idx="746">
                  <c:v>-105.12577416961041</c:v>
                </c:pt>
                <c:pt idx="747">
                  <c:v>-105.27732880286646</c:v>
                </c:pt>
                <c:pt idx="748">
                  <c:v>-105.43000246126381</c:v>
                </c:pt>
                <c:pt idx="749">
                  <c:v>-105.58379967579293</c:v>
                </c:pt>
                <c:pt idx="750">
                  <c:v>-105.73872511669441</c:v>
                </c:pt>
                <c:pt idx="751">
                  <c:v>-105.89478360487644</c:v>
                </c:pt>
                <c:pt idx="752">
                  <c:v>-106.05198012355942</c:v>
                </c:pt>
                <c:pt idx="753">
                  <c:v>-106.210319830138</c:v>
                </c:pt>
                <c:pt idx="754">
                  <c:v>-106.36980806823581</c:v>
                </c:pt>
                <c:pt idx="755">
                  <c:v>-106.53045037993873</c:v>
                </c:pt>
                <c:pt idx="756">
                  <c:v>-106.69225251818314</c:v>
                </c:pt>
                <c:pt idx="757">
                  <c:v>-106.85522045927836</c:v>
                </c:pt>
                <c:pt idx="758">
                  <c:v>-107.01936041554025</c:v>
                </c:pt>
                <c:pt idx="759">
                  <c:v>-107.1846788480126</c:v>
                </c:pt>
                <c:pt idx="760">
                  <c:v>-107.3511824792477</c:v>
                </c:pt>
                <c:pt idx="761">
                  <c:v>-107.51887830612831</c:v>
                </c:pt>
                <c:pt idx="762">
                  <c:v>-107.6877736126917</c:v>
                </c:pt>
                <c:pt idx="763">
                  <c:v>-107.85787598294009</c:v>
                </c:pt>
                <c:pt idx="764">
                  <c:v>-108.02919331359922</c:v>
                </c:pt>
                <c:pt idx="765">
                  <c:v>-108.20173382680132</c:v>
                </c:pt>
                <c:pt idx="766">
                  <c:v>-108.37550608265866</c:v>
                </c:pt>
                <c:pt idx="767">
                  <c:v>-108.55051899169766</c:v>
                </c:pt>
                <c:pt idx="768">
                  <c:v>-108.72678182712536</c:v>
                </c:pt>
                <c:pt idx="769">
                  <c:v>-108.90430423688893</c:v>
                </c:pt>
                <c:pt idx="770">
                  <c:v>-109.08309625550525</c:v>
                </c:pt>
                <c:pt idx="771">
                  <c:v>-109.26316831561984</c:v>
                </c:pt>
                <c:pt idx="772">
                  <c:v>-109.44453125926788</c:v>
                </c:pt>
                <c:pt idx="773">
                  <c:v>-109.62719634880372</c:v>
                </c:pt>
                <c:pt idx="774">
                  <c:v>-109.81117527746403</c:v>
                </c:pt>
                <c:pt idx="775">
                  <c:v>-109.99648017953704</c:v>
                </c:pt>
                <c:pt idx="776">
                  <c:v>-110.18312364009869</c:v>
                </c:pt>
                <c:pt idx="777">
                  <c:v>-110.37111870429419</c:v>
                </c:pt>
                <c:pt idx="778">
                  <c:v>-110.56047888612467</c:v>
                </c:pt>
                <c:pt idx="779">
                  <c:v>-110.75121817671506</c:v>
                </c:pt>
                <c:pt idx="780">
                  <c:v>-110.94335105202875</c:v>
                </c:pt>
                <c:pt idx="781">
                  <c:v>-111.13689248000728</c:v>
                </c:pt>
                <c:pt idx="782">
                  <c:v>-111.33185792710017</c:v>
                </c:pt>
                <c:pt idx="783">
                  <c:v>-111.52826336416504</c:v>
                </c:pt>
                <c:pt idx="784">
                  <c:v>-111.72612527170585</c:v>
                </c:pt>
                <c:pt idx="785">
                  <c:v>-111.92546064443343</c:v>
                </c:pt>
                <c:pt idx="786">
                  <c:v>-112.12628699512052</c:v>
                </c:pt>
                <c:pt idx="787">
                  <c:v>-112.32862235772998</c:v>
                </c:pt>
                <c:pt idx="788">
                  <c:v>-112.53248528980275</c:v>
                </c:pt>
                <c:pt idx="789">
                  <c:v>-112.73789487407876</c:v>
                </c:pt>
                <c:pt idx="790">
                  <c:v>-112.94487071934425</c:v>
                </c:pt>
                <c:pt idx="791">
                  <c:v>-113.15343296048276</c:v>
                </c:pt>
                <c:pt idx="792">
                  <c:v>-113.36360225772668</c:v>
                </c:pt>
                <c:pt idx="793">
                  <c:v>-113.57539979508822</c:v>
                </c:pt>
                <c:pt idx="794">
                  <c:v>-113.78884727796759</c:v>
                </c:pt>
                <c:pt idx="795">
                  <c:v>-114.00396692993543</c:v>
                </c:pt>
                <c:pt idx="796">
                  <c:v>-114.22078148867146</c:v>
                </c:pt>
                <c:pt idx="797">
                  <c:v>-114.43931420107259</c:v>
                </c:pt>
                <c:pt idx="798">
                  <c:v>-114.65958881751557</c:v>
                </c:pt>
                <c:pt idx="799">
                  <c:v>-114.88162958528494</c:v>
                </c:pt>
                <c:pt idx="800">
                  <c:v>-115.10546124116239</c:v>
                </c:pt>
                <c:pt idx="801">
                  <c:v>-115.33110900318751</c:v>
                </c:pt>
                <c:pt idx="802">
                  <c:v>-115.55859856159272</c:v>
                </c:pt>
                <c:pt idx="803">
                  <c:v>-115.78795606891985</c:v>
                </c:pt>
                <c:pt idx="804">
                  <c:v>-116.01920812933461</c:v>
                </c:pt>
                <c:pt idx="805">
                  <c:v>-116.25238178714049</c:v>
                </c:pt>
                <c:pt idx="806">
                  <c:v>-116.48750451451691</c:v>
                </c:pt>
                <c:pt idx="807">
                  <c:v>-116.72460419848417</c:v>
                </c:pt>
                <c:pt idx="808">
                  <c:v>-116.96370912712162</c:v>
                </c:pt>
                <c:pt idx="809">
                  <c:v>-117.20484797504936</c:v>
                </c:pt>
                <c:pt idx="810">
                  <c:v>-117.44804978819811</c:v>
                </c:pt>
                <c:pt idx="811">
                  <c:v>-117.69334396787895</c:v>
                </c:pt>
                <c:pt idx="812">
                  <c:v>-117.94076025418275</c:v>
                </c:pt>
                <c:pt idx="813">
                  <c:v>-118.19032870872422</c:v>
                </c:pt>
                <c:pt idx="814">
                  <c:v>-118.44207969675766</c:v>
                </c:pt>
                <c:pt idx="815">
                  <c:v>-118.69604386868377</c:v>
                </c:pt>
                <c:pt idx="816">
                  <c:v>-118.95225214097535</c:v>
                </c:pt>
                <c:pt idx="817">
                  <c:v>-119.21073567654204</c:v>
                </c:pt>
                <c:pt idx="818">
                  <c:v>-119.47152586456559</c:v>
                </c:pt>
                <c:pt idx="819">
                  <c:v>-119.73465429982036</c:v>
                </c:pt>
                <c:pt idx="820">
                  <c:v>-120.0001527615169</c:v>
                </c:pt>
                <c:pt idx="821">
                  <c:v>-120.26805319168614</c:v>
                </c:pt>
                <c:pt idx="822">
                  <c:v>-120.53838767312665</c:v>
                </c:pt>
                <c:pt idx="823">
                  <c:v>-120.81118840695409</c:v>
                </c:pt>
                <c:pt idx="824">
                  <c:v>-121.08648768976097</c:v>
                </c:pt>
                <c:pt idx="825">
                  <c:v>-121.36431789042604</c:v>
                </c:pt>
                <c:pt idx="826">
                  <c:v>-121.64471142658846</c:v>
                </c:pt>
                <c:pt idx="827">
                  <c:v>-121.92770074081704</c:v>
                </c:pt>
                <c:pt idx="828">
                  <c:v>-122.21331827649317</c:v>
                </c:pt>
                <c:pt idx="829">
                  <c:v>-122.50159645343876</c:v>
                </c:pt>
                <c:pt idx="830">
                  <c:v>-122.79256764330135</c:v>
                </c:pt>
                <c:pt idx="831">
                  <c:v>-123.08626414472759</c:v>
                </c:pt>
                <c:pt idx="832">
                  <c:v>-123.38271815834314</c:v>
                </c:pt>
                <c:pt idx="833">
                  <c:v>-123.6819617615571</c:v>
                </c:pt>
                <c:pt idx="834">
                  <c:v>-123.98402688321887</c:v>
                </c:pt>
                <c:pt idx="835">
                  <c:v>-124.28894527813574</c:v>
                </c:pt>
                <c:pt idx="836">
                  <c:v>-124.59674850148106</c:v>
                </c:pt>
                <c:pt idx="837">
                  <c:v>-124.90746788310236</c:v>
                </c:pt>
                <c:pt idx="838">
                  <c:v>-125.22113450175186</c:v>
                </c:pt>
                <c:pt idx="839">
                  <c:v>-125.53777915925293</c:v>
                </c:pt>
                <c:pt idx="840">
                  <c:v>-125.85743235461892</c:v>
                </c:pt>
                <c:pt idx="841">
                  <c:v>-126.18012425813932</c:v>
                </c:pt>
                <c:pt idx="842">
                  <c:v>-126.50588468544737</c:v>
                </c:pt>
                <c:pt idx="843">
                  <c:v>-126.83474307158419</c:v>
                </c:pt>
                <c:pt idx="844">
                  <c:v>-127.16672844506712</c:v>
                </c:pt>
                <c:pt idx="845">
                  <c:v>-127.50186940198277</c:v>
                </c:pt>
                <c:pt idx="846">
                  <c:v>-127.84019408010946</c:v>
                </c:pt>
                <c:pt idx="847">
                  <c:v>-128.18173013308348</c:v>
                </c:pt>
                <c:pt idx="848">
                  <c:v>-128.52650470461919</c:v>
                </c:pt>
                <c:pt idx="849">
                  <c:v>-128.87454440279421</c:v>
                </c:pt>
                <c:pt idx="850">
                  <c:v>-129.22587527440814</c:v>
                </c:pt>
                <c:pt idx="851">
                  <c:v>-129.58052277942687</c:v>
                </c:pt>
                <c:pt idx="852">
                  <c:v>-129.93851176551857</c:v>
                </c:pt>
                <c:pt idx="853">
                  <c:v>-130.29986644269465</c:v>
                </c:pt>
                <c:pt idx="854">
                  <c:v>-130.66461035806151</c:v>
                </c:pt>
                <c:pt idx="855">
                  <c:v>-131.03276637069473</c:v>
                </c:pt>
                <c:pt idx="856">
                  <c:v>-131.4043566266441</c:v>
                </c:pt>
                <c:pt idx="857">
                  <c:v>-131.77940253407706</c:v>
                </c:pt>
                <c:pt idx="858">
                  <c:v>-132.15792473857238</c:v>
                </c:pt>
                <c:pt idx="859">
                  <c:v>-132.53994309857262</c:v>
                </c:pt>
                <c:pt idx="860">
                  <c:v>-132.9254766610066</c:v>
                </c:pt>
                <c:pt idx="861">
                  <c:v>-133.31454363708829</c:v>
                </c:pt>
                <c:pt idx="862">
                  <c:v>-133.70716137830684</c:v>
                </c:pt>
                <c:pt idx="863">
                  <c:v>-134.10334635261714</c:v>
                </c:pt>
                <c:pt idx="864">
                  <c:v>-134.50311412084284</c:v>
                </c:pt>
                <c:pt idx="865">
                  <c:v>-134.90647931330193</c:v>
                </c:pt>
                <c:pt idx="866">
                  <c:v>-135.3134556066683</c:v>
                </c:pt>
                <c:pt idx="867">
                  <c:v>-135.72405570108819</c:v>
                </c:pt>
                <c:pt idx="868">
                  <c:v>-136.13829129755115</c:v>
                </c:pt>
                <c:pt idx="869">
                  <c:v>-136.55617307554988</c:v>
                </c:pt>
                <c:pt idx="870">
                  <c:v>-136.97771067102425</c:v>
                </c:pt>
                <c:pt idx="871">
                  <c:v>-137.40291265462031</c:v>
                </c:pt>
                <c:pt idx="872">
                  <c:v>-137.83178651027183</c:v>
                </c:pt>
                <c:pt idx="873">
                  <c:v>-138.26433861412949</c:v>
                </c:pt>
                <c:pt idx="874">
                  <c:v>-138.70057421384777</c:v>
                </c:pt>
                <c:pt idx="875">
                  <c:v>-139.1404974082551</c:v>
                </c:pt>
                <c:pt idx="876">
                  <c:v>-139.58411112742513</c:v>
                </c:pt>
                <c:pt idx="877">
                  <c:v>-140.03141711316948</c:v>
                </c:pt>
                <c:pt idx="878">
                  <c:v>-140.4824158999707</c:v>
                </c:pt>
                <c:pt idx="879">
                  <c:v>-140.93710679638596</c:v>
                </c:pt>
                <c:pt idx="880">
                  <c:v>-141.39548786693246</c:v>
                </c:pt>
                <c:pt idx="881">
                  <c:v>-141.85755591449066</c:v>
                </c:pt>
                <c:pt idx="882">
                  <c:v>-142.32330646323999</c:v>
                </c:pt>
                <c:pt idx="883">
                  <c:v>-142.79273374215711</c:v>
                </c:pt>
                <c:pt idx="884">
                  <c:v>-143.26583066909953</c:v>
                </c:pt>
                <c:pt idx="885">
                  <c:v>-143.74258883550627</c:v>
                </c:pt>
                <c:pt idx="886">
                  <c:v>-144.22299849173109</c:v>
                </c:pt>
                <c:pt idx="887">
                  <c:v>-144.70704853305165</c:v>
                </c:pt>
                <c:pt idx="888">
                  <c:v>-145.19472648636255</c:v>
                </c:pt>
                <c:pt idx="889">
                  <c:v>-145.68601849760171</c:v>
                </c:pt>
                <c:pt idx="890">
                  <c:v>-146.18090931991617</c:v>
                </c:pt>
                <c:pt idx="891">
                  <c:v>-146.67938230261484</c:v>
                </c:pt>
                <c:pt idx="892">
                  <c:v>-147.18141938092299</c:v>
                </c:pt>
                <c:pt idx="893">
                  <c:v>-147.68700106657349</c:v>
                </c:pt>
                <c:pt idx="894">
                  <c:v>-148.1961064392645</c:v>
                </c:pt>
                <c:pt idx="895">
                  <c:v>-148.70871313900219</c:v>
                </c:pt>
                <c:pt idx="896">
                  <c:v>-149.22479735936952</c:v>
                </c:pt>
                <c:pt idx="897">
                  <c:v>-149.74433384174159</c:v>
                </c:pt>
                <c:pt idx="898">
                  <c:v>-150.26729587047032</c:v>
                </c:pt>
                <c:pt idx="899">
                  <c:v>-150.79365526907534</c:v>
                </c:pt>
                <c:pt idx="900">
                  <c:v>-151.3233823974619</c:v>
                </c:pt>
                <c:pt idx="901">
                  <c:v>-151.85644615019004</c:v>
                </c:pt>
                <c:pt idx="902">
                  <c:v>-152.39281395581668</c:v>
                </c:pt>
                <c:pt idx="903">
                  <c:v>-152.93245177734727</c:v>
                </c:pt>
                <c:pt idx="904">
                  <c:v>-153.47532411380328</c:v>
                </c:pt>
                <c:pt idx="905">
                  <c:v>-154.02139400293663</c:v>
                </c:pt>
                <c:pt idx="906">
                  <c:v>-154.57062302510982</c:v>
                </c:pt>
                <c:pt idx="907">
                  <c:v>-155.12297130835785</c:v>
                </c:pt>
                <c:pt idx="908">
                  <c:v>-155.67839753465552</c:v>
                </c:pt>
                <c:pt idx="909">
                  <c:v>-156.23685894739592</c:v>
                </c:pt>
                <c:pt idx="910">
                  <c:v>-156.79831136010921</c:v>
                </c:pt>
                <c:pt idx="911">
                  <c:v>-157.36270916641854</c:v>
                </c:pt>
                <c:pt idx="912">
                  <c:v>-157.93000535125722</c:v>
                </c:pt>
                <c:pt idx="913">
                  <c:v>-158.50015150335111</c:v>
                </c:pt>
                <c:pt idx="914">
                  <c:v>-159.07309782896971</c:v>
                </c:pt>
                <c:pt idx="915">
                  <c:v>-159.64879316696207</c:v>
                </c:pt>
                <c:pt idx="916">
                  <c:v>-160.22718500507031</c:v>
                </c:pt>
                <c:pt idx="917">
                  <c:v>-160.80821949752965</c:v>
                </c:pt>
                <c:pt idx="918">
                  <c:v>-161.39184148394986</c:v>
                </c:pt>
                <c:pt idx="919">
                  <c:v>-161.97799450947775</c:v>
                </c:pt>
                <c:pt idx="920">
                  <c:v>-162.56662084623449</c:v>
                </c:pt>
                <c:pt idx="921">
                  <c:v>-163.1576615160248</c:v>
                </c:pt>
                <c:pt idx="922">
                  <c:v>-163.75105631429795</c:v>
                </c:pt>
                <c:pt idx="923">
                  <c:v>-164.34674383536606</c:v>
                </c:pt>
                <c:pt idx="924">
                  <c:v>-164.94466149884582</c:v>
                </c:pt>
                <c:pt idx="925">
                  <c:v>-165.54474557732522</c:v>
                </c:pt>
                <c:pt idx="926">
                  <c:v>-166.14693122522448</c:v>
                </c:pt>
                <c:pt idx="927">
                  <c:v>-166.75115250883829</c:v>
                </c:pt>
                <c:pt idx="928">
                  <c:v>-167.35734243753075</c:v>
                </c:pt>
                <c:pt idx="929">
                  <c:v>-167.96543299606162</c:v>
                </c:pt>
                <c:pt idx="930">
                  <c:v>-168.5753551780152</c:v>
                </c:pt>
                <c:pt idx="931">
                  <c:v>-169.18703902030214</c:v>
                </c:pt>
                <c:pt idx="932">
                  <c:v>-169.80041363869989</c:v>
                </c:pt>
                <c:pt idx="933">
                  <c:v>-170.41540726440641</c:v>
                </c:pt>
                <c:pt idx="934">
                  <c:v>-171.03194728155802</c:v>
                </c:pt>
                <c:pt idx="935">
                  <c:v>-171.64996026568764</c:v>
                </c:pt>
                <c:pt idx="936">
                  <c:v>-172.26937202307283</c:v>
                </c:pt>
                <c:pt idx="937">
                  <c:v>-172.89010763093711</c:v>
                </c:pt>
                <c:pt idx="938">
                  <c:v>-173.51209147846228</c:v>
                </c:pt>
                <c:pt idx="939">
                  <c:v>-174.13524730856156</c:v>
                </c:pt>
                <c:pt idx="940">
                  <c:v>-174.75949826037279</c:v>
                </c:pt>
                <c:pt idx="941">
                  <c:v>-175.38476691241954</c:v>
                </c:pt>
                <c:pt idx="942">
                  <c:v>-176.01097532639233</c:v>
                </c:pt>
                <c:pt idx="943">
                  <c:v>-176.6380450914979</c:v>
                </c:pt>
                <c:pt idx="944">
                  <c:v>-177.26589736932601</c:v>
                </c:pt>
                <c:pt idx="945">
                  <c:v>-177.8944529391793</c:v>
                </c:pt>
                <c:pt idx="946">
                  <c:v>-178.52363224381202</c:v>
                </c:pt>
                <c:pt idx="947">
                  <c:v>-179.15335543552254</c:v>
                </c:pt>
                <c:pt idx="948">
                  <c:v>-179.78354242254505</c:v>
                </c:pt>
                <c:pt idx="949">
                  <c:v>-180.41411291567999</c:v>
                </c:pt>
                <c:pt idx="950">
                  <c:v>-181.04498647511258</c:v>
                </c:pt>
                <c:pt idx="951">
                  <c:v>-181.67608255735354</c:v>
                </c:pt>
                <c:pt idx="952">
                  <c:v>-182.30732056225185</c:v>
                </c:pt>
                <c:pt idx="953">
                  <c:v>-182.93861988001561</c:v>
                </c:pt>
                <c:pt idx="954">
                  <c:v>-183.56989993818652</c:v>
                </c:pt>
                <c:pt idx="955">
                  <c:v>-184.20108024850717</c:v>
                </c:pt>
                <c:pt idx="956">
                  <c:v>-184.8320804536246</c:v>
                </c:pt>
                <c:pt idx="957">
                  <c:v>-185.46282037357201</c:v>
                </c:pt>
                <c:pt idx="958">
                  <c:v>-186.09322005197109</c:v>
                </c:pt>
                <c:pt idx="959">
                  <c:v>-186.72319980189818</c:v>
                </c:pt>
                <c:pt idx="960">
                  <c:v>-187.35268025135747</c:v>
                </c:pt>
                <c:pt idx="961">
                  <c:v>-187.98158238830609</c:v>
                </c:pt>
                <c:pt idx="962">
                  <c:v>-188.60982760517876</c:v>
                </c:pt>
                <c:pt idx="963">
                  <c:v>-189.23733774285265</c:v>
                </c:pt>
                <c:pt idx="964">
                  <c:v>-189.86403513400654</c:v>
                </c:pt>
                <c:pt idx="965">
                  <c:v>-190.48984264581841</c:v>
                </c:pt>
                <c:pt idx="966">
                  <c:v>-191.11468372195182</c:v>
                </c:pt>
                <c:pt idx="967">
                  <c:v>-191.73848242378534</c:v>
                </c:pt>
                <c:pt idx="968">
                  <c:v>-192.36116347083606</c:v>
                </c:pt>
                <c:pt idx="969">
                  <c:v>-192.98265228032767</c:v>
                </c:pt>
                <c:pt idx="970">
                  <c:v>-193.60287500586759</c:v>
                </c:pt>
                <c:pt idx="971">
                  <c:v>-194.22175857518297</c:v>
                </c:pt>
                <c:pt idx="972">
                  <c:v>-194.83923072688086</c:v>
                </c:pt>
                <c:pt idx="973">
                  <c:v>-195.45522004619102</c:v>
                </c:pt>
                <c:pt idx="974">
                  <c:v>-196.06965599965446</c:v>
                </c:pt>
                <c:pt idx="975">
                  <c:v>-196.68246896872731</c:v>
                </c:pt>
                <c:pt idx="976">
                  <c:v>-197.29359028226492</c:v>
                </c:pt>
                <c:pt idx="977">
                  <c:v>-197.9029522478524</c:v>
                </c:pt>
                <c:pt idx="978">
                  <c:v>-198.51048818196651</c:v>
                </c:pt>
                <c:pt idx="979">
                  <c:v>-199.11613243892475</c:v>
                </c:pt>
                <c:pt idx="980">
                  <c:v>-199.7198204386155</c:v>
                </c:pt>
                <c:pt idx="981">
                  <c:v>-200.32148869297743</c:v>
                </c:pt>
                <c:pt idx="982">
                  <c:v>-200.92107483121566</c:v>
                </c:pt>
                <c:pt idx="983">
                  <c:v>-201.51851762373391</c:v>
                </c:pt>
                <c:pt idx="984">
                  <c:v>-202.11375700477129</c:v>
                </c:pt>
                <c:pt idx="985">
                  <c:v>-202.70673409373379</c:v>
                </c:pt>
                <c:pt idx="986">
                  <c:v>-203.29739121520672</c:v>
                </c:pt>
                <c:pt idx="987">
                  <c:v>-203.88567191764417</c:v>
                </c:pt>
                <c:pt idx="988">
                  <c:v>-204.47152099073523</c:v>
                </c:pt>
                <c:pt idx="989">
                  <c:v>-205.054884481432</c:v>
                </c:pt>
                <c:pt idx="990">
                  <c:v>-205.63570970865771</c:v>
                </c:pt>
                <c:pt idx="991">
                  <c:v>-206.21394527668048</c:v>
                </c:pt>
                <c:pt idx="992">
                  <c:v>-206.78954108716945</c:v>
                </c:pt>
                <c:pt idx="993">
                  <c:v>-207.36244834993121</c:v>
                </c:pt>
                <c:pt idx="994">
                  <c:v>-207.93261959234539</c:v>
                </c:pt>
                <c:pt idx="995">
                  <c:v>-208.50000866749639</c:v>
                </c:pt>
                <c:pt idx="996">
                  <c:v>-209.06457076103348</c:v>
                </c:pt>
                <c:pt idx="997">
                  <c:v>-209.62626239675257</c:v>
                </c:pt>
                <c:pt idx="998">
                  <c:v>-210.18504144093487</c:v>
                </c:pt>
                <c:pt idx="999">
                  <c:v>-210.74086710544987</c:v>
                </c:pt>
                <c:pt idx="1000">
                  <c:v>-211.29369994964912</c:v>
                </c:pt>
                <c:pt idx="1001">
                  <c:v>-211.84350188106563</c:v>
                </c:pt>
                <c:pt idx="1002">
                  <c:v>-212.39023615495412</c:v>
                </c:pt>
                <c:pt idx="1003">
                  <c:v>-212.93386737268253</c:v>
                </c:pt>
                <c:pt idx="1004">
                  <c:v>-213.47436147901445</c:v>
                </c:pt>
                <c:pt idx="1005">
                  <c:v>-214.01168575830067</c:v>
                </c:pt>
                <c:pt idx="1006">
                  <c:v>-214.54580882961363</c:v>
                </c:pt>
                <c:pt idx="1007">
                  <c:v>-215.07670064085255</c:v>
                </c:pt>
                <c:pt idx="1008">
                  <c:v>-215.6043324618513</c:v>
                </c:pt>
                <c:pt idx="1009">
                  <c:v>-216.12867687651951</c:v>
                </c:pt>
                <c:pt idx="1010">
                  <c:v>-216.6497077740519</c:v>
                </c:pt>
                <c:pt idx="1011">
                  <c:v>-217.16740033923418</c:v>
                </c:pt>
                <c:pt idx="1012">
                  <c:v>-217.68173104188659</c:v>
                </c:pt>
                <c:pt idx="1013">
                  <c:v>-218.19267762547244</c:v>
                </c:pt>
                <c:pt idx="1014">
                  <c:v>-218.70021909491194</c:v>
                </c:pt>
                <c:pt idx="1015">
                  <c:v>-219.20433570363113</c:v>
                </c:pt>
                <c:pt idx="1016">
                  <c:v>-219.70500893989029</c:v>
                </c:pt>
                <c:pt idx="1017">
                  <c:v>-220.20222151241336</c:v>
                </c:pt>
                <c:pt idx="1018">
                  <c:v>-220.69595733537048</c:v>
                </c:pt>
                <c:pt idx="1019">
                  <c:v>-221.18620151273666</c:v>
                </c:pt>
                <c:pt idx="1020">
                  <c:v>-221.67294032206661</c:v>
                </c:pt>
                <c:pt idx="1021">
                  <c:v>-222.15616119772483</c:v>
                </c:pt>
                <c:pt idx="1022">
                  <c:v>-222.63585271359895</c:v>
                </c:pt>
                <c:pt idx="1023">
                  <c:v>-223.11200456533905</c:v>
                </c:pt>
                <c:pt idx="1024">
                  <c:v>-223.58460755214864</c:v>
                </c:pt>
                <c:pt idx="1025">
                  <c:v>-224.05365355817241</c:v>
                </c:pt>
                <c:pt idx="1026">
                  <c:v>-224.51913553350477</c:v>
                </c:pt>
                <c:pt idx="1027">
                  <c:v>-224.98104747485777</c:v>
                </c:pt>
                <c:pt idx="1028">
                  <c:v>-225.43938440591836</c:v>
                </c:pt>
                <c:pt idx="1029">
                  <c:v>-225.89414235743041</c:v>
                </c:pt>
                <c:pt idx="1030">
                  <c:v>-226.34531834702855</c:v>
                </c:pt>
                <c:pt idx="1031">
                  <c:v>-226.79291035885686</c:v>
                </c:pt>
                <c:pt idx="1032">
                  <c:v>-227.23691732300276</c:v>
                </c:pt>
                <c:pt idx="1033">
                  <c:v>-227.6773390947734</c:v>
                </c:pt>
                <c:pt idx="1034">
                  <c:v>-228.11417643384468</c:v>
                </c:pt>
                <c:pt idx="1035">
                  <c:v>-228.54743098330775</c:v>
                </c:pt>
                <c:pt idx="1036">
                  <c:v>-228.97710524864328</c:v>
                </c:pt>
                <c:pt idx="1037">
                  <c:v>-229.40320257664513</c:v>
                </c:pt>
                <c:pt idx="1038">
                  <c:v>-229.8257271343218</c:v>
                </c:pt>
                <c:pt idx="1039">
                  <c:v>-230.24468388779701</c:v>
                </c:pt>
                <c:pt idx="1040">
                  <c:v>-230.66007858123305</c:v>
                </c:pt>
                <c:pt idx="1041">
                  <c:v>-231.07191771580082</c:v>
                </c:pt>
                <c:pt idx="1042">
                  <c:v>-231.4802085287138</c:v>
                </c:pt>
                <c:pt idx="1043">
                  <c:v>-231.88495897234989</c:v>
                </c:pt>
                <c:pt idx="1044">
                  <c:v>-232.28617769347898</c:v>
                </c:pt>
                <c:pt idx="1045">
                  <c:v>-232.68387401261316</c:v>
                </c:pt>
                <c:pt idx="1046">
                  <c:v>-233.07805790350011</c:v>
                </c:pt>
                <c:pt idx="1047">
                  <c:v>-233.4687399727726</c:v>
                </c:pt>
                <c:pt idx="1048">
                  <c:v>-233.85593143977334</c:v>
                </c:pt>
                <c:pt idx="1049">
                  <c:v>-234.2396441165655</c:v>
                </c:pt>
                <c:pt idx="1050">
                  <c:v>-234.61989038814775</c:v>
                </c:pt>
                <c:pt idx="1051">
                  <c:v>-234.99668319288321</c:v>
                </c:pt>
                <c:pt idx="1052">
                  <c:v>-235.3700360031541</c:v>
                </c:pt>
                <c:pt idx="1053">
                  <c:v>-235.73996280625727</c:v>
                </c:pt>
                <c:pt idx="1054">
                  <c:v>-236.10647808554648</c:v>
                </c:pt>
                <c:pt idx="1055">
                  <c:v>-236.4695968018338</c:v>
                </c:pt>
                <c:pt idx="1056">
                  <c:v>-236.82933437505847</c:v>
                </c:pt>
                <c:pt idx="1057">
                  <c:v>-237.18570666623094</c:v>
                </c:pt>
                <c:pt idx="1058">
                  <c:v>-237.53872995965969</c:v>
                </c:pt>
                <c:pt idx="1059">
                  <c:v>-237.88842094546769</c:v>
                </c:pt>
                <c:pt idx="1060">
                  <c:v>-238.23479670240442</c:v>
                </c:pt>
                <c:pt idx="1061">
                  <c:v>-238.57787468095873</c:v>
                </c:pt>
                <c:pt idx="1062">
                  <c:v>-238.91767268677637</c:v>
                </c:pt>
                <c:pt idx="1063">
                  <c:v>-239.25420886438928</c:v>
                </c:pt>
                <c:pt idx="1064">
                  <c:v>-239.58750168125636</c:v>
                </c:pt>
                <c:pt idx="1065">
                  <c:v>-239.91756991211889</c:v>
                </c:pt>
                <c:pt idx="1066">
                  <c:v>-240.24443262367851</c:v>
                </c:pt>
                <c:pt idx="1067">
                  <c:v>-240.56810915959119</c:v>
                </c:pt>
                <c:pt idx="1068">
                  <c:v>-240.88861912578523</c:v>
                </c:pt>
                <c:pt idx="1069">
                  <c:v>-241.2059823760998</c:v>
                </c:pt>
                <c:pt idx="1070">
                  <c:v>-241.52021899824939</c:v>
                </c:pt>
                <c:pt idx="1071">
                  <c:v>-241.83134930010726</c:v>
                </c:pt>
                <c:pt idx="1072">
                  <c:v>-242.13939379631489</c:v>
                </c:pt>
                <c:pt idx="1073">
                  <c:v>-242.44437319520992</c:v>
                </c:pt>
                <c:pt idx="1074">
                  <c:v>-242.74630838607726</c:v>
                </c:pt>
                <c:pt idx="1075">
                  <c:v>-243.04522042671647</c:v>
                </c:pt>
                <c:pt idx="1076">
                  <c:v>-243.34113053132853</c:v>
                </c:pt>
                <c:pt idx="1077">
                  <c:v>-243.6340600587159</c:v>
                </c:pt>
                <c:pt idx="1078">
                  <c:v>-243.9240305007967</c:v>
                </c:pt>
                <c:pt idx="1079">
                  <c:v>-244.21106347142631</c:v>
                </c:pt>
                <c:pt idx="1080">
                  <c:v>-244.49518069552835</c:v>
                </c:pt>
                <c:pt idx="1081">
                  <c:v>-244.77640399852694</c:v>
                </c:pt>
                <c:pt idx="1082">
                  <c:v>-245.05475529608213</c:v>
                </c:pt>
                <c:pt idx="1083">
                  <c:v>-245.33025658411918</c:v>
                </c:pt>
                <c:pt idx="1084">
                  <c:v>-245.60292992915294</c:v>
                </c:pt>
                <c:pt idx="1085">
                  <c:v>-245.87279745889907</c:v>
                </c:pt>
                <c:pt idx="1086">
                  <c:v>-246.13988135317348</c:v>
                </c:pt>
                <c:pt idx="1087">
                  <c:v>-246.40420383506913</c:v>
                </c:pt>
                <c:pt idx="1088">
                  <c:v>-246.66578716241173</c:v>
                </c:pt>
                <c:pt idx="1089">
                  <c:v>-246.92465361948553</c:v>
                </c:pt>
                <c:pt idx="1090">
                  <c:v>-247.18082550902929</c:v>
                </c:pt>
                <c:pt idx="1091">
                  <c:v>-247.43432514449268</c:v>
                </c:pt>
                <c:pt idx="1092">
                  <c:v>-247.68517484255079</c:v>
                </c:pt>
                <c:pt idx="1093">
                  <c:v>-247.93339691587497</c:v>
                </c:pt>
                <c:pt idx="1094">
                  <c:v>-248.17901366614973</c:v>
                </c:pt>
                <c:pt idx="1095">
                  <c:v>-248.42204737733357</c:v>
                </c:pt>
                <c:pt idx="1096">
                  <c:v>-248.6625203091605</c:v>
                </c:pt>
                <c:pt idx="1097">
                  <c:v>-248.90045469087457</c:v>
                </c:pt>
                <c:pt idx="1098">
                  <c:v>-249.13587271519327</c:v>
                </c:pt>
                <c:pt idx="1099">
                  <c:v>-249.36879653249622</c:v>
                </c:pt>
                <c:pt idx="1100">
                  <c:v>-249.59924824523296</c:v>
                </c:pt>
                <c:pt idx="1101">
                  <c:v>-249.82724990254351</c:v>
                </c:pt>
                <c:pt idx="1102">
                  <c:v>-250.05282349509267</c:v>
                </c:pt>
                <c:pt idx="1103">
                  <c:v>-250.27599095010424</c:v>
                </c:pt>
                <c:pt idx="1104">
                  <c:v>-250.49677412659827</c:v>
                </c:pt>
                <c:pt idx="1105">
                  <c:v>-250.71519481082265</c:v>
                </c:pt>
                <c:pt idx="1106">
                  <c:v>-250.93127471187483</c:v>
                </c:pt>
                <c:pt idx="1107">
                  <c:v>-251.14503545750892</c:v>
                </c:pt>
                <c:pt idx="1108">
                  <c:v>-251.35649859012403</c:v>
                </c:pt>
                <c:pt idx="1109">
                  <c:v>-251.56568556292871</c:v>
                </c:pt>
                <c:pt idx="1110">
                  <c:v>-251.77261773627723</c:v>
                </c:pt>
                <c:pt idx="1111">
                  <c:v>-251.97731637417283</c:v>
                </c:pt>
                <c:pt idx="1112">
                  <c:v>-252.17980264093356</c:v>
                </c:pt>
                <c:pt idx="1113">
                  <c:v>-252.38009759801611</c:v>
                </c:pt>
                <c:pt idx="1114">
                  <c:v>-252.57822220099388</c:v>
                </c:pt>
                <c:pt idx="1115">
                  <c:v>-252.77419729668486</c:v>
                </c:pt>
                <c:pt idx="1116">
                  <c:v>-252.96804362042309</c:v>
                </c:pt>
                <c:pt idx="1117">
                  <c:v>-253.15978179347491</c:v>
                </c:pt>
                <c:pt idx="1118">
                  <c:v>-253.34943232058697</c:v>
                </c:pt>
                <c:pt idx="1119">
                  <c:v>-253.53701558767281</c:v>
                </c:pt>
                <c:pt idx="1120">
                  <c:v>-253.72255185962467</c:v>
                </c:pt>
                <c:pt idx="1121">
                  <c:v>-253.90606127825214</c:v>
                </c:pt>
                <c:pt idx="1122">
                  <c:v>-254.08756386034173</c:v>
                </c:pt>
                <c:pt idx="1123">
                  <c:v>-254.26707949583459</c:v>
                </c:pt>
                <c:pt idx="1124">
                  <c:v>-254.44462794611758</c:v>
                </c:pt>
                <c:pt idx="1125">
                  <c:v>-254.6202288424254</c:v>
                </c:pt>
                <c:pt idx="1126">
                  <c:v>-254.79390168434941</c:v>
                </c:pt>
                <c:pt idx="1127">
                  <c:v>-254.96566583844972</c:v>
                </c:pt>
                <c:pt idx="1128">
                  <c:v>-255.13554053696748</c:v>
                </c:pt>
                <c:pt idx="1129">
                  <c:v>-255.30354487663496</c:v>
                </c:pt>
                <c:pt idx="1130">
                  <c:v>-255.46969781757736</c:v>
                </c:pt>
                <c:pt idx="1131">
                  <c:v>-255.63401818230736</c:v>
                </c:pt>
                <c:pt idx="1132">
                  <c:v>-255.79652465480518</c:v>
                </c:pt>
                <c:pt idx="1133">
                  <c:v>-255.95723577968454</c:v>
                </c:pt>
                <c:pt idx="1134">
                  <c:v>-256.11616996143908</c:v>
                </c:pt>
                <c:pt idx="1135">
                  <c:v>-256.27334546376863</c:v>
                </c:pt>
                <c:pt idx="1136">
                  <c:v>-256.42878040897983</c:v>
                </c:pt>
                <c:pt idx="1137">
                  <c:v>-256.58249277746177</c:v>
                </c:pt>
                <c:pt idx="1138">
                  <c:v>-256.73450040723071</c:v>
                </c:pt>
                <c:pt idx="1139">
                  <c:v>-256.88482099354354</c:v>
                </c:pt>
                <c:pt idx="1140">
                  <c:v>-257.03347208857718</c:v>
                </c:pt>
                <c:pt idx="1141">
                  <c:v>-257.18047110116936</c:v>
                </c:pt>
                <c:pt idx="1142">
                  <c:v>-257.32583529662264</c:v>
                </c:pt>
                <c:pt idx="1143">
                  <c:v>-257.469581796564</c:v>
                </c:pt>
                <c:pt idx="1144">
                  <c:v>-257.61172757886311</c:v>
                </c:pt>
                <c:pt idx="1145">
                  <c:v>-257.75228947760297</c:v>
                </c:pt>
                <c:pt idx="1146">
                  <c:v>-257.89128418310304</c:v>
                </c:pt>
                <c:pt idx="1147">
                  <c:v>-258.02872824199176</c:v>
                </c:pt>
                <c:pt idx="1148">
                  <c:v>-258.16463805732775</c:v>
                </c:pt>
                <c:pt idx="1149">
                  <c:v>-258.29902988876563</c:v>
                </c:pt>
                <c:pt idx="1150">
                  <c:v>-258.4319198527665</c:v>
                </c:pt>
                <c:pt idx="1151">
                  <c:v>-258.56332392285071</c:v>
                </c:pt>
                <c:pt idx="1152">
                  <c:v>-258.69325792989099</c:v>
                </c:pt>
                <c:pt idx="1153">
                  <c:v>-258.82173756244254</c:v>
                </c:pt>
                <c:pt idx="1154">
                  <c:v>-258.9487783671135</c:v>
                </c:pt>
                <c:pt idx="1155">
                  <c:v>-259.07439574896711</c:v>
                </c:pt>
                <c:pt idx="1156">
                  <c:v>-259.19860497196015</c:v>
                </c:pt>
                <c:pt idx="1157">
                  <c:v>-259.3214211594119</c:v>
                </c:pt>
                <c:pt idx="1158">
                  <c:v>-259.44285929450569</c:v>
                </c:pt>
                <c:pt idx="1159">
                  <c:v>-259.56293422081779</c:v>
                </c:pt>
                <c:pt idx="1160">
                  <c:v>-259.68166064287573</c:v>
                </c:pt>
                <c:pt idx="1161">
                  <c:v>-259.79905312674254</c:v>
                </c:pt>
                <c:pt idx="1162">
                  <c:v>-259.9151261006262</c:v>
                </c:pt>
                <c:pt idx="1163">
                  <c:v>-260.02989385551382</c:v>
                </c:pt>
                <c:pt idx="1164">
                  <c:v>-260.14337054582779</c:v>
                </c:pt>
                <c:pt idx="1165">
                  <c:v>-260.25557019010409</c:v>
                </c:pt>
                <c:pt idx="1166">
                  <c:v>-260.36650667169124</c:v>
                </c:pt>
                <c:pt idx="1167">
                  <c:v>-260.47619373946804</c:v>
                </c:pt>
                <c:pt idx="1168">
                  <c:v>-260.58464500858025</c:v>
                </c:pt>
                <c:pt idx="1169">
                  <c:v>-260.69187396119446</c:v>
                </c:pt>
                <c:pt idx="1170">
                  <c:v>-260.79789394726828</c:v>
                </c:pt>
                <c:pt idx="1171">
                  <c:v>-260.90271818533529</c:v>
                </c:pt>
                <c:pt idx="1172">
                  <c:v>-261.00635976330602</c:v>
                </c:pt>
                <c:pt idx="1173">
                  <c:v>-261.10883163928071</c:v>
                </c:pt>
                <c:pt idx="1174">
                  <c:v>-261.21014664237572</c:v>
                </c:pt>
                <c:pt idx="1175">
                  <c:v>-261.31031747356178</c:v>
                </c:pt>
                <c:pt idx="1176">
                  <c:v>-261.40935670651305</c:v>
                </c:pt>
                <c:pt idx="1177">
                  <c:v>-261.5072767884667</c:v>
                </c:pt>
                <c:pt idx="1178">
                  <c:v>-261.60409004109158</c:v>
                </c:pt>
                <c:pt idx="1179">
                  <c:v>-261.6998086613666</c:v>
                </c:pt>
                <c:pt idx="1180">
                  <c:v>-261.7944447224661</c:v>
                </c:pt>
                <c:pt idx="1181">
                  <c:v>-261.88801017465397</c:v>
                </c:pt>
                <c:pt idx="1182">
                  <c:v>-261.98051684618338</c:v>
                </c:pt>
                <c:pt idx="1183">
                  <c:v>-262.07197644420341</c:v>
                </c:pt>
                <c:pt idx="1184">
                  <c:v>-262.16240055567141</c:v>
                </c:pt>
                <c:pt idx="1185">
                  <c:v>-262.25180064826992</c:v>
                </c:pt>
                <c:pt idx="1186">
                  <c:v>-262.34018807132833</c:v>
                </c:pt>
                <c:pt idx="1187">
                  <c:v>-262.4275740567486</c:v>
                </c:pt>
                <c:pt idx="1188">
                  <c:v>-262.51396971993432</c:v>
                </c:pt>
                <c:pt idx="1189">
                  <c:v>-262.59938606072262</c:v>
                </c:pt>
                <c:pt idx="1190">
                  <c:v>-262.68383396431904</c:v>
                </c:pt>
                <c:pt idx="1191">
                  <c:v>-262.76732420223368</c:v>
                </c:pt>
                <c:pt idx="1192">
                  <c:v>-262.84986743321986</c:v>
                </c:pt>
                <c:pt idx="1193">
                  <c:v>-262.93147420421332</c:v>
                </c:pt>
                <c:pt idx="1194">
                  <c:v>-263.01215495127246</c:v>
                </c:pt>
                <c:pt idx="1195">
                  <c:v>-263.09192000051888</c:v>
                </c:pt>
                <c:pt idx="1196">
                  <c:v>-263.17077956907838</c:v>
                </c:pt>
                <c:pt idx="1197">
                  <c:v>-263.24874376602133</c:v>
                </c:pt>
                <c:pt idx="1198">
                  <c:v>-263.32582259330201</c:v>
                </c:pt>
                <c:pt idx="1199">
                  <c:v>-263.40202594669819</c:v>
                </c:pt>
                <c:pt idx="1200">
                  <c:v>-263.47736361674799</c:v>
                </c:pt>
                <c:pt idx="1201">
                  <c:v>-263.55184528968653</c:v>
                </c:pt>
                <c:pt idx="1202">
                  <c:v>-263.62548054837976</c:v>
                </c:pt>
                <c:pt idx="1203">
                  <c:v>-263.69827887325658</c:v>
                </c:pt>
                <c:pt idx="1204">
                  <c:v>-263.77024964323891</c:v>
                </c:pt>
                <c:pt idx="1205">
                  <c:v>-263.84140213666853</c:v>
                </c:pt>
                <c:pt idx="1206">
                  <c:v>-263.91174553223163</c:v>
                </c:pt>
                <c:pt idx="1207">
                  <c:v>-263.98128890987994</c:v>
                </c:pt>
                <c:pt idx="1208">
                  <c:v>-264.05004125174889</c:v>
                </c:pt>
                <c:pt idx="1209">
                  <c:v>-264.11801144307208</c:v>
                </c:pt>
                <c:pt idx="1210">
                  <c:v>-264.18520827309226</c:v>
                </c:pt>
                <c:pt idx="1211">
                  <c:v>-264.25164043596845</c:v>
                </c:pt>
                <c:pt idx="1212">
                  <c:v>-264.31731653167878</c:v>
                </c:pt>
                <c:pt idx="1213">
                  <c:v>-264.38224506691961</c:v>
                </c:pt>
                <c:pt idx="1214">
                  <c:v>-264.44643445600013</c:v>
                </c:pt>
                <c:pt idx="1215">
                  <c:v>-264.5098930217323</c:v>
                </c:pt>
                <c:pt idx="1216">
                  <c:v>-264.57262899631638</c:v>
                </c:pt>
                <c:pt idx="1217">
                  <c:v>-264.63465052222182</c:v>
                </c:pt>
                <c:pt idx="1218">
                  <c:v>-264.69596565306301</c:v>
                </c:pt>
                <c:pt idx="1219">
                  <c:v>-264.7565823544702</c:v>
                </c:pt>
                <c:pt idx="1220">
                  <c:v>-264.81650850495549</c:v>
                </c:pt>
                <c:pt idx="1221">
                  <c:v>-264.87575189677312</c:v>
                </c:pt>
                <c:pt idx="1222">
                  <c:v>-264.93432023677519</c:v>
                </c:pt>
                <c:pt idx="1223">
                  <c:v>-264.99222114726138</c:v>
                </c:pt>
                <c:pt idx="1224">
                  <c:v>-265.04946216682345</c:v>
                </c:pt>
                <c:pt idx="1225">
                  <c:v>-265.1060507511844</c:v>
                </c:pt>
                <c:pt idx="1226">
                  <c:v>-265.16199427403149</c:v>
                </c:pt>
                <c:pt idx="1227">
                  <c:v>-265.21730002784426</c:v>
                </c:pt>
                <c:pt idx="1228">
                  <c:v>-265.27197522471613</c:v>
                </c:pt>
                <c:pt idx="1229">
                  <c:v>-265.32602699717063</c:v>
                </c:pt>
                <c:pt idx="1230">
                  <c:v>-265.37946239897167</c:v>
                </c:pt>
                <c:pt idx="1231">
                  <c:v>-265.43228840592803</c:v>
                </c:pt>
                <c:pt idx="1232">
                  <c:v>-265.48451191669142</c:v>
                </c:pt>
                <c:pt idx="1233">
                  <c:v>-265.53613975354904</c:v>
                </c:pt>
                <c:pt idx="1234">
                  <c:v>-265.58717866321018</c:v>
                </c:pt>
                <c:pt idx="1235">
                  <c:v>-265.63763531758622</c:v>
                </c:pt>
                <c:pt idx="1236">
                  <c:v>-265.68751631456507</c:v>
                </c:pt>
                <c:pt idx="1237">
                  <c:v>-265.73682817877921</c:v>
                </c:pt>
                <c:pt idx="1238">
                  <c:v>-265.78557736236763</c:v>
                </c:pt>
                <c:pt idx="1239">
                  <c:v>-265.8337702457319</c:v>
                </c:pt>
                <c:pt idx="1240">
                  <c:v>-265.88141313828555</c:v>
                </c:pt>
                <c:pt idx="1241">
                  <c:v>-265.92851227919778</c:v>
                </c:pt>
                <c:pt idx="1242">
                  <c:v>-265.9750738381307</c:v>
                </c:pt>
                <c:pt idx="1243">
                  <c:v>-266.02110391597023</c:v>
                </c:pt>
                <c:pt idx="1244">
                  <c:v>-266.06660854555156</c:v>
                </c:pt>
                <c:pt idx="1245">
                  <c:v>-266.11159369237726</c:v>
                </c:pt>
                <c:pt idx="1246">
                  <c:v>-266.15606525533002</c:v>
                </c:pt>
                <c:pt idx="1247">
                  <c:v>-266.20002906737909</c:v>
                </c:pt>
                <c:pt idx="1248">
                  <c:v>-266.24349089628026</c:v>
                </c:pt>
                <c:pt idx="1249">
                  <c:v>-266.28645644526983</c:v>
                </c:pt>
                <c:pt idx="1250">
                  <c:v>-266.32893135375241</c:v>
                </c:pt>
                <c:pt idx="1251">
                  <c:v>-266.37092119798228</c:v>
                </c:pt>
                <c:pt idx="1252">
                  <c:v>-266.41243149173937</c:v>
                </c:pt>
                <c:pt idx="1253">
                  <c:v>-266.45346768699801</c:v>
                </c:pt>
                <c:pt idx="1254">
                  <c:v>-266.49403517459035</c:v>
                </c:pt>
                <c:pt idx="1255">
                  <c:v>-266.53413928486367</c:v>
                </c:pt>
                <c:pt idx="1256">
                  <c:v>-266.57378528833101</c:v>
                </c:pt>
                <c:pt idx="1257">
                  <c:v>-266.61297839631641</c:v>
                </c:pt>
                <c:pt idx="1258">
                  <c:v>-266.65172376159381</c:v>
                </c:pt>
                <c:pt idx="1259">
                  <c:v>-266.69002647901976</c:v>
                </c:pt>
                <c:pt idx="1260">
                  <c:v>-266.72789158616058</c:v>
                </c:pt>
                <c:pt idx="1261">
                  <c:v>-266.76532406391323</c:v>
                </c:pt>
                <c:pt idx="1262">
                  <c:v>-266.80232883712017</c:v>
                </c:pt>
                <c:pt idx="1263">
                  <c:v>-266.83891077517899</c:v>
                </c:pt>
                <c:pt idx="1264">
                  <c:v>-266.87507469264506</c:v>
                </c:pt>
                <c:pt idx="1265">
                  <c:v>-266.91082534982934</c:v>
                </c:pt>
                <c:pt idx="1266">
                  <c:v>-266.94616745338971</c:v>
                </c:pt>
                <c:pt idx="1267">
                  <c:v>-266.98110565691707</c:v>
                </c:pt>
                <c:pt idx="1268">
                  <c:v>-267.01564456151516</c:v>
                </c:pt>
                <c:pt idx="1269">
                  <c:v>-267.04978871637491</c:v>
                </c:pt>
                <c:pt idx="1270">
                  <c:v>-267.08354261934335</c:v>
                </c:pt>
                <c:pt idx="1271">
                  <c:v>-267.11691071748641</c:v>
                </c:pt>
                <c:pt idx="1272">
                  <c:v>-267.14989740764634</c:v>
                </c:pt>
                <c:pt idx="1273">
                  <c:v>-267.18250703699368</c:v>
                </c:pt>
                <c:pt idx="1274">
                  <c:v>-267.21474390357338</c:v>
                </c:pt>
                <c:pt idx="1275">
                  <c:v>-267.24661225684576</c:v>
                </c:pt>
                <c:pt idx="1276">
                  <c:v>-267.27811629822179</c:v>
                </c:pt>
                <c:pt idx="1277">
                  <c:v>-267.30926018159289</c:v>
                </c:pt>
                <c:pt idx="1278">
                  <c:v>-267.34004801385572</c:v>
                </c:pt>
                <c:pt idx="1279">
                  <c:v>-267.37048385543113</c:v>
                </c:pt>
                <c:pt idx="1280">
                  <c:v>-267.40057172077798</c:v>
                </c:pt>
                <c:pt idx="1281">
                  <c:v>-267.43031557890203</c:v>
                </c:pt>
                <c:pt idx="1282">
                  <c:v>-267.45971935385899</c:v>
                </c:pt>
                <c:pt idx="1283">
                  <c:v>-267.4887869252529</c:v>
                </c:pt>
                <c:pt idx="1284">
                  <c:v>-267.51752212872918</c:v>
                </c:pt>
                <c:pt idx="1285">
                  <c:v>-267.54592875646239</c:v>
                </c:pt>
                <c:pt idx="1286">
                  <c:v>-267.57401055763916</c:v>
                </c:pt>
                <c:pt idx="1287">
                  <c:v>-267.60177123893607</c:v>
                </c:pt>
                <c:pt idx="1288">
                  <c:v>-267.62921446499246</c:v>
                </c:pt>
                <c:pt idx="1289">
                  <c:v>-267.6563438588783</c:v>
                </c:pt>
                <c:pt idx="1290">
                  <c:v>-267.68316300255708</c:v>
                </c:pt>
                <c:pt idx="1291">
                  <c:v>-267.70967543734423</c:v>
                </c:pt>
                <c:pt idx="1292">
                  <c:v>-267.73588466436001</c:v>
                </c:pt>
                <c:pt idx="1293">
                  <c:v>-267.76179414497841</c:v>
                </c:pt>
                <c:pt idx="1294">
                  <c:v>-267.78740730127055</c:v>
                </c:pt>
                <c:pt idx="1295">
                  <c:v>-267.81272751644417</c:v>
                </c:pt>
                <c:pt idx="1296">
                  <c:v>-267.83775813527768</c:v>
                </c:pt>
                <c:pt idx="1297">
                  <c:v>-267.86250246455012</c:v>
                </c:pt>
                <c:pt idx="1298">
                  <c:v>-267.88696377346633</c:v>
                </c:pt>
                <c:pt idx="1299">
                  <c:v>-267.9111452940777</c:v>
                </c:pt>
                <c:pt idx="1300">
                  <c:v>-267.93505022169825</c:v>
                </c:pt>
                <c:pt idx="1301">
                  <c:v>-267.95868171531646</c:v>
                </c:pt>
                <c:pt idx="1302">
                  <c:v>-267.98204289800248</c:v>
                </c:pt>
                <c:pt idx="1303">
                  <c:v>-268.00513685731107</c:v>
                </c:pt>
                <c:pt idx="1304">
                  <c:v>-268.02796664568041</c:v>
                </c:pt>
                <c:pt idx="1305">
                  <c:v>-268.05053528082613</c:v>
                </c:pt>
                <c:pt idx="1306">
                  <c:v>-268.07284574613141</c:v>
                </c:pt>
                <c:pt idx="1307">
                  <c:v>-268.09490099103311</c:v>
                </c:pt>
                <c:pt idx="1308">
                  <c:v>-268.11670393140304</c:v>
                </c:pt>
                <c:pt idx="1309">
                  <c:v>-268.13825744992573</c:v>
                </c:pt>
                <c:pt idx="1310">
                  <c:v>-268.15956439647181</c:v>
                </c:pt>
                <c:pt idx="1311">
                  <c:v>-268.18062758846747</c:v>
                </c:pt>
                <c:pt idx="1312">
                  <c:v>-268.20144981125958</c:v>
                </c:pt>
                <c:pt idx="1313">
                  <c:v>-268.22203381847743</c:v>
                </c:pt>
                <c:pt idx="1314">
                  <c:v>-268.24238233238987</c:v>
                </c:pt>
                <c:pt idx="1315">
                  <c:v>-268.26249804425896</c:v>
                </c:pt>
                <c:pt idx="1316">
                  <c:v>-268.28238361468988</c:v>
                </c:pt>
                <c:pt idx="1317">
                  <c:v>-268.30204167397625</c:v>
                </c:pt>
                <c:pt idx="1318">
                  <c:v>-268.32147482244278</c:v>
                </c:pt>
                <c:pt idx="1319">
                  <c:v>-268.34068563078324</c:v>
                </c:pt>
                <c:pt idx="1320">
                  <c:v>-268.35967664039521</c:v>
                </c:pt>
                <c:pt idx="1321">
                  <c:v>-268.37845036371095</c:v>
                </c:pt>
                <c:pt idx="1322">
                  <c:v>-268.39700928452464</c:v>
                </c:pt>
                <c:pt idx="1323">
                  <c:v>-268.41535585831627</c:v>
                </c:pt>
                <c:pt idx="1324">
                  <c:v>-268.4334925125716</c:v>
                </c:pt>
                <c:pt idx="1325">
                  <c:v>-268.45142164709881</c:v>
                </c:pt>
                <c:pt idx="1326">
                  <c:v>-268.4691456343416</c:v>
                </c:pt>
                <c:pt idx="1327">
                  <c:v>-268.48666681968876</c:v>
                </c:pt>
                <c:pt idx="1328">
                  <c:v>-268.50398752178063</c:v>
                </c:pt>
                <c:pt idx="1329">
                  <c:v>-268.52111003281163</c:v>
                </c:pt>
                <c:pt idx="1330">
                  <c:v>-268.53803661882995</c:v>
                </c:pt>
                <c:pt idx="1331">
                  <c:v>-268.55476952003363</c:v>
                </c:pt>
                <c:pt idx="1332">
                  <c:v>-268.57131095106354</c:v>
                </c:pt>
                <c:pt idx="1333">
                  <c:v>-268.58766310129289</c:v>
                </c:pt>
                <c:pt idx="1334">
                  <c:v>-268.60382813511359</c:v>
                </c:pt>
                <c:pt idx="1335">
                  <c:v>-268.61980819221975</c:v>
                </c:pt>
                <c:pt idx="1336">
                  <c:v>-268.63560538788749</c:v>
                </c:pt>
                <c:pt idx="1337">
                  <c:v>-268.65122181325205</c:v>
                </c:pt>
                <c:pt idx="1338">
                  <c:v>-268.66665953558163</c:v>
                </c:pt>
                <c:pt idx="1339">
                  <c:v>-268.68192059854817</c:v>
                </c:pt>
                <c:pt idx="1340">
                  <c:v>-268.69700702249531</c:v>
                </c:pt>
                <c:pt idx="1341">
                  <c:v>-268.71192080470297</c:v>
                </c:pt>
                <c:pt idx="1342">
                  <c:v>-268.72666391964947</c:v>
                </c:pt>
                <c:pt idx="1343">
                  <c:v>-268.74123831927039</c:v>
                </c:pt>
                <c:pt idx="1344">
                  <c:v>-268.7556459332144</c:v>
                </c:pt>
                <c:pt idx="1345">
                  <c:v>-268.76988866909682</c:v>
                </c:pt>
                <c:pt idx="1346">
                  <c:v>-268.78396841274969</c:v>
                </c:pt>
                <c:pt idx="1347">
                  <c:v>-268.7978870284694</c:v>
                </c:pt>
                <c:pt idx="1348">
                  <c:v>-268.81164635926154</c:v>
                </c:pt>
                <c:pt idx="1349">
                  <c:v>-268.82524822708274</c:v>
                </c:pt>
                <c:pt idx="1350">
                  <c:v>-268.83869443308026</c:v>
                </c:pt>
                <c:pt idx="1351">
                  <c:v>-268.85198675782846</c:v>
                </c:pt>
                <c:pt idx="1352">
                  <c:v>-268.86512696156262</c:v>
                </c:pt>
                <c:pt idx="1353">
                  <c:v>-268.87811678441074</c:v>
                </c:pt>
                <c:pt idx="1354">
                  <c:v>-268.89095794662182</c:v>
                </c:pt>
                <c:pt idx="1355">
                  <c:v>-268.90365214879239</c:v>
                </c:pt>
                <c:pt idx="1356">
                  <c:v>-268.91620107208985</c:v>
                </c:pt>
                <c:pt idx="1357">
                  <c:v>-268.92860637847389</c:v>
                </c:pt>
                <c:pt idx="1358">
                  <c:v>-268.94086971091502</c:v>
                </c:pt>
                <c:pt idx="1359">
                  <c:v>-268.95299269361067</c:v>
                </c:pt>
                <c:pt idx="1360">
                  <c:v>-268.96497693219885</c:v>
                </c:pt>
                <c:pt idx="1361">
                  <c:v>-268.9768240139698</c:v>
                </c:pt>
                <c:pt idx="1362">
                  <c:v>-268.98853550807485</c:v>
                </c:pt>
                <c:pt idx="1363">
                  <c:v>-269.00011296573257</c:v>
                </c:pt>
                <c:pt idx="1364">
                  <c:v>-269.01155792043375</c:v>
                </c:pt>
                <c:pt idx="1365">
                  <c:v>-269.02287188814284</c:v>
                </c:pt>
                <c:pt idx="1366">
                  <c:v>-269.0340563674979</c:v>
                </c:pt>
                <c:pt idx="1367">
                  <c:v>-269.04511284000779</c:v>
                </c:pt>
                <c:pt idx="1368">
                  <c:v>-269.05604277024776</c:v>
                </c:pt>
                <c:pt idx="1369">
                  <c:v>-269.06684760605197</c:v>
                </c:pt>
                <c:pt idx="1370">
                  <c:v>-269.07752877870468</c:v>
                </c:pt>
                <c:pt idx="1371">
                  <c:v>-269.08808770312879</c:v>
                </c:pt>
                <c:pt idx="1372">
                  <c:v>-269.0985257780722</c:v>
                </c:pt>
                <c:pt idx="1373">
                  <c:v>-269.10884438629262</c:v>
                </c:pt>
                <c:pt idx="1374">
                  <c:v>-269.11904489473937</c:v>
                </c:pt>
                <c:pt idx="1375">
                  <c:v>-269.12912865473425</c:v>
                </c:pt>
                <c:pt idx="1376">
                  <c:v>-269.13909700214919</c:v>
                </c:pt>
                <c:pt idx="1377">
                  <c:v>-269.14895125758289</c:v>
                </c:pt>
                <c:pt idx="1378">
                  <c:v>-269.15869272653481</c:v>
                </c:pt>
                <c:pt idx="1379">
                  <c:v>-269.16832269957752</c:v>
                </c:pt>
                <c:pt idx="1380">
                  <c:v>-269.17784245252687</c:v>
                </c:pt>
                <c:pt idx="1381">
                  <c:v>-269.18725324661045</c:v>
                </c:pt>
                <c:pt idx="1382">
                  <c:v>-269.19655632863413</c:v>
                </c:pt>
                <c:pt idx="1383">
                  <c:v>-269.20575293114632</c:v>
                </c:pt>
                <c:pt idx="1384">
                  <c:v>-269.214844272601</c:v>
                </c:pt>
                <c:pt idx="1385">
                  <c:v>-269.22383155751845</c:v>
                </c:pt>
                <c:pt idx="1386">
                  <c:v>-269.23271597664416</c:v>
                </c:pt>
                <c:pt idx="1387">
                  <c:v>-269.24149870710625</c:v>
                </c:pt>
                <c:pt idx="1388">
                  <c:v>-269.25018091257073</c:v>
                </c:pt>
                <c:pt idx="1389">
                  <c:v>-269.25876374339532</c:v>
                </c:pt>
                <c:pt idx="1390">
                  <c:v>-269.26724833678145</c:v>
                </c:pt>
                <c:pt idx="1391">
                  <c:v>-269.27563581692408</c:v>
                </c:pt>
                <c:pt idx="1392">
                  <c:v>-269.28392729516065</c:v>
                </c:pt>
                <c:pt idx="1393">
                  <c:v>-269.29212387011773</c:v>
                </c:pt>
                <c:pt idx="1394">
                  <c:v>-269.30022662785598</c:v>
                </c:pt>
                <c:pt idx="1395">
                  <c:v>-269.30823664201398</c:v>
                </c:pt>
                <c:pt idx="1396">
                  <c:v>-269.31615497394972</c:v>
                </c:pt>
                <c:pt idx="1397">
                  <c:v>-269.32398267288124</c:v>
                </c:pt>
                <c:pt idx="1398">
                  <c:v>-269.33172077602507</c:v>
                </c:pt>
                <c:pt idx="1399">
                  <c:v>-269.33937030873324</c:v>
                </c:pt>
                <c:pt idx="1400">
                  <c:v>-269.34693228462891</c:v>
                </c:pt>
              </c:numCache>
            </c:numRef>
          </c:yVal>
          <c:smooth val="1"/>
        </c:ser>
        <c:dLbls>
          <c:showLegendKey val="0"/>
          <c:showVal val="0"/>
          <c:showCatName val="0"/>
          <c:showSerName val="0"/>
          <c:showPercent val="0"/>
          <c:showBubbleSize val="0"/>
        </c:dLbls>
        <c:axId val="132073152"/>
        <c:axId val="132073728"/>
      </c:scatterChart>
      <c:valAx>
        <c:axId val="132072000"/>
        <c:scaling>
          <c:logBase val="10"/>
          <c:orientation val="minMax"/>
          <c:max val="100000"/>
          <c:min val="1.0000000000000005E-2"/>
        </c:scaling>
        <c:delete val="0"/>
        <c:axPos val="b"/>
        <c:minorGridlines/>
        <c:title>
          <c:tx>
            <c:rich>
              <a:bodyPr/>
              <a:lstStyle/>
              <a:p>
                <a:pPr>
                  <a:defRPr sz="1100"/>
                </a:pPr>
                <a:r>
                  <a:rPr lang="en-US" sz="1100"/>
                  <a:t>Frequency (kHz)</a:t>
                </a:r>
              </a:p>
            </c:rich>
          </c:tx>
          <c:layout/>
          <c:overlay val="0"/>
          <c:spPr>
            <a:noFill/>
            <a:ln w="25400">
              <a:noFill/>
            </a:ln>
          </c:spPr>
        </c:title>
        <c:numFmt formatCode="General"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32072576"/>
        <c:crossesAt val="-1000"/>
        <c:crossBetween val="midCat"/>
      </c:valAx>
      <c:valAx>
        <c:axId val="132072576"/>
        <c:scaling>
          <c:orientation val="minMax"/>
        </c:scaling>
        <c:delete val="0"/>
        <c:axPos val="l"/>
        <c:majorGridlines/>
        <c:title>
          <c:tx>
            <c:rich>
              <a:bodyPr rot="-5400000" vert="horz"/>
              <a:lstStyle/>
              <a:p>
                <a:pPr>
                  <a:defRPr sz="1100"/>
                </a:pPr>
                <a:r>
                  <a:rPr lang="en-US" sz="1100"/>
                  <a:t>Gain (dB)</a:t>
                </a:r>
              </a:p>
            </c:rich>
          </c:tx>
          <c:layout/>
          <c:overlay val="0"/>
          <c:spPr>
            <a:noFill/>
            <a:ln w="25400">
              <a:noFill/>
            </a:ln>
          </c:spPr>
        </c:title>
        <c:numFmt formatCode="General" sourceLinked="1"/>
        <c:majorTickMark val="out"/>
        <c:minorTickMark val="none"/>
        <c:tickLblPos val="nextTo"/>
        <c:crossAx val="132072000"/>
        <c:crossesAt val="1.0000000000000102E-4"/>
        <c:crossBetween val="midCat"/>
      </c:valAx>
      <c:valAx>
        <c:axId val="132073152"/>
        <c:scaling>
          <c:logBase val="10"/>
          <c:orientation val="minMax"/>
        </c:scaling>
        <c:delete val="1"/>
        <c:axPos val="b"/>
        <c:numFmt formatCode="General" sourceLinked="1"/>
        <c:majorTickMark val="out"/>
        <c:minorTickMark val="none"/>
        <c:tickLblPos val="none"/>
        <c:crossAx val="132073728"/>
        <c:crosses val="autoZero"/>
        <c:crossBetween val="midCat"/>
      </c:valAx>
      <c:valAx>
        <c:axId val="132073728"/>
        <c:scaling>
          <c:orientation val="minMax"/>
        </c:scaling>
        <c:delete val="0"/>
        <c:axPos val="r"/>
        <c:numFmt formatCode="General" sourceLinked="1"/>
        <c:majorTickMark val="out"/>
        <c:minorTickMark val="none"/>
        <c:tickLblPos val="nextTo"/>
        <c:crossAx val="132073152"/>
        <c:crosses val="max"/>
        <c:crossBetween val="midCat"/>
        <c:majorUnit val="45"/>
        <c:minorUnit val="5"/>
      </c:valAx>
    </c:plotArea>
    <c:legend>
      <c:legendPos val="r"/>
      <c:layout>
        <c:manualLayout>
          <c:xMode val="edge"/>
          <c:yMode val="edge"/>
          <c:x val="0.12624584717608101"/>
          <c:y val="0.74957822675124719"/>
          <c:w val="0.15946843853820922"/>
          <c:h val="9.1370709355682506E-2"/>
        </c:manualLayout>
      </c:layout>
      <c:overlay val="0"/>
      <c:spPr>
        <a:solidFill>
          <a:schemeClr val="bg1"/>
        </a:solidFill>
      </c:spPr>
    </c:legend>
    <c:plotVisOnly val="1"/>
    <c:dispBlanksAs val="gap"/>
    <c:showDLblsOverMax val="0"/>
  </c:chart>
  <c:printSettings>
    <c:headerFooter/>
    <c:pageMargins b="0.75000000000000722" l="0.70000000000000062" r="0.70000000000000062" t="0.75000000000000722"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Output to</a:t>
            </a:r>
            <a:r>
              <a:rPr lang="en-US" baseline="0"/>
              <a:t> Control</a:t>
            </a:r>
            <a:endParaRPr lang="en-US"/>
          </a:p>
        </c:rich>
      </c:tx>
      <c:layout/>
      <c:overlay val="1"/>
      <c:spPr>
        <a:noFill/>
        <a:ln w="25400">
          <a:noFill/>
        </a:ln>
      </c:spPr>
    </c:title>
    <c:autoTitleDeleted val="0"/>
    <c:plotArea>
      <c:layout>
        <c:manualLayout>
          <c:layoutTarget val="inner"/>
          <c:xMode val="edge"/>
          <c:yMode val="edge"/>
          <c:x val="0.10401583522989855"/>
          <c:y val="0.13580476514578635"/>
          <c:w val="0.83032603482704159"/>
          <c:h val="0.73503224147948765"/>
        </c:manualLayout>
      </c:layout>
      <c:scatterChart>
        <c:scatterStyle val="smoothMarker"/>
        <c:varyColors val="0"/>
        <c:ser>
          <c:idx val="0"/>
          <c:order val="0"/>
          <c:tx>
            <c:strRef>
              <c:f>'Control Loop'!$G$36</c:f>
              <c:strCache>
                <c:ptCount val="1"/>
                <c:pt idx="0">
                  <c:v>E/A Gain</c:v>
                </c:pt>
              </c:strCache>
            </c:strRef>
          </c:tx>
          <c:marker>
            <c:symbol val="none"/>
          </c:marker>
          <c:xVal>
            <c:numRef>
              <c:f>'Control Loop'!$D$37:$D$1437</c:f>
              <c:numCache>
                <c:formatCode>General</c:formatCode>
                <c:ptCount val="1401"/>
                <c:pt idx="0">
                  <c:v>0.01</c:v>
                </c:pt>
                <c:pt idx="1">
                  <c:v>1.0115794542598987E-2</c:v>
                </c:pt>
                <c:pt idx="2">
                  <c:v>1.0232929922807537E-2</c:v>
                </c:pt>
                <c:pt idx="3">
                  <c:v>1.0351421666793434E-2</c:v>
                </c:pt>
                <c:pt idx="4">
                  <c:v>1.0471285480508985E-2</c:v>
                </c:pt>
                <c:pt idx="5">
                  <c:v>1.0592537251772879E-2</c:v>
                </c:pt>
                <c:pt idx="6">
                  <c:v>1.0715193052376049E-2</c:v>
                </c:pt>
                <c:pt idx="7">
                  <c:v>1.0839269140212019E-2</c:v>
                </c:pt>
                <c:pt idx="8">
                  <c:v>1.0964781961431828E-2</c:v>
                </c:pt>
                <c:pt idx="9">
                  <c:v>1.1091748152623988E-2</c:v>
                </c:pt>
                <c:pt idx="10">
                  <c:v>1.1220184543019611E-2</c:v>
                </c:pt>
                <c:pt idx="11">
                  <c:v>1.1350108156723122E-2</c:v>
                </c:pt>
                <c:pt idx="12">
                  <c:v>1.1481536214968798E-2</c:v>
                </c:pt>
                <c:pt idx="13">
                  <c:v>1.1614486138403391E-2</c:v>
                </c:pt>
                <c:pt idx="14">
                  <c:v>1.174897554939526E-2</c:v>
                </c:pt>
                <c:pt idx="15">
                  <c:v>1.1885022274370141E-2</c:v>
                </c:pt>
                <c:pt idx="16">
                  <c:v>1.2022644346174085E-2</c:v>
                </c:pt>
                <c:pt idx="17">
                  <c:v>1.216186000646363E-2</c:v>
                </c:pt>
                <c:pt idx="18">
                  <c:v>1.2302687708123762E-2</c:v>
                </c:pt>
                <c:pt idx="19">
                  <c:v>1.2445146117713798E-2</c:v>
                </c:pt>
                <c:pt idx="20">
                  <c:v>1.2589254117941612E-2</c:v>
                </c:pt>
                <c:pt idx="21">
                  <c:v>1.2735030810166557E-2</c:v>
                </c:pt>
                <c:pt idx="22">
                  <c:v>1.2882495516931271E-2</c:v>
                </c:pt>
                <c:pt idx="23">
                  <c:v>1.3031667784522924E-2</c:v>
                </c:pt>
                <c:pt idx="24">
                  <c:v>1.3182567385563993E-2</c:v>
                </c:pt>
                <c:pt idx="25">
                  <c:v>1.3335214321633161E-2</c:v>
                </c:pt>
                <c:pt idx="26">
                  <c:v>1.348962882591645E-2</c:v>
                </c:pt>
                <c:pt idx="27">
                  <c:v>1.3645831365889158E-2</c:v>
                </c:pt>
                <c:pt idx="28">
                  <c:v>1.3803842646028758E-2</c:v>
                </c:pt>
                <c:pt idx="29">
                  <c:v>1.396368361055928E-2</c:v>
                </c:pt>
                <c:pt idx="30">
                  <c:v>1.4125375446227445E-2</c:v>
                </c:pt>
                <c:pt idx="31">
                  <c:v>1.4288939585110922E-2</c:v>
                </c:pt>
                <c:pt idx="32">
                  <c:v>1.4454397707459167E-2</c:v>
                </c:pt>
                <c:pt idx="33">
                  <c:v>1.4621771744567065E-2</c:v>
                </c:pt>
                <c:pt idx="34">
                  <c:v>1.4791083881681955E-2</c:v>
                </c:pt>
                <c:pt idx="35">
                  <c:v>1.4962356560944214E-2</c:v>
                </c:pt>
                <c:pt idx="36">
                  <c:v>1.5135612484361951E-2</c:v>
                </c:pt>
                <c:pt idx="37">
                  <c:v>1.5310874616820168E-2</c:v>
                </c:pt>
                <c:pt idx="38">
                  <c:v>1.5488166189124672E-2</c:v>
                </c:pt>
                <c:pt idx="39">
                  <c:v>1.5667510701081348E-2</c:v>
                </c:pt>
                <c:pt idx="40">
                  <c:v>1.5848931924610982E-2</c:v>
                </c:pt>
                <c:pt idx="41">
                  <c:v>1.6032453906900258E-2</c:v>
                </c:pt>
                <c:pt idx="42">
                  <c:v>1.6218100973589136E-2</c:v>
                </c:pt>
                <c:pt idx="43">
                  <c:v>1.6405897731995224E-2</c:v>
                </c:pt>
                <c:pt idx="44">
                  <c:v>1.6595869074375436E-2</c:v>
                </c:pt>
                <c:pt idx="45">
                  <c:v>1.6788040181225424E-2</c:v>
                </c:pt>
                <c:pt idx="46">
                  <c:v>1.6982436524617259E-2</c:v>
                </c:pt>
                <c:pt idx="47">
                  <c:v>1.7179083871575684E-2</c:v>
                </c:pt>
                <c:pt idx="48">
                  <c:v>1.7378008287493557E-2</c:v>
                </c:pt>
                <c:pt idx="49">
                  <c:v>1.7579236139586715E-2</c:v>
                </c:pt>
                <c:pt idx="50">
                  <c:v>1.7782794100389014E-2</c:v>
                </c:pt>
                <c:pt idx="51">
                  <c:v>1.7988709151287655E-2</c:v>
                </c:pt>
                <c:pt idx="52">
                  <c:v>1.8197008586099607E-2</c:v>
                </c:pt>
                <c:pt idx="53">
                  <c:v>1.8407720014689329E-2</c:v>
                </c:pt>
                <c:pt idx="54">
                  <c:v>1.8620871366628433E-2</c:v>
                </c:pt>
                <c:pt idx="55">
                  <c:v>1.8836490894897761E-2</c:v>
                </c:pt>
                <c:pt idx="56">
                  <c:v>1.9054607179632213E-2</c:v>
                </c:pt>
                <c:pt idx="57">
                  <c:v>1.9275249131909099E-2</c:v>
                </c:pt>
                <c:pt idx="58">
                  <c:v>1.9498445997580178E-2</c:v>
                </c:pt>
                <c:pt idx="59">
                  <c:v>1.9724227361148258E-2</c:v>
                </c:pt>
                <c:pt idx="60">
                  <c:v>1.9952623149688504E-2</c:v>
                </c:pt>
                <c:pt idx="61">
                  <c:v>2.0183663636815313E-2</c:v>
                </c:pt>
                <c:pt idx="62">
                  <c:v>2.0417379446694989E-2</c:v>
                </c:pt>
                <c:pt idx="63">
                  <c:v>2.0653801558104982E-2</c:v>
                </c:pt>
                <c:pt idx="64">
                  <c:v>2.0892961308540077E-2</c:v>
                </c:pt>
                <c:pt idx="65">
                  <c:v>2.1134890398366135E-2</c:v>
                </c:pt>
                <c:pt idx="66">
                  <c:v>2.1379620895021982E-2</c:v>
                </c:pt>
                <c:pt idx="67">
                  <c:v>2.162718523726985E-2</c:v>
                </c:pt>
                <c:pt idx="68">
                  <c:v>2.1877616239495169E-2</c:v>
                </c:pt>
                <c:pt idx="69">
                  <c:v>2.2130947096056005E-2</c:v>
                </c:pt>
                <c:pt idx="70">
                  <c:v>2.2387211385683017E-2</c:v>
                </c:pt>
                <c:pt idx="71">
                  <c:v>2.2646443075930212E-2</c:v>
                </c:pt>
                <c:pt idx="72">
                  <c:v>2.2908676527677332E-2</c:v>
                </c:pt>
                <c:pt idx="73">
                  <c:v>2.3173946499684382E-2</c:v>
                </c:pt>
                <c:pt idx="74">
                  <c:v>2.3442288153198799E-2</c:v>
                </c:pt>
                <c:pt idx="75">
                  <c:v>2.3713737056616124E-2</c:v>
                </c:pt>
                <c:pt idx="76">
                  <c:v>2.398832919019446E-2</c:v>
                </c:pt>
                <c:pt idx="77">
                  <c:v>2.4266100950823707E-2</c:v>
                </c:pt>
                <c:pt idx="78">
                  <c:v>2.4547089156849836E-2</c:v>
                </c:pt>
                <c:pt idx="79">
                  <c:v>2.4831331052955229E-2</c:v>
                </c:pt>
                <c:pt idx="80">
                  <c:v>2.5118864315095319E-2</c:v>
                </c:pt>
                <c:pt idx="81">
                  <c:v>2.5409727055492552E-2</c:v>
                </c:pt>
                <c:pt idx="82">
                  <c:v>2.5703957827688133E-2</c:v>
                </c:pt>
                <c:pt idx="83">
                  <c:v>2.6001595631652195E-2</c:v>
                </c:pt>
                <c:pt idx="84">
                  <c:v>2.6302679918953287E-2</c:v>
                </c:pt>
                <c:pt idx="85">
                  <c:v>2.6607250597987544E-2</c:v>
                </c:pt>
                <c:pt idx="86">
                  <c:v>2.6915348039268597E-2</c:v>
                </c:pt>
                <c:pt idx="87">
                  <c:v>2.7227013080778545E-2</c:v>
                </c:pt>
                <c:pt idx="88">
                  <c:v>2.7542287033381078E-2</c:v>
                </c:pt>
                <c:pt idx="89">
                  <c:v>2.7861211686297106E-2</c:v>
                </c:pt>
                <c:pt idx="90">
                  <c:v>2.8183829312643922E-2</c:v>
                </c:pt>
                <c:pt idx="91">
                  <c:v>2.8510182675038468E-2</c:v>
                </c:pt>
                <c:pt idx="92">
                  <c:v>2.8840315031265416E-2</c:v>
                </c:pt>
                <c:pt idx="93">
                  <c:v>2.9174270140011015E-2</c:v>
                </c:pt>
                <c:pt idx="94">
                  <c:v>2.9512092266663181E-2</c:v>
                </c:pt>
                <c:pt idx="95">
                  <c:v>2.9853826189178912E-2</c:v>
                </c:pt>
                <c:pt idx="96">
                  <c:v>3.0199517204019467E-2</c:v>
                </c:pt>
                <c:pt idx="97">
                  <c:v>3.0549211132154416E-2</c:v>
                </c:pt>
                <c:pt idx="98">
                  <c:v>3.0902954325135176E-2</c:v>
                </c:pt>
                <c:pt idx="99">
                  <c:v>3.1260793671238796E-2</c:v>
                </c:pt>
                <c:pt idx="100">
                  <c:v>3.1622776601683035E-2</c:v>
                </c:pt>
                <c:pt idx="101">
                  <c:v>3.1988951096913194E-2</c:v>
                </c:pt>
                <c:pt idx="102">
                  <c:v>3.2359365692962029E-2</c:v>
                </c:pt>
                <c:pt idx="103">
                  <c:v>3.2734069487882995E-2</c:v>
                </c:pt>
                <c:pt idx="104">
                  <c:v>3.3113112148258274E-2</c:v>
                </c:pt>
                <c:pt idx="105">
                  <c:v>3.3496543915781919E-2</c:v>
                </c:pt>
                <c:pt idx="106">
                  <c:v>3.3884415613919382E-2</c:v>
                </c:pt>
                <c:pt idx="107">
                  <c:v>3.4276778654644152E-2</c:v>
                </c:pt>
                <c:pt idx="108">
                  <c:v>3.4673685045252256E-2</c:v>
                </c:pt>
                <c:pt idx="109">
                  <c:v>3.5075187395255884E-2</c:v>
                </c:pt>
                <c:pt idx="110">
                  <c:v>3.5481338923356594E-2</c:v>
                </c:pt>
                <c:pt idx="111">
                  <c:v>3.5892193464499553E-2</c:v>
                </c:pt>
                <c:pt idx="112">
                  <c:v>3.6307805477009139E-2</c:v>
                </c:pt>
                <c:pt idx="113">
                  <c:v>3.6728230049807457E-2</c:v>
                </c:pt>
                <c:pt idx="114">
                  <c:v>3.7153522909716234E-2</c:v>
                </c:pt>
                <c:pt idx="115">
                  <c:v>3.7583740428843368E-2</c:v>
                </c:pt>
                <c:pt idx="116">
                  <c:v>3.8018939632055056E-2</c:v>
                </c:pt>
                <c:pt idx="117">
                  <c:v>3.8459178204534261E-2</c:v>
                </c:pt>
                <c:pt idx="118">
                  <c:v>3.8904514499426952E-2</c:v>
                </c:pt>
                <c:pt idx="119">
                  <c:v>3.9355007545576602E-2</c:v>
                </c:pt>
                <c:pt idx="120">
                  <c:v>3.9810717055348568E-2</c:v>
                </c:pt>
                <c:pt idx="121">
                  <c:v>4.0271703432544721E-2</c:v>
                </c:pt>
                <c:pt idx="122">
                  <c:v>4.0738027780410066E-2</c:v>
                </c:pt>
                <c:pt idx="123">
                  <c:v>4.12097519097318E-2</c:v>
                </c:pt>
                <c:pt idx="124">
                  <c:v>4.1686938347032285E-2</c:v>
                </c:pt>
                <c:pt idx="125">
                  <c:v>4.2169650342856954E-2</c:v>
                </c:pt>
                <c:pt idx="126">
                  <c:v>4.265795188015796E-2</c:v>
                </c:pt>
                <c:pt idx="127">
                  <c:v>4.3151907682775194E-2</c:v>
                </c:pt>
                <c:pt idx="128">
                  <c:v>4.3651583224015231E-2</c:v>
                </c:pt>
                <c:pt idx="129">
                  <c:v>4.4157044735329866E-2</c:v>
                </c:pt>
                <c:pt idx="130">
                  <c:v>4.4668359215094898E-2</c:v>
                </c:pt>
                <c:pt idx="131">
                  <c:v>4.5185594437490796E-2</c:v>
                </c:pt>
                <c:pt idx="132">
                  <c:v>4.5708818961486049E-2</c:v>
                </c:pt>
                <c:pt idx="133">
                  <c:v>4.6238102139924533E-2</c:v>
                </c:pt>
                <c:pt idx="134">
                  <c:v>4.6773514128718302E-2</c:v>
                </c:pt>
                <c:pt idx="135">
                  <c:v>4.731512589614649E-2</c:v>
                </c:pt>
                <c:pt idx="136">
                  <c:v>4.7863009232262256E-2</c:v>
                </c:pt>
                <c:pt idx="137">
                  <c:v>4.8417236758408318E-2</c:v>
                </c:pt>
                <c:pt idx="138">
                  <c:v>4.8977881936842986E-2</c:v>
                </c:pt>
                <c:pt idx="139">
                  <c:v>4.9545019080477336E-2</c:v>
                </c:pt>
                <c:pt idx="140">
                  <c:v>5.0118723362725527E-2</c:v>
                </c:pt>
                <c:pt idx="141">
                  <c:v>5.069907082746871E-2</c:v>
                </c:pt>
                <c:pt idx="142">
                  <c:v>5.1286138399134713E-2</c:v>
                </c:pt>
                <c:pt idx="143">
                  <c:v>5.1880003892894315E-2</c:v>
                </c:pt>
                <c:pt idx="144">
                  <c:v>5.2480746024975419E-2</c:v>
                </c:pt>
                <c:pt idx="145">
                  <c:v>5.3088444423096973E-2</c:v>
                </c:pt>
                <c:pt idx="146">
                  <c:v>5.3703179637023361E-2</c:v>
                </c:pt>
                <c:pt idx="147">
                  <c:v>5.4325033149241385E-2</c:v>
                </c:pt>
                <c:pt idx="148">
                  <c:v>5.4954087385760464E-2</c:v>
                </c:pt>
                <c:pt idx="149">
                  <c:v>5.5590425727038345E-2</c:v>
                </c:pt>
                <c:pt idx="150">
                  <c:v>5.6234132519032871E-2</c:v>
                </c:pt>
                <c:pt idx="151">
                  <c:v>5.6885293084382074E-2</c:v>
                </c:pt>
                <c:pt idx="152">
                  <c:v>5.754399373371355E-2</c:v>
                </c:pt>
                <c:pt idx="153">
                  <c:v>5.8210321777084968E-2</c:v>
                </c:pt>
                <c:pt idx="154">
                  <c:v>5.8884365535556697E-2</c:v>
                </c:pt>
                <c:pt idx="155">
                  <c:v>5.9566214352898821E-2</c:v>
                </c:pt>
                <c:pt idx="156">
                  <c:v>6.0255958607433463E-2</c:v>
                </c:pt>
                <c:pt idx="157">
                  <c:v>6.0953689724014583E-2</c:v>
                </c:pt>
                <c:pt idx="158">
                  <c:v>6.1659500186145848E-2</c:v>
                </c:pt>
                <c:pt idx="159">
                  <c:v>6.2373483548239524E-2</c:v>
                </c:pt>
                <c:pt idx="160">
                  <c:v>6.3095734448016902E-2</c:v>
                </c:pt>
                <c:pt idx="161">
                  <c:v>6.3826348619052356E-2</c:v>
                </c:pt>
                <c:pt idx="162">
                  <c:v>6.4565422903462996E-2</c:v>
                </c:pt>
                <c:pt idx="163">
                  <c:v>6.5313055264744652E-2</c:v>
                </c:pt>
                <c:pt idx="164">
                  <c:v>6.6069344800756977E-2</c:v>
                </c:pt>
                <c:pt idx="165">
                  <c:v>6.6834391756858749E-2</c:v>
                </c:pt>
                <c:pt idx="166">
                  <c:v>6.7608297539195436E-2</c:v>
                </c:pt>
                <c:pt idx="167">
                  <c:v>6.839116472814015E-2</c:v>
                </c:pt>
                <c:pt idx="168">
                  <c:v>6.9183097091890827E-2</c:v>
                </c:pt>
                <c:pt idx="169">
                  <c:v>6.9984199600224506E-2</c:v>
                </c:pt>
                <c:pt idx="170">
                  <c:v>7.0794578438410832E-2</c:v>
                </c:pt>
                <c:pt idx="171">
                  <c:v>7.161434102128722E-2</c:v>
                </c:pt>
                <c:pt idx="172">
                  <c:v>7.2443596007495989E-2</c:v>
                </c:pt>
                <c:pt idx="173">
                  <c:v>7.3282453313887344E-2</c:v>
                </c:pt>
                <c:pt idx="174">
                  <c:v>7.4131024130088596E-2</c:v>
                </c:pt>
                <c:pt idx="175">
                  <c:v>7.4989420933242373E-2</c:v>
                </c:pt>
                <c:pt idx="176">
                  <c:v>7.5857757502915138E-2</c:v>
                </c:pt>
                <c:pt idx="177">
                  <c:v>7.6736148936178611E-2</c:v>
                </c:pt>
                <c:pt idx="178">
                  <c:v>7.7624711662865831E-2</c:v>
                </c:pt>
                <c:pt idx="179">
                  <c:v>7.8523563461003726E-2</c:v>
                </c:pt>
                <c:pt idx="180">
                  <c:v>7.9432823472424655E-2</c:v>
                </c:pt>
                <c:pt idx="181">
                  <c:v>8.0352612218558189E-2</c:v>
                </c:pt>
                <c:pt idx="182">
                  <c:v>8.1283051616406352E-2</c:v>
                </c:pt>
                <c:pt idx="183">
                  <c:v>8.2224264994703422E-2</c:v>
                </c:pt>
                <c:pt idx="184">
                  <c:v>8.3176377110263364E-2</c:v>
                </c:pt>
                <c:pt idx="185">
                  <c:v>8.4139514164515719E-2</c:v>
                </c:pt>
                <c:pt idx="186">
                  <c:v>8.5113803820233813E-2</c:v>
                </c:pt>
                <c:pt idx="187">
                  <c:v>8.6099375218456176E-2</c:v>
                </c:pt>
                <c:pt idx="188">
                  <c:v>8.7096358995604056E-2</c:v>
                </c:pt>
                <c:pt idx="189">
                  <c:v>8.8104887300797338E-2</c:v>
                </c:pt>
                <c:pt idx="190">
                  <c:v>8.9125093813370443E-2</c:v>
                </c:pt>
                <c:pt idx="191">
                  <c:v>9.0157113760591531E-2</c:v>
                </c:pt>
                <c:pt idx="192">
                  <c:v>9.1201083935586749E-2</c:v>
                </c:pt>
                <c:pt idx="193">
                  <c:v>9.225714271547196E-2</c:v>
                </c:pt>
                <c:pt idx="194">
                  <c:v>9.3325430079694696E-2</c:v>
                </c:pt>
                <c:pt idx="195">
                  <c:v>9.4406087628587876E-2</c:v>
                </c:pt>
                <c:pt idx="196">
                  <c:v>9.5499258602139078E-2</c:v>
                </c:pt>
                <c:pt idx="197">
                  <c:v>9.6605087898976677E-2</c:v>
                </c:pt>
                <c:pt idx="198">
                  <c:v>9.7723722095576351E-2</c:v>
                </c:pt>
                <c:pt idx="199">
                  <c:v>9.8855309465689101E-2</c:v>
                </c:pt>
                <c:pt idx="200">
                  <c:v>9.9999999999995148E-2</c:v>
                </c:pt>
                <c:pt idx="201">
                  <c:v>0.10115794542598495</c:v>
                </c:pt>
                <c:pt idx="202">
                  <c:v>0.10232929922807035</c:v>
                </c:pt>
                <c:pt idx="203">
                  <c:v>0.10351421666792926</c:v>
                </c:pt>
                <c:pt idx="204">
                  <c:v>0.10471285480508477</c:v>
                </c:pt>
                <c:pt idx="205">
                  <c:v>0.10592537251772365</c:v>
                </c:pt>
                <c:pt idx="206">
                  <c:v>0.10715193052375523</c:v>
                </c:pt>
                <c:pt idx="207">
                  <c:v>0.10839269140211488</c:v>
                </c:pt>
                <c:pt idx="208">
                  <c:v>0.10964781961431296</c:v>
                </c:pt>
                <c:pt idx="209">
                  <c:v>0.1109174815262345</c:v>
                </c:pt>
                <c:pt idx="210">
                  <c:v>0.11220184543019066</c:v>
                </c:pt>
                <c:pt idx="211">
                  <c:v>0.11350108156722566</c:v>
                </c:pt>
                <c:pt idx="212">
                  <c:v>0.11481536214968234</c:v>
                </c:pt>
                <c:pt idx="213">
                  <c:v>0.11614486138402827</c:v>
                </c:pt>
                <c:pt idx="214">
                  <c:v>0.11748975549394687</c:v>
                </c:pt>
                <c:pt idx="215">
                  <c:v>0.11885022274369558</c:v>
                </c:pt>
                <c:pt idx="216">
                  <c:v>0.12022644346173494</c:v>
                </c:pt>
                <c:pt idx="217">
                  <c:v>0.12161860006463039</c:v>
                </c:pt>
                <c:pt idx="218">
                  <c:v>0.12302687708123167</c:v>
                </c:pt>
                <c:pt idx="219">
                  <c:v>0.12445146117713193</c:v>
                </c:pt>
                <c:pt idx="220">
                  <c:v>0.12589254117940996</c:v>
                </c:pt>
                <c:pt idx="221">
                  <c:v>0.12735030810165932</c:v>
                </c:pt>
                <c:pt idx="222">
                  <c:v>0.12882495516930648</c:v>
                </c:pt>
                <c:pt idx="223">
                  <c:v>0.13031667784522291</c:v>
                </c:pt>
                <c:pt idx="224">
                  <c:v>0.13182567385563349</c:v>
                </c:pt>
                <c:pt idx="225">
                  <c:v>0.1333521432163251</c:v>
                </c:pt>
                <c:pt idx="226">
                  <c:v>0.13489628825915795</c:v>
                </c:pt>
                <c:pt idx="227">
                  <c:v>0.13645831365888494</c:v>
                </c:pt>
                <c:pt idx="228">
                  <c:v>0.13803842646028086</c:v>
                </c:pt>
                <c:pt idx="229">
                  <c:v>0.13963683610558592</c:v>
                </c:pt>
                <c:pt idx="230">
                  <c:v>0.14125375446226751</c:v>
                </c:pt>
                <c:pt idx="231">
                  <c:v>0.14288939585110227</c:v>
                </c:pt>
                <c:pt idx="232">
                  <c:v>0.14454397707458463</c:v>
                </c:pt>
                <c:pt idx="233">
                  <c:v>0.14621771744566348</c:v>
                </c:pt>
                <c:pt idx="234">
                  <c:v>0.14791083881681227</c:v>
                </c:pt>
                <c:pt idx="235">
                  <c:v>0.14962356560943479</c:v>
                </c:pt>
                <c:pt idx="236">
                  <c:v>0.15135612484361216</c:v>
                </c:pt>
                <c:pt idx="237">
                  <c:v>0.15310874616819425</c:v>
                </c:pt>
                <c:pt idx="238">
                  <c:v>0.15488166189123911</c:v>
                </c:pt>
                <c:pt idx="239">
                  <c:v>0.15667510701080578</c:v>
                </c:pt>
                <c:pt idx="240">
                  <c:v>0.1584893192461021</c:v>
                </c:pt>
                <c:pt idx="241">
                  <c:v>0.1603245390689948</c:v>
                </c:pt>
                <c:pt idx="242">
                  <c:v>0.16218100973588337</c:v>
                </c:pt>
                <c:pt idx="243">
                  <c:v>0.16405897731994418</c:v>
                </c:pt>
                <c:pt idx="244">
                  <c:v>0.16595869074374622</c:v>
                </c:pt>
                <c:pt idx="245">
                  <c:v>0.16788040181224606</c:v>
                </c:pt>
                <c:pt idx="246">
                  <c:v>0.16982436524616432</c:v>
                </c:pt>
                <c:pt idx="247">
                  <c:v>0.17179083871574843</c:v>
                </c:pt>
                <c:pt idx="248">
                  <c:v>0.17378008287492705</c:v>
                </c:pt>
                <c:pt idx="249">
                  <c:v>0.17579236139585863</c:v>
                </c:pt>
                <c:pt idx="250">
                  <c:v>0.1778279410038815</c:v>
                </c:pt>
                <c:pt idx="251">
                  <c:v>0.17988709151286772</c:v>
                </c:pt>
                <c:pt idx="252">
                  <c:v>0.18197008586098715</c:v>
                </c:pt>
                <c:pt idx="253">
                  <c:v>0.18407720014688425</c:v>
                </c:pt>
                <c:pt idx="254">
                  <c:v>0.18620871366627526</c:v>
                </c:pt>
                <c:pt idx="255">
                  <c:v>0.18836490894896843</c:v>
                </c:pt>
                <c:pt idx="256">
                  <c:v>0.19054607179631278</c:v>
                </c:pt>
                <c:pt idx="257">
                  <c:v>0.19275249131908151</c:v>
                </c:pt>
                <c:pt idx="258">
                  <c:v>0.19498445997579231</c:v>
                </c:pt>
                <c:pt idx="259">
                  <c:v>0.19724227361147301</c:v>
                </c:pt>
                <c:pt idx="260">
                  <c:v>0.19952623149687526</c:v>
                </c:pt>
                <c:pt idx="261">
                  <c:v>0.20183663636814322</c:v>
                </c:pt>
                <c:pt idx="262">
                  <c:v>0.20417379446693992</c:v>
                </c:pt>
                <c:pt idx="263">
                  <c:v>0.20653801558103976</c:v>
                </c:pt>
                <c:pt idx="264">
                  <c:v>0.2089296130853906</c:v>
                </c:pt>
                <c:pt idx="265">
                  <c:v>0.21134890398365097</c:v>
                </c:pt>
                <c:pt idx="266">
                  <c:v>0.21379620895020934</c:v>
                </c:pt>
                <c:pt idx="267">
                  <c:v>0.21627185237268798</c:v>
                </c:pt>
                <c:pt idx="268">
                  <c:v>0.21877616239494102</c:v>
                </c:pt>
                <c:pt idx="269">
                  <c:v>0.2213094709605492</c:v>
                </c:pt>
                <c:pt idx="270">
                  <c:v>0.22387211385681921</c:v>
                </c:pt>
                <c:pt idx="271">
                  <c:v>0.22646443075929101</c:v>
                </c:pt>
                <c:pt idx="272">
                  <c:v>0.22908676527676217</c:v>
                </c:pt>
                <c:pt idx="273">
                  <c:v>0.23173946499683254</c:v>
                </c:pt>
                <c:pt idx="274">
                  <c:v>0.23442288153197649</c:v>
                </c:pt>
                <c:pt idx="275">
                  <c:v>0.23713737056614964</c:v>
                </c:pt>
                <c:pt idx="276">
                  <c:v>0.23988329190193294</c:v>
                </c:pt>
                <c:pt idx="277">
                  <c:v>0.24266100950822525</c:v>
                </c:pt>
                <c:pt idx="278">
                  <c:v>0.24547089156848631</c:v>
                </c:pt>
                <c:pt idx="279">
                  <c:v>0.24831331052954012</c:v>
                </c:pt>
                <c:pt idx="280">
                  <c:v>0.25118864315094086</c:v>
                </c:pt>
                <c:pt idx="281">
                  <c:v>0.25409727055491316</c:v>
                </c:pt>
                <c:pt idx="282">
                  <c:v>0.25703957827686885</c:v>
                </c:pt>
                <c:pt idx="283">
                  <c:v>0.2600159563165092</c:v>
                </c:pt>
                <c:pt idx="284">
                  <c:v>0.26302679918951999</c:v>
                </c:pt>
                <c:pt idx="285">
                  <c:v>0.26607250597986254</c:v>
                </c:pt>
                <c:pt idx="286">
                  <c:v>0.26915348039267289</c:v>
                </c:pt>
                <c:pt idx="287">
                  <c:v>0.27227013080777207</c:v>
                </c:pt>
                <c:pt idx="288">
                  <c:v>0.27542287033379725</c:v>
                </c:pt>
                <c:pt idx="289">
                  <c:v>0.27861211686295739</c:v>
                </c:pt>
                <c:pt idx="290">
                  <c:v>0.2818382931264255</c:v>
                </c:pt>
                <c:pt idx="291">
                  <c:v>0.28510182675037082</c:v>
                </c:pt>
                <c:pt idx="292">
                  <c:v>0.28840315031263997</c:v>
                </c:pt>
                <c:pt idx="293">
                  <c:v>0.29174270140009584</c:v>
                </c:pt>
                <c:pt idx="294">
                  <c:v>0.29512092266661744</c:v>
                </c:pt>
                <c:pt idx="295">
                  <c:v>0.29853826189177457</c:v>
                </c:pt>
                <c:pt idx="296">
                  <c:v>0.30199517204017973</c:v>
                </c:pt>
                <c:pt idx="297">
                  <c:v>0.30549211132152915</c:v>
                </c:pt>
                <c:pt idx="298">
                  <c:v>0.30902954325133664</c:v>
                </c:pt>
                <c:pt idx="299">
                  <c:v>0.31260793671237275</c:v>
                </c:pt>
                <c:pt idx="300">
                  <c:v>0.31622776601681496</c:v>
                </c:pt>
                <c:pt idx="301">
                  <c:v>0.31988951096911628</c:v>
                </c:pt>
                <c:pt idx="302">
                  <c:v>0.32359365692960446</c:v>
                </c:pt>
                <c:pt idx="303">
                  <c:v>0.32734069487881401</c:v>
                </c:pt>
                <c:pt idx="304">
                  <c:v>0.33113112148256663</c:v>
                </c:pt>
                <c:pt idx="305">
                  <c:v>0.33496543915780291</c:v>
                </c:pt>
                <c:pt idx="306">
                  <c:v>0.33884415613917718</c:v>
                </c:pt>
                <c:pt idx="307">
                  <c:v>0.3427677865464247</c:v>
                </c:pt>
                <c:pt idx="308">
                  <c:v>0.34673685045250568</c:v>
                </c:pt>
                <c:pt idx="309">
                  <c:v>0.3507518739525417</c:v>
                </c:pt>
                <c:pt idx="310">
                  <c:v>0.35481338923354855</c:v>
                </c:pt>
                <c:pt idx="311">
                  <c:v>0.35892193464497796</c:v>
                </c:pt>
                <c:pt idx="312">
                  <c:v>0.36307805477007377</c:v>
                </c:pt>
                <c:pt idx="313">
                  <c:v>0.36728230049805677</c:v>
                </c:pt>
                <c:pt idx="314">
                  <c:v>0.37153522909714426</c:v>
                </c:pt>
                <c:pt idx="315">
                  <c:v>0.37583740428841522</c:v>
                </c:pt>
                <c:pt idx="316">
                  <c:v>0.38018939632053189</c:v>
                </c:pt>
                <c:pt idx="317">
                  <c:v>0.3845917820453239</c:v>
                </c:pt>
                <c:pt idx="318">
                  <c:v>0.38904514499425058</c:v>
                </c:pt>
                <c:pt idx="319">
                  <c:v>0.39355007545574672</c:v>
                </c:pt>
                <c:pt idx="320">
                  <c:v>0.39810717055346612</c:v>
                </c:pt>
                <c:pt idx="321">
                  <c:v>0.4027170343254276</c:v>
                </c:pt>
                <c:pt idx="322">
                  <c:v>0.40738027780408087</c:v>
                </c:pt>
                <c:pt idx="323">
                  <c:v>0.41209751909729797</c:v>
                </c:pt>
                <c:pt idx="324">
                  <c:v>0.41686938347030239</c:v>
                </c:pt>
                <c:pt idx="325">
                  <c:v>0.42169650342854886</c:v>
                </c:pt>
                <c:pt idx="326">
                  <c:v>0.42657951880155881</c:v>
                </c:pt>
                <c:pt idx="327">
                  <c:v>0.431519076827731</c:v>
                </c:pt>
                <c:pt idx="328">
                  <c:v>0.43651583224013091</c:v>
                </c:pt>
                <c:pt idx="329">
                  <c:v>0.441570447353277</c:v>
                </c:pt>
                <c:pt idx="330">
                  <c:v>0.44668359215092723</c:v>
                </c:pt>
                <c:pt idx="331">
                  <c:v>0.45185594437488602</c:v>
                </c:pt>
                <c:pt idx="332">
                  <c:v>0.45708818961483827</c:v>
                </c:pt>
                <c:pt idx="333">
                  <c:v>0.46238102139922266</c:v>
                </c:pt>
                <c:pt idx="334">
                  <c:v>0.46773514128716009</c:v>
                </c:pt>
                <c:pt idx="335">
                  <c:v>0.47315125896144189</c:v>
                </c:pt>
                <c:pt idx="336">
                  <c:v>0.47863009232259929</c:v>
                </c:pt>
                <c:pt idx="337">
                  <c:v>0.4841723675840594</c:v>
                </c:pt>
                <c:pt idx="338">
                  <c:v>0.48977881936840578</c:v>
                </c:pt>
                <c:pt idx="339">
                  <c:v>0.49545019080474928</c:v>
                </c:pt>
                <c:pt idx="340">
                  <c:v>0.50118723362723083</c:v>
                </c:pt>
                <c:pt idx="341">
                  <c:v>0.50699070827466242</c:v>
                </c:pt>
                <c:pt idx="342">
                  <c:v>0.51286138399132197</c:v>
                </c:pt>
                <c:pt idx="343">
                  <c:v>0.51880003892891768</c:v>
                </c:pt>
                <c:pt idx="344">
                  <c:v>0.52480746024972869</c:v>
                </c:pt>
                <c:pt idx="345">
                  <c:v>0.53088444423094394</c:v>
                </c:pt>
                <c:pt idx="346">
                  <c:v>0.53703179637020715</c:v>
                </c:pt>
                <c:pt idx="347">
                  <c:v>0.54325033149238722</c:v>
                </c:pt>
                <c:pt idx="348">
                  <c:v>0.54954087385757788</c:v>
                </c:pt>
                <c:pt idx="349">
                  <c:v>0.55590425727035642</c:v>
                </c:pt>
                <c:pt idx="350">
                  <c:v>0.56234132519030133</c:v>
                </c:pt>
                <c:pt idx="351">
                  <c:v>0.56885293084379263</c:v>
                </c:pt>
                <c:pt idx="352">
                  <c:v>0.57543993733710752</c:v>
                </c:pt>
                <c:pt idx="353">
                  <c:v>0.58210321777082141</c:v>
                </c:pt>
                <c:pt idx="354">
                  <c:v>0.58884365535553829</c:v>
                </c:pt>
                <c:pt idx="355">
                  <c:v>0.59566214352895874</c:v>
                </c:pt>
                <c:pt idx="356">
                  <c:v>0.60255958607430538</c:v>
                </c:pt>
                <c:pt idx="357">
                  <c:v>0.60953689724011606</c:v>
                </c:pt>
                <c:pt idx="358">
                  <c:v>0.61659500186142846</c:v>
                </c:pt>
                <c:pt idx="359">
                  <c:v>0.62373483548236497</c:v>
                </c:pt>
                <c:pt idx="360">
                  <c:v>0.63095734448013774</c:v>
                </c:pt>
                <c:pt idx="361">
                  <c:v>0.63826348619049245</c:v>
                </c:pt>
                <c:pt idx="362">
                  <c:v>0.64565422903459868</c:v>
                </c:pt>
                <c:pt idx="363">
                  <c:v>0.65313055264741482</c:v>
                </c:pt>
                <c:pt idx="364">
                  <c:v>0.66069344800753704</c:v>
                </c:pt>
                <c:pt idx="365">
                  <c:v>0.66834391756855505</c:v>
                </c:pt>
                <c:pt idx="366">
                  <c:v>0.67608297539192141</c:v>
                </c:pt>
                <c:pt idx="367">
                  <c:v>0.68391164728136822</c:v>
                </c:pt>
                <c:pt idx="368">
                  <c:v>0.6918309709188748</c:v>
                </c:pt>
                <c:pt idx="369">
                  <c:v>0.69984199600221031</c:v>
                </c:pt>
                <c:pt idx="370">
                  <c:v>0.70794578438407407</c:v>
                </c:pt>
                <c:pt idx="371">
                  <c:v>0.71614341021283734</c:v>
                </c:pt>
                <c:pt idx="372">
                  <c:v>0.7244359600749245</c:v>
                </c:pt>
                <c:pt idx="373">
                  <c:v>0.73282453313883722</c:v>
                </c:pt>
                <c:pt idx="374">
                  <c:v>0.74131024130084988</c:v>
                </c:pt>
                <c:pt idx="375">
                  <c:v>0.74989420933238726</c:v>
                </c:pt>
                <c:pt idx="376">
                  <c:v>0.75857757502911438</c:v>
                </c:pt>
                <c:pt idx="377">
                  <c:v>0.76736148936174864</c:v>
                </c:pt>
                <c:pt idx="378">
                  <c:v>0.77624711662862</c:v>
                </c:pt>
                <c:pt idx="379">
                  <c:v>0.78523563460999912</c:v>
                </c:pt>
                <c:pt idx="380">
                  <c:v>0.79432823472420799</c:v>
                </c:pt>
                <c:pt idx="381">
                  <c:v>0.80352612218554287</c:v>
                </c:pt>
                <c:pt idx="382">
                  <c:v>0.81283051616402324</c:v>
                </c:pt>
                <c:pt idx="383">
                  <c:v>0.82224264994699425</c:v>
                </c:pt>
                <c:pt idx="384">
                  <c:v>0.83176377110259314</c:v>
                </c:pt>
                <c:pt idx="385">
                  <c:v>0.84139514164511631</c:v>
                </c:pt>
                <c:pt idx="386">
                  <c:v>0.85113803820229672</c:v>
                </c:pt>
                <c:pt idx="387">
                  <c:v>0.86099375218451912</c:v>
                </c:pt>
                <c:pt idx="388">
                  <c:v>0.8709635899559981</c:v>
                </c:pt>
                <c:pt idx="389">
                  <c:v>0.88104887300793067</c:v>
                </c:pt>
                <c:pt idx="390">
                  <c:v>0.89125093813366107</c:v>
                </c:pt>
                <c:pt idx="391">
                  <c:v>0.9015711376058706</c:v>
                </c:pt>
                <c:pt idx="392">
                  <c:v>0.91201083935582239</c:v>
                </c:pt>
                <c:pt idx="393">
                  <c:v>0.92257142715467477</c:v>
                </c:pt>
                <c:pt idx="394">
                  <c:v>0.93325430079690164</c:v>
                </c:pt>
                <c:pt idx="395">
                  <c:v>0.9440608762858328</c:v>
                </c:pt>
                <c:pt idx="396">
                  <c:v>0.9549925860213434</c:v>
                </c:pt>
                <c:pt idx="397">
                  <c:v>0.96605087898971975</c:v>
                </c:pt>
                <c:pt idx="398">
                  <c:v>0.97723722095571586</c:v>
                </c:pt>
                <c:pt idx="399">
                  <c:v>0.98855309465684293</c:v>
                </c:pt>
                <c:pt idx="400">
                  <c:v>0.99999999999990208</c:v>
                </c:pt>
                <c:pt idx="401">
                  <c:v>1.0115794542597993</c:v>
                </c:pt>
                <c:pt idx="402">
                  <c:v>1.0232929922806537</c:v>
                </c:pt>
                <c:pt idx="403">
                  <c:v>1.0351421666792424</c:v>
                </c:pt>
                <c:pt idx="404">
                  <c:v>1.0471285480507968</c:v>
                </c:pt>
                <c:pt idx="405">
                  <c:v>1.0592537251771839</c:v>
                </c:pt>
                <c:pt idx="406">
                  <c:v>1.0715193052375003</c:v>
                </c:pt>
                <c:pt idx="407">
                  <c:v>1.0839269140210961</c:v>
                </c:pt>
                <c:pt idx="408">
                  <c:v>1.0964781961430763</c:v>
                </c:pt>
                <c:pt idx="409">
                  <c:v>1.10917481526229</c:v>
                </c:pt>
                <c:pt idx="410">
                  <c:v>1.122018454301851</c:v>
                </c:pt>
                <c:pt idx="411">
                  <c:v>1.1350108156722012</c:v>
                </c:pt>
                <c:pt idx="412">
                  <c:v>1.1481536214967676</c:v>
                </c:pt>
                <c:pt idx="413">
                  <c:v>1.1614486138402262</c:v>
                </c:pt>
                <c:pt idx="414">
                  <c:v>1.1748975549394105</c:v>
                </c:pt>
                <c:pt idx="415">
                  <c:v>1.1885022274368979</c:v>
                </c:pt>
                <c:pt idx="416">
                  <c:v>1.202264434617291</c:v>
                </c:pt>
                <c:pt idx="417">
                  <c:v>1.2161860006462446</c:v>
                </c:pt>
                <c:pt idx="418">
                  <c:v>1.2302687708122555</c:v>
                </c:pt>
                <c:pt idx="419">
                  <c:v>1.2445146117712578</c:v>
                </c:pt>
                <c:pt idx="420">
                  <c:v>1.2589254117940381</c:v>
                </c:pt>
                <c:pt idx="421">
                  <c:v>1.2735030810165313</c:v>
                </c:pt>
                <c:pt idx="422">
                  <c:v>1.2882495516930019</c:v>
                </c:pt>
                <c:pt idx="423">
                  <c:v>1.3031667784521646</c:v>
                </c:pt>
                <c:pt idx="424">
                  <c:v>1.3182567385562707</c:v>
                </c:pt>
                <c:pt idx="425">
                  <c:v>1.3335214321631859</c:v>
                </c:pt>
                <c:pt idx="426">
                  <c:v>1.3489628825915139</c:v>
                </c:pt>
                <c:pt idx="427">
                  <c:v>1.3645831365887831</c:v>
                </c:pt>
                <c:pt idx="428">
                  <c:v>1.3803842646027404</c:v>
                </c:pt>
                <c:pt idx="429">
                  <c:v>1.3963683610557913</c:v>
                </c:pt>
                <c:pt idx="430">
                  <c:v>1.4125375446226065</c:v>
                </c:pt>
                <c:pt idx="431">
                  <c:v>1.428893958510953</c:v>
                </c:pt>
                <c:pt idx="432">
                  <c:v>1.4454397707457747</c:v>
                </c:pt>
                <c:pt idx="433">
                  <c:v>1.4621771744565635</c:v>
                </c:pt>
                <c:pt idx="434">
                  <c:v>1.4791083881680511</c:v>
                </c:pt>
                <c:pt idx="435">
                  <c:v>1.4962356560942751</c:v>
                </c:pt>
                <c:pt idx="436">
                  <c:v>1.5135612484360479</c:v>
                </c:pt>
                <c:pt idx="437">
                  <c:v>1.5310874616818666</c:v>
                </c:pt>
                <c:pt idx="438">
                  <c:v>1.5488166189123158</c:v>
                </c:pt>
                <c:pt idx="439">
                  <c:v>1.5667510701079816</c:v>
                </c:pt>
                <c:pt idx="440">
                  <c:v>1.584893192460944</c:v>
                </c:pt>
                <c:pt idx="441">
                  <c:v>1.6032453906898687</c:v>
                </c:pt>
                <c:pt idx="442">
                  <c:v>1.621810097358755</c:v>
                </c:pt>
                <c:pt idx="443">
                  <c:v>1.6405897731993622</c:v>
                </c:pt>
                <c:pt idx="444">
                  <c:v>1.6595869074373812</c:v>
                </c:pt>
                <c:pt idx="445">
                  <c:v>1.6788040181223789</c:v>
                </c:pt>
                <c:pt idx="446">
                  <c:v>1.6982436524615592</c:v>
                </c:pt>
                <c:pt idx="447">
                  <c:v>1.7179083871574008</c:v>
                </c:pt>
                <c:pt idx="448">
                  <c:v>1.737800828749186</c:v>
                </c:pt>
                <c:pt idx="449">
                  <c:v>1.7579236139585006</c:v>
                </c:pt>
                <c:pt idx="450">
                  <c:v>1.7782794100387271</c:v>
                </c:pt>
                <c:pt idx="451">
                  <c:v>1.7988709151285898</c:v>
                </c:pt>
                <c:pt idx="452">
                  <c:v>1.8197008586097829</c:v>
                </c:pt>
                <c:pt idx="453">
                  <c:v>1.840772001468753</c:v>
                </c:pt>
                <c:pt idx="454">
                  <c:v>1.8620871366626621</c:v>
                </c:pt>
                <c:pt idx="455">
                  <c:v>1.883649089489591</c:v>
                </c:pt>
                <c:pt idx="456">
                  <c:v>1.9054607179630352</c:v>
                </c:pt>
                <c:pt idx="457">
                  <c:v>1.9275249131907215</c:v>
                </c:pt>
                <c:pt idx="458">
                  <c:v>1.9498445997578282</c:v>
                </c:pt>
                <c:pt idx="459">
                  <c:v>1.9724227361146323</c:v>
                </c:pt>
                <c:pt idx="460">
                  <c:v>1.9952623149686552</c:v>
                </c:pt>
                <c:pt idx="461">
                  <c:v>2.0183663636813343</c:v>
                </c:pt>
                <c:pt idx="462">
                  <c:v>2.0417379446693</c:v>
                </c:pt>
                <c:pt idx="463">
                  <c:v>2.0653801558102969</c:v>
                </c:pt>
                <c:pt idx="464">
                  <c:v>2.0892961308538025</c:v>
                </c:pt>
                <c:pt idx="465">
                  <c:v>2.113489039836407</c:v>
                </c:pt>
                <c:pt idx="466">
                  <c:v>2.1379620895019893</c:v>
                </c:pt>
                <c:pt idx="467">
                  <c:v>2.1627185237267743</c:v>
                </c:pt>
                <c:pt idx="468">
                  <c:v>2.1877616239493021</c:v>
                </c:pt>
                <c:pt idx="469">
                  <c:v>2.2130947096053841</c:v>
                </c:pt>
                <c:pt idx="470">
                  <c:v>2.2387211385680832</c:v>
                </c:pt>
                <c:pt idx="471">
                  <c:v>2.2646443075928002</c:v>
                </c:pt>
                <c:pt idx="472">
                  <c:v>2.2908676527675103</c:v>
                </c:pt>
                <c:pt idx="473">
                  <c:v>2.3173946499682105</c:v>
                </c:pt>
                <c:pt idx="474">
                  <c:v>2.3442288153196511</c:v>
                </c:pt>
                <c:pt idx="475">
                  <c:v>2.3713737056613811</c:v>
                </c:pt>
                <c:pt idx="476">
                  <c:v>2.3988329190192124</c:v>
                </c:pt>
                <c:pt idx="477">
                  <c:v>2.4266100950821325</c:v>
                </c:pt>
                <c:pt idx="478">
                  <c:v>2.4547089156847437</c:v>
                </c:pt>
                <c:pt idx="479">
                  <c:v>2.4831331052952801</c:v>
                </c:pt>
                <c:pt idx="480">
                  <c:v>2.5118864315092866</c:v>
                </c:pt>
                <c:pt idx="481">
                  <c:v>2.5409727055490081</c:v>
                </c:pt>
                <c:pt idx="482">
                  <c:v>2.5703957827685606</c:v>
                </c:pt>
                <c:pt idx="483">
                  <c:v>2.6001595631649654</c:v>
                </c:pt>
                <c:pt idx="484">
                  <c:v>2.6302679918950718</c:v>
                </c:pt>
                <c:pt idx="485">
                  <c:v>2.6607250597984957</c:v>
                </c:pt>
                <c:pt idx="486">
                  <c:v>2.6915348039265954</c:v>
                </c:pt>
                <c:pt idx="487">
                  <c:v>2.7227013080775886</c:v>
                </c:pt>
                <c:pt idx="488">
                  <c:v>2.754228703337839</c:v>
                </c:pt>
                <c:pt idx="489">
                  <c:v>2.7861211686294385</c:v>
                </c:pt>
                <c:pt idx="490">
                  <c:v>2.8183829312641184</c:v>
                </c:pt>
                <c:pt idx="491">
                  <c:v>2.8510182675035671</c:v>
                </c:pt>
                <c:pt idx="492">
                  <c:v>2.8840315031262596</c:v>
                </c:pt>
                <c:pt idx="493">
                  <c:v>2.9174270140008161</c:v>
                </c:pt>
                <c:pt idx="494">
                  <c:v>2.9512092266660312</c:v>
                </c:pt>
                <c:pt idx="495">
                  <c:v>2.9853826189176007</c:v>
                </c:pt>
                <c:pt idx="496">
                  <c:v>3.0199517204016528</c:v>
                </c:pt>
                <c:pt idx="497">
                  <c:v>3.0549211132151455</c:v>
                </c:pt>
                <c:pt idx="498">
                  <c:v>3.090295432513213</c:v>
                </c:pt>
                <c:pt idx="499">
                  <c:v>3.1260793671235727</c:v>
                </c:pt>
                <c:pt idx="500">
                  <c:v>3.1622776601679927</c:v>
                </c:pt>
                <c:pt idx="501">
                  <c:v>3.1988951096910068</c:v>
                </c:pt>
                <c:pt idx="502">
                  <c:v>3.2359365692958866</c:v>
                </c:pt>
                <c:pt idx="503">
                  <c:v>3.2734069487879811</c:v>
                </c:pt>
                <c:pt idx="504">
                  <c:v>3.3113112148255053</c:v>
                </c:pt>
                <c:pt idx="505">
                  <c:v>3.3496543915778663</c:v>
                </c:pt>
                <c:pt idx="506">
                  <c:v>3.3884415613916103</c:v>
                </c:pt>
                <c:pt idx="507">
                  <c:v>3.4276778654640774</c:v>
                </c:pt>
                <c:pt idx="508">
                  <c:v>3.467368504524885</c:v>
                </c:pt>
                <c:pt idx="509">
                  <c:v>3.5075187395252434</c:v>
                </c:pt>
                <c:pt idx="510">
                  <c:v>3.5481338923353127</c:v>
                </c:pt>
                <c:pt idx="511">
                  <c:v>3.5892193464496049</c:v>
                </c:pt>
                <c:pt idx="512">
                  <c:v>3.630780547700561</c:v>
                </c:pt>
                <c:pt idx="513">
                  <c:v>3.6728230049803887</c:v>
                </c:pt>
                <c:pt idx="514">
                  <c:v>3.715352290971262</c:v>
                </c:pt>
                <c:pt idx="515">
                  <c:v>3.7583740428839727</c:v>
                </c:pt>
                <c:pt idx="516">
                  <c:v>3.8018939632051305</c:v>
                </c:pt>
                <c:pt idx="517">
                  <c:v>3.8459178204530486</c:v>
                </c:pt>
                <c:pt idx="518">
                  <c:v>3.8904514499423128</c:v>
                </c:pt>
                <c:pt idx="519">
                  <c:v>3.9355007545572755</c:v>
                </c:pt>
                <c:pt idx="520">
                  <c:v>3.9810717055344682</c:v>
                </c:pt>
                <c:pt idx="521">
                  <c:v>4.0271703432540802</c:v>
                </c:pt>
                <c:pt idx="522">
                  <c:v>4.0738027780406103</c:v>
                </c:pt>
                <c:pt idx="523">
                  <c:v>4.1209751909727794</c:v>
                </c:pt>
                <c:pt idx="524">
                  <c:v>4.1686938347028244</c:v>
                </c:pt>
                <c:pt idx="525">
                  <c:v>4.2169650342852796</c:v>
                </c:pt>
                <c:pt idx="526">
                  <c:v>4.2657951880153773</c:v>
                </c:pt>
                <c:pt idx="527">
                  <c:v>4.3151907682770965</c:v>
                </c:pt>
                <c:pt idx="528">
                  <c:v>4.3651583224010961</c:v>
                </c:pt>
                <c:pt idx="529">
                  <c:v>4.4157044735325552</c:v>
                </c:pt>
                <c:pt idx="530">
                  <c:v>4.4668359215090554</c:v>
                </c:pt>
                <c:pt idx="531">
                  <c:v>4.5185594437486403</c:v>
                </c:pt>
                <c:pt idx="532">
                  <c:v>4.5708818961481601</c:v>
                </c:pt>
                <c:pt idx="533">
                  <c:v>4.6238102139920052</c:v>
                </c:pt>
                <c:pt idx="534">
                  <c:v>4.6773514128713698</c:v>
                </c:pt>
                <c:pt idx="535">
                  <c:v>4.7315125896141845</c:v>
                </c:pt>
                <c:pt idx="536">
                  <c:v>4.7863009232257561</c:v>
                </c:pt>
                <c:pt idx="537">
                  <c:v>4.8417236758403588</c:v>
                </c:pt>
                <c:pt idx="538">
                  <c:v>4.8977881936838195</c:v>
                </c:pt>
                <c:pt idx="539">
                  <c:v>4.9545019080472521</c:v>
                </c:pt>
                <c:pt idx="540">
                  <c:v>5.0118723362720647</c:v>
                </c:pt>
                <c:pt idx="541">
                  <c:v>5.0699070827463775</c:v>
                </c:pt>
                <c:pt idx="542">
                  <c:v>5.1286138399129753</c:v>
                </c:pt>
                <c:pt idx="543">
                  <c:v>5.1880003892889199</c:v>
                </c:pt>
                <c:pt idx="544">
                  <c:v>5.2480746024970264</c:v>
                </c:pt>
                <c:pt idx="545">
                  <c:v>5.3088444423091756</c:v>
                </c:pt>
                <c:pt idx="546">
                  <c:v>5.3703179637018108</c:v>
                </c:pt>
                <c:pt idx="547">
                  <c:v>5.4325033149236077</c:v>
                </c:pt>
                <c:pt idx="548">
                  <c:v>5.4954087385755122</c:v>
                </c:pt>
                <c:pt idx="549">
                  <c:v>5.5590425727032935</c:v>
                </c:pt>
                <c:pt idx="550">
                  <c:v>5.6234132519027398</c:v>
                </c:pt>
                <c:pt idx="551">
                  <c:v>5.688529308437654</c:v>
                </c:pt>
                <c:pt idx="552">
                  <c:v>5.7543993733707905</c:v>
                </c:pt>
                <c:pt idx="553">
                  <c:v>5.8210321777079255</c:v>
                </c:pt>
                <c:pt idx="554">
                  <c:v>5.8884365535550911</c:v>
                </c:pt>
                <c:pt idx="555">
                  <c:v>5.9566214352892972</c:v>
                </c:pt>
                <c:pt idx="556">
                  <c:v>6.0255958607427598</c:v>
                </c:pt>
                <c:pt idx="557">
                  <c:v>6.0953689724008644</c:v>
                </c:pt>
                <c:pt idx="558">
                  <c:v>6.1659500186139846</c:v>
                </c:pt>
                <c:pt idx="559">
                  <c:v>6.2373483548233466</c:v>
                </c:pt>
                <c:pt idx="560">
                  <c:v>6.3095734448010763</c:v>
                </c:pt>
                <c:pt idx="561">
                  <c:v>6.3826348619046085</c:v>
                </c:pt>
                <c:pt idx="562">
                  <c:v>6.4565422903456664</c:v>
                </c:pt>
                <c:pt idx="563">
                  <c:v>6.5313055264738242</c:v>
                </c:pt>
                <c:pt idx="564">
                  <c:v>6.6069344800750498</c:v>
                </c:pt>
                <c:pt idx="565">
                  <c:v>6.6834391756852254</c:v>
                </c:pt>
                <c:pt idx="566">
                  <c:v>6.7608297539188857</c:v>
                </c:pt>
                <c:pt idx="567">
                  <c:v>6.83911647281335</c:v>
                </c:pt>
                <c:pt idx="568">
                  <c:v>6.9183097091884109</c:v>
                </c:pt>
                <c:pt idx="569">
                  <c:v>6.9984199600217689</c:v>
                </c:pt>
                <c:pt idx="570">
                  <c:v>7.0794578438403892</c:v>
                </c:pt>
                <c:pt idx="571">
                  <c:v>7.1614341021280188</c:v>
                </c:pt>
                <c:pt idx="572">
                  <c:v>7.2443596007488864</c:v>
                </c:pt>
                <c:pt idx="573">
                  <c:v>7.3282453313880147</c:v>
                </c:pt>
                <c:pt idx="574">
                  <c:v>7.4131024130081382</c:v>
                </c:pt>
                <c:pt idx="575">
                  <c:v>7.4989420933235076</c:v>
                </c:pt>
                <c:pt idx="576">
                  <c:v>7.5857757502907752</c:v>
                </c:pt>
                <c:pt idx="577">
                  <c:v>7.6736148936171142</c:v>
                </c:pt>
                <c:pt idx="578">
                  <c:v>7.7624711662858292</c:v>
                </c:pt>
                <c:pt idx="579">
                  <c:v>7.8523563460996026</c:v>
                </c:pt>
                <c:pt idx="580">
                  <c:v>7.9432823472416869</c:v>
                </c:pt>
                <c:pt idx="581">
                  <c:v>8.0352612218550306</c:v>
                </c:pt>
                <c:pt idx="582">
                  <c:v>8.1283051616398367</c:v>
                </c:pt>
                <c:pt idx="583">
                  <c:v>8.2224264994695417</c:v>
                </c:pt>
                <c:pt idx="584">
                  <c:v>8.3176377110255277</c:v>
                </c:pt>
                <c:pt idx="585">
                  <c:v>8.4139514164507521</c:v>
                </c:pt>
                <c:pt idx="586">
                  <c:v>8.5113803820225531</c:v>
                </c:pt>
                <c:pt idx="587">
                  <c:v>8.6099375218447811</c:v>
                </c:pt>
                <c:pt idx="588">
                  <c:v>8.7096358995595509</c:v>
                </c:pt>
                <c:pt idx="589">
                  <c:v>8.8104887300788697</c:v>
                </c:pt>
                <c:pt idx="590">
                  <c:v>8.9125093813361698</c:v>
                </c:pt>
                <c:pt idx="591">
                  <c:v>9.0157113760582668</c:v>
                </c:pt>
                <c:pt idx="592">
                  <c:v>9.1201083935577802</c:v>
                </c:pt>
                <c:pt idx="593">
                  <c:v>9.2257142715463001</c:v>
                </c:pt>
                <c:pt idx="594">
                  <c:v>9.3325430079685603</c:v>
                </c:pt>
                <c:pt idx="595">
                  <c:v>9.4406087628578703</c:v>
                </c:pt>
                <c:pt idx="596">
                  <c:v>9.54992586021298</c:v>
                </c:pt>
                <c:pt idx="597">
                  <c:v>9.6605087898967188</c:v>
                </c:pt>
                <c:pt idx="598">
                  <c:v>9.772372209556675</c:v>
                </c:pt>
                <c:pt idx="599">
                  <c:v>9.8855309465679397</c:v>
                </c:pt>
                <c:pt idx="600">
                  <c:v>9.9999999999985345</c:v>
                </c:pt>
                <c:pt idx="601">
                  <c:v>10.1157945425975</c:v>
                </c:pt>
                <c:pt idx="602">
                  <c:v>10.23292992280604</c:v>
                </c:pt>
                <c:pt idx="603">
                  <c:v>10.35142166679192</c:v>
                </c:pt>
                <c:pt idx="604">
                  <c:v>10.471285480507458</c:v>
                </c:pt>
                <c:pt idx="605">
                  <c:v>10.592537251771333</c:v>
                </c:pt>
                <c:pt idx="606">
                  <c:v>10.715193052374472</c:v>
                </c:pt>
                <c:pt idx="607">
                  <c:v>10.839269140210423</c:v>
                </c:pt>
                <c:pt idx="608">
                  <c:v>10.964781961430219</c:v>
                </c:pt>
                <c:pt idx="609">
                  <c:v>11.09174815262236</c:v>
                </c:pt>
                <c:pt idx="610">
                  <c:v>11.220184543017965</c:v>
                </c:pt>
                <c:pt idx="611">
                  <c:v>11.350108156721461</c:v>
                </c:pt>
                <c:pt idx="612">
                  <c:v>11.481536214967118</c:v>
                </c:pt>
                <c:pt idx="613">
                  <c:v>11.614486138401697</c:v>
                </c:pt>
                <c:pt idx="614">
                  <c:v>11.748975549393544</c:v>
                </c:pt>
                <c:pt idx="615">
                  <c:v>11.885022274368392</c:v>
                </c:pt>
                <c:pt idx="616">
                  <c:v>12.022644346172315</c:v>
                </c:pt>
                <c:pt idx="617">
                  <c:v>12.161860006461843</c:v>
                </c:pt>
                <c:pt idx="618">
                  <c:v>12.302687708121958</c:v>
                </c:pt>
                <c:pt idx="619">
                  <c:v>12.445146117711971</c:v>
                </c:pt>
                <c:pt idx="620">
                  <c:v>12.58925411793977</c:v>
                </c:pt>
                <c:pt idx="621">
                  <c:v>12.735030810164691</c:v>
                </c:pt>
                <c:pt idx="622">
                  <c:v>12.882495516929392</c:v>
                </c:pt>
                <c:pt idx="623">
                  <c:v>13.031667784521023</c:v>
                </c:pt>
                <c:pt idx="624">
                  <c:v>13.182567385562054</c:v>
                </c:pt>
                <c:pt idx="625">
                  <c:v>13.335214321631199</c:v>
                </c:pt>
                <c:pt idx="626">
                  <c:v>13.489628825914469</c:v>
                </c:pt>
                <c:pt idx="627">
                  <c:v>13.645831365887156</c:v>
                </c:pt>
                <c:pt idx="628">
                  <c:v>13.803842646026732</c:v>
                </c:pt>
                <c:pt idx="629">
                  <c:v>13.963683610557236</c:v>
                </c:pt>
                <c:pt idx="630">
                  <c:v>14.125375446225377</c:v>
                </c:pt>
                <c:pt idx="631">
                  <c:v>14.288939585108837</c:v>
                </c:pt>
                <c:pt idx="632">
                  <c:v>14.454397707457058</c:v>
                </c:pt>
                <c:pt idx="633">
                  <c:v>14.621771744564912</c:v>
                </c:pt>
                <c:pt idx="634">
                  <c:v>14.791083881679777</c:v>
                </c:pt>
                <c:pt idx="635">
                  <c:v>14.962356560942009</c:v>
                </c:pt>
                <c:pt idx="636">
                  <c:v>15.135612484359729</c:v>
                </c:pt>
                <c:pt idx="637">
                  <c:v>15.310874616817923</c:v>
                </c:pt>
                <c:pt idx="638">
                  <c:v>15.488166189122405</c:v>
                </c:pt>
                <c:pt idx="639">
                  <c:v>15.667510701079054</c:v>
                </c:pt>
                <c:pt idx="640">
                  <c:v>15.848931924608669</c:v>
                </c:pt>
                <c:pt idx="641">
                  <c:v>16.032453906897921</c:v>
                </c:pt>
                <c:pt idx="642">
                  <c:v>16.218100973586747</c:v>
                </c:pt>
                <c:pt idx="643">
                  <c:v>16.405897731992809</c:v>
                </c:pt>
                <c:pt idx="644">
                  <c:v>16.595869074372992</c:v>
                </c:pt>
                <c:pt idx="645">
                  <c:v>16.788040181222957</c:v>
                </c:pt>
                <c:pt idx="646">
                  <c:v>16.982436524614766</c:v>
                </c:pt>
                <c:pt idx="647">
                  <c:v>17.179083871573173</c:v>
                </c:pt>
                <c:pt idx="648">
                  <c:v>17.378008287491014</c:v>
                </c:pt>
                <c:pt idx="649">
                  <c:v>17.57923613958415</c:v>
                </c:pt>
                <c:pt idx="650">
                  <c:v>17.782794100386422</c:v>
                </c:pt>
                <c:pt idx="651">
                  <c:v>17.988709151285004</c:v>
                </c:pt>
                <c:pt idx="652">
                  <c:v>18.197008586096928</c:v>
                </c:pt>
                <c:pt idx="653">
                  <c:v>18.407720014686618</c:v>
                </c:pt>
                <c:pt idx="654">
                  <c:v>18.6208713666257</c:v>
                </c:pt>
                <c:pt idx="655">
                  <c:v>18.836490894894997</c:v>
                </c:pt>
                <c:pt idx="656">
                  <c:v>19.054607179629425</c:v>
                </c:pt>
                <c:pt idx="657">
                  <c:v>19.275249131906275</c:v>
                </c:pt>
                <c:pt idx="658">
                  <c:v>19.498445997577335</c:v>
                </c:pt>
                <c:pt idx="659">
                  <c:v>19.724227361145381</c:v>
                </c:pt>
                <c:pt idx="660">
                  <c:v>19.952623149685564</c:v>
                </c:pt>
                <c:pt idx="661">
                  <c:v>20.183663636812341</c:v>
                </c:pt>
                <c:pt idx="662">
                  <c:v>20.417379446691985</c:v>
                </c:pt>
                <c:pt idx="663">
                  <c:v>20.653801558101947</c:v>
                </c:pt>
                <c:pt idx="664">
                  <c:v>20.892961308537007</c:v>
                </c:pt>
                <c:pt idx="665">
                  <c:v>21.134890398363041</c:v>
                </c:pt>
                <c:pt idx="666">
                  <c:v>21.379620895018856</c:v>
                </c:pt>
                <c:pt idx="667">
                  <c:v>21.627185237266694</c:v>
                </c:pt>
                <c:pt idx="668">
                  <c:v>21.877616239491978</c:v>
                </c:pt>
                <c:pt idx="669">
                  <c:v>22.130947096052747</c:v>
                </c:pt>
                <c:pt idx="670">
                  <c:v>22.387211385679723</c:v>
                </c:pt>
                <c:pt idx="671">
                  <c:v>22.646443075926879</c:v>
                </c:pt>
                <c:pt idx="672">
                  <c:v>22.908676527673968</c:v>
                </c:pt>
                <c:pt idx="673">
                  <c:v>23.17394649968098</c:v>
                </c:pt>
                <c:pt idx="674">
                  <c:v>23.442288153195367</c:v>
                </c:pt>
                <c:pt idx="675">
                  <c:v>23.713737056612654</c:v>
                </c:pt>
                <c:pt idx="676">
                  <c:v>23.98832919019096</c:v>
                </c:pt>
                <c:pt idx="677">
                  <c:v>24.266100950820164</c:v>
                </c:pt>
                <c:pt idx="678">
                  <c:v>24.547089156846223</c:v>
                </c:pt>
                <c:pt idx="679">
                  <c:v>24.831331052951573</c:v>
                </c:pt>
                <c:pt idx="680">
                  <c:v>25.118864315091621</c:v>
                </c:pt>
                <c:pt idx="681">
                  <c:v>25.409727055488819</c:v>
                </c:pt>
                <c:pt idx="682">
                  <c:v>25.703957827684359</c:v>
                </c:pt>
                <c:pt idx="683">
                  <c:v>26.001595631648389</c:v>
                </c:pt>
                <c:pt idx="684">
                  <c:v>26.302679918949437</c:v>
                </c:pt>
                <c:pt idx="685">
                  <c:v>26.607250597983665</c:v>
                </c:pt>
                <c:pt idx="686">
                  <c:v>26.915348039264671</c:v>
                </c:pt>
                <c:pt idx="687">
                  <c:v>27.227013080774537</c:v>
                </c:pt>
                <c:pt idx="688">
                  <c:v>27.542287033377022</c:v>
                </c:pt>
                <c:pt idx="689">
                  <c:v>27.861211686293004</c:v>
                </c:pt>
                <c:pt idx="690">
                  <c:v>28.183829312639784</c:v>
                </c:pt>
                <c:pt idx="691">
                  <c:v>28.510182675034283</c:v>
                </c:pt>
                <c:pt idx="692">
                  <c:v>28.840315031261195</c:v>
                </c:pt>
                <c:pt idx="693">
                  <c:v>29.174270140006744</c:v>
                </c:pt>
                <c:pt idx="694">
                  <c:v>29.512092266658875</c:v>
                </c:pt>
                <c:pt idx="695">
                  <c:v>29.853826189174555</c:v>
                </c:pt>
                <c:pt idx="696">
                  <c:v>30.199517204015006</c:v>
                </c:pt>
                <c:pt idx="697">
                  <c:v>30.549211132149914</c:v>
                </c:pt>
                <c:pt idx="698">
                  <c:v>30.902954325130629</c:v>
                </c:pt>
                <c:pt idx="699">
                  <c:v>31.260793671234207</c:v>
                </c:pt>
                <c:pt idx="700">
                  <c:v>31.622776601678389</c:v>
                </c:pt>
                <c:pt idx="701">
                  <c:v>31.988951096908512</c:v>
                </c:pt>
                <c:pt idx="702">
                  <c:v>32.35936569295729</c:v>
                </c:pt>
                <c:pt idx="703">
                  <c:v>32.734069487878223</c:v>
                </c:pt>
                <c:pt idx="704">
                  <c:v>33.113112148253443</c:v>
                </c:pt>
                <c:pt idx="705">
                  <c:v>33.496543915776975</c:v>
                </c:pt>
                <c:pt idx="706">
                  <c:v>33.884415613914399</c:v>
                </c:pt>
                <c:pt idx="707">
                  <c:v>34.276778654639109</c:v>
                </c:pt>
                <c:pt idx="708">
                  <c:v>34.673685045247161</c:v>
                </c:pt>
                <c:pt idx="709">
                  <c:v>35.07518739525073</c:v>
                </c:pt>
                <c:pt idx="710">
                  <c:v>35.481338923351402</c:v>
                </c:pt>
                <c:pt idx="711">
                  <c:v>35.892193464494305</c:v>
                </c:pt>
                <c:pt idx="712">
                  <c:v>36.307805477003846</c:v>
                </c:pt>
                <c:pt idx="713">
                  <c:v>36.7282300498021</c:v>
                </c:pt>
                <c:pt idx="714">
                  <c:v>37.153522909710752</c:v>
                </c:pt>
                <c:pt idx="715">
                  <c:v>37.583740428837828</c:v>
                </c:pt>
                <c:pt idx="716">
                  <c:v>38.018939632049459</c:v>
                </c:pt>
                <c:pt idx="717">
                  <c:v>38.459178204528619</c:v>
                </c:pt>
                <c:pt idx="718">
                  <c:v>38.904514499421239</c:v>
                </c:pt>
                <c:pt idx="719">
                  <c:v>39.355007545570842</c:v>
                </c:pt>
                <c:pt idx="720">
                  <c:v>39.810717055342742</c:v>
                </c:pt>
                <c:pt idx="721">
                  <c:v>40.271703432538843</c:v>
                </c:pt>
                <c:pt idx="722">
                  <c:v>40.738027780404124</c:v>
                </c:pt>
                <c:pt idx="723">
                  <c:v>41.209751909725718</c:v>
                </c:pt>
                <c:pt idx="724">
                  <c:v>41.686938347026143</c:v>
                </c:pt>
                <c:pt idx="725">
                  <c:v>42.169650342850744</c:v>
                </c:pt>
                <c:pt idx="726">
                  <c:v>42.6579518801517</c:v>
                </c:pt>
                <c:pt idx="727">
                  <c:v>43.151907682768865</c:v>
                </c:pt>
                <c:pt idx="728">
                  <c:v>43.651583224008853</c:v>
                </c:pt>
                <c:pt idx="729">
                  <c:v>44.157044735323403</c:v>
                </c:pt>
                <c:pt idx="730">
                  <c:v>44.66835921508838</c:v>
                </c:pt>
                <c:pt idx="731">
                  <c:v>45.185594437484205</c:v>
                </c:pt>
                <c:pt idx="732">
                  <c:v>45.708818961479381</c:v>
                </c:pt>
                <c:pt idx="733">
                  <c:v>46.238102139917729</c:v>
                </c:pt>
                <c:pt idx="734">
                  <c:v>46.773514128711419</c:v>
                </c:pt>
                <c:pt idx="735">
                  <c:v>47.315125896139548</c:v>
                </c:pt>
                <c:pt idx="736">
                  <c:v>47.86300923225523</c:v>
                </c:pt>
                <c:pt idx="737">
                  <c:v>48.417236758401231</c:v>
                </c:pt>
                <c:pt idx="738">
                  <c:v>48.977881936835814</c:v>
                </c:pt>
                <c:pt idx="739">
                  <c:v>49.545019080470112</c:v>
                </c:pt>
                <c:pt idx="740">
                  <c:v>50.118723362718214</c:v>
                </c:pt>
                <c:pt idx="741">
                  <c:v>50.699070827461313</c:v>
                </c:pt>
                <c:pt idx="742">
                  <c:v>51.286138399127168</c:v>
                </c:pt>
                <c:pt idx="743">
                  <c:v>51.880003892886677</c:v>
                </c:pt>
                <c:pt idx="744">
                  <c:v>52.480746024967715</c:v>
                </c:pt>
                <c:pt idx="745">
                  <c:v>53.088444423089172</c:v>
                </c:pt>
                <c:pt idx="746">
                  <c:v>53.703179637015502</c:v>
                </c:pt>
                <c:pt idx="747">
                  <c:v>54.325033149233427</c:v>
                </c:pt>
                <c:pt idx="748">
                  <c:v>54.954087385752452</c:v>
                </c:pt>
                <c:pt idx="749">
                  <c:v>55.590425727030237</c:v>
                </c:pt>
                <c:pt idx="750">
                  <c:v>56.234132519024662</c:v>
                </c:pt>
                <c:pt idx="751">
                  <c:v>56.885293084373679</c:v>
                </c:pt>
                <c:pt idx="752">
                  <c:v>57.543993733705101</c:v>
                </c:pt>
                <c:pt idx="753">
                  <c:v>58.210321777076423</c:v>
                </c:pt>
                <c:pt idx="754">
                  <c:v>58.884365535548049</c:v>
                </c:pt>
                <c:pt idx="755">
                  <c:v>59.566214352890078</c:v>
                </c:pt>
                <c:pt idx="756">
                  <c:v>60.255958607424674</c:v>
                </c:pt>
                <c:pt idx="757">
                  <c:v>60.953689724005685</c:v>
                </c:pt>
                <c:pt idx="758">
                  <c:v>61.659500186136853</c:v>
                </c:pt>
                <c:pt idx="759">
                  <c:v>62.373483548230425</c:v>
                </c:pt>
                <c:pt idx="760">
                  <c:v>63.095734448007576</c:v>
                </c:pt>
                <c:pt idx="761">
                  <c:v>63.826348619042982</c:v>
                </c:pt>
                <c:pt idx="762">
                  <c:v>64.565422903453523</c:v>
                </c:pt>
                <c:pt idx="763">
                  <c:v>65.31305526473507</c:v>
                </c:pt>
                <c:pt idx="764">
                  <c:v>66.069344800747288</c:v>
                </c:pt>
                <c:pt idx="765">
                  <c:v>66.834391756849001</c:v>
                </c:pt>
                <c:pt idx="766">
                  <c:v>67.608297539185571</c:v>
                </c:pt>
                <c:pt idx="767">
                  <c:v>68.391164728130164</c:v>
                </c:pt>
                <c:pt idx="768">
                  <c:v>69.18309709188074</c:v>
                </c:pt>
                <c:pt idx="769">
                  <c:v>69.984199600214168</c:v>
                </c:pt>
                <c:pt idx="770">
                  <c:v>70.79457843840045</c:v>
                </c:pt>
                <c:pt idx="771">
                  <c:v>71.614341021276701</c:v>
                </c:pt>
                <c:pt idx="772">
                  <c:v>72.443596007485354</c:v>
                </c:pt>
                <c:pt idx="773">
                  <c:v>73.282453313876587</c:v>
                </c:pt>
                <c:pt idx="774">
                  <c:v>74.131024130077776</c:v>
                </c:pt>
                <c:pt idx="775">
                  <c:v>74.989420933231429</c:v>
                </c:pt>
                <c:pt idx="776">
                  <c:v>75.857757502904064</c:v>
                </c:pt>
                <c:pt idx="777">
                  <c:v>76.736148936167396</c:v>
                </c:pt>
                <c:pt idx="778">
                  <c:v>77.624711662854367</c:v>
                </c:pt>
                <c:pt idx="779">
                  <c:v>78.523563460992207</c:v>
                </c:pt>
                <c:pt idx="780">
                  <c:v>79.432823472413006</c:v>
                </c:pt>
                <c:pt idx="781">
                  <c:v>80.352612218546398</c:v>
                </c:pt>
                <c:pt idx="782">
                  <c:v>81.283051616394417</c:v>
                </c:pt>
                <c:pt idx="783">
                  <c:v>82.224264994691424</c:v>
                </c:pt>
                <c:pt idx="784">
                  <c:v>83.176377110251224</c:v>
                </c:pt>
                <c:pt idx="785">
                  <c:v>84.139514164503439</c:v>
                </c:pt>
                <c:pt idx="786">
                  <c:v>85.113803820221392</c:v>
                </c:pt>
                <c:pt idx="787">
                  <c:v>86.09937521844347</c:v>
                </c:pt>
                <c:pt idx="788">
                  <c:v>87.09635899559126</c:v>
                </c:pt>
                <c:pt idx="789">
                  <c:v>88.104887300784412</c:v>
                </c:pt>
                <c:pt idx="790">
                  <c:v>89.125093813357353</c:v>
                </c:pt>
                <c:pt idx="791">
                  <c:v>90.157113760578284</c:v>
                </c:pt>
                <c:pt idx="792">
                  <c:v>91.201083935573365</c:v>
                </c:pt>
                <c:pt idx="793">
                  <c:v>92.2571427154585</c:v>
                </c:pt>
                <c:pt idx="794">
                  <c:v>93.325430079681084</c:v>
                </c:pt>
                <c:pt idx="795">
                  <c:v>94.406087628574099</c:v>
                </c:pt>
                <c:pt idx="796">
                  <c:v>95.499258602124968</c:v>
                </c:pt>
                <c:pt idx="797">
                  <c:v>96.605087898962495</c:v>
                </c:pt>
                <c:pt idx="798">
                  <c:v>97.723722095561996</c:v>
                </c:pt>
                <c:pt idx="799">
                  <c:v>98.855309465674594</c:v>
                </c:pt>
                <c:pt idx="800">
                  <c:v>99.999999999980488</c:v>
                </c:pt>
                <c:pt idx="801">
                  <c:v>101.1579454259701</c:v>
                </c:pt>
                <c:pt idx="802">
                  <c:v>102.32929922805543</c:v>
                </c:pt>
                <c:pt idx="803">
                  <c:v>103.51421666791417</c:v>
                </c:pt>
                <c:pt idx="804">
                  <c:v>104.7128548050695</c:v>
                </c:pt>
                <c:pt idx="805">
                  <c:v>105.92537251770798</c:v>
                </c:pt>
                <c:pt idx="806">
                  <c:v>107.15193052373951</c:v>
                </c:pt>
                <c:pt idx="807">
                  <c:v>108.39269140209896</c:v>
                </c:pt>
                <c:pt idx="808">
                  <c:v>109.64781961429686</c:v>
                </c:pt>
                <c:pt idx="809">
                  <c:v>110.91748152621821</c:v>
                </c:pt>
                <c:pt idx="810">
                  <c:v>112.20184543017419</c:v>
                </c:pt>
                <c:pt idx="811">
                  <c:v>113.50108156720908</c:v>
                </c:pt>
                <c:pt idx="812">
                  <c:v>114.8153621496656</c:v>
                </c:pt>
                <c:pt idx="813">
                  <c:v>116.14486138401132</c:v>
                </c:pt>
                <c:pt idx="814">
                  <c:v>117.48975549392952</c:v>
                </c:pt>
                <c:pt idx="815">
                  <c:v>118.85022274367815</c:v>
                </c:pt>
                <c:pt idx="816">
                  <c:v>120.22644346171731</c:v>
                </c:pt>
                <c:pt idx="817">
                  <c:v>121.61860006461254</c:v>
                </c:pt>
                <c:pt idx="818">
                  <c:v>123.0268770812136</c:v>
                </c:pt>
                <c:pt idx="819">
                  <c:v>124.45146117711366</c:v>
                </c:pt>
                <c:pt idx="820">
                  <c:v>125.89254117939159</c:v>
                </c:pt>
                <c:pt idx="821">
                  <c:v>127.35030810164072</c:v>
                </c:pt>
                <c:pt idx="822">
                  <c:v>128.82495516928765</c:v>
                </c:pt>
                <c:pt idx="823">
                  <c:v>130.31667784520366</c:v>
                </c:pt>
                <c:pt idx="824">
                  <c:v>131.82567385561413</c:v>
                </c:pt>
                <c:pt idx="825">
                  <c:v>133.35214321630551</c:v>
                </c:pt>
                <c:pt idx="826">
                  <c:v>134.89628825913815</c:v>
                </c:pt>
                <c:pt idx="827">
                  <c:v>136.45831365886491</c:v>
                </c:pt>
                <c:pt idx="828">
                  <c:v>138.03842646026061</c:v>
                </c:pt>
                <c:pt idx="829">
                  <c:v>139.63683610556558</c:v>
                </c:pt>
                <c:pt idx="830">
                  <c:v>141.25375446224689</c:v>
                </c:pt>
                <c:pt idx="831">
                  <c:v>142.88939585108142</c:v>
                </c:pt>
                <c:pt idx="832">
                  <c:v>144.54397707456329</c:v>
                </c:pt>
                <c:pt idx="833">
                  <c:v>146.21771744564202</c:v>
                </c:pt>
                <c:pt idx="834">
                  <c:v>147.91083881679057</c:v>
                </c:pt>
                <c:pt idx="835">
                  <c:v>149.62356560941282</c:v>
                </c:pt>
                <c:pt idx="836">
                  <c:v>151.35612484358992</c:v>
                </c:pt>
                <c:pt idx="837">
                  <c:v>153.10874616817176</c:v>
                </c:pt>
                <c:pt idx="838">
                  <c:v>154.88166189121654</c:v>
                </c:pt>
                <c:pt idx="839">
                  <c:v>156.67510701078294</c:v>
                </c:pt>
                <c:pt idx="840">
                  <c:v>158.48931924607899</c:v>
                </c:pt>
                <c:pt idx="841">
                  <c:v>160.32453906897112</c:v>
                </c:pt>
                <c:pt idx="842">
                  <c:v>162.18100973585959</c:v>
                </c:pt>
                <c:pt idx="843">
                  <c:v>164.0589773199201</c:v>
                </c:pt>
                <c:pt idx="844">
                  <c:v>165.95869074372186</c:v>
                </c:pt>
                <c:pt idx="845">
                  <c:v>167.88040181222141</c:v>
                </c:pt>
                <c:pt idx="846">
                  <c:v>169.82436524613942</c:v>
                </c:pt>
                <c:pt idx="847">
                  <c:v>171.79083871572337</c:v>
                </c:pt>
                <c:pt idx="848">
                  <c:v>173.78008287490167</c:v>
                </c:pt>
                <c:pt idx="849">
                  <c:v>175.79236139583296</c:v>
                </c:pt>
                <c:pt idx="850">
                  <c:v>177.82794100385527</c:v>
                </c:pt>
                <c:pt idx="851">
                  <c:v>179.88709151284132</c:v>
                </c:pt>
                <c:pt idx="852">
                  <c:v>181.97008586096041</c:v>
                </c:pt>
                <c:pt idx="853">
                  <c:v>184.07720014685722</c:v>
                </c:pt>
                <c:pt idx="854">
                  <c:v>186.20871366624795</c:v>
                </c:pt>
                <c:pt idx="855">
                  <c:v>188.36490894894078</c:v>
                </c:pt>
                <c:pt idx="856">
                  <c:v>190.54607179628499</c:v>
                </c:pt>
                <c:pt idx="857">
                  <c:v>192.75249131905341</c:v>
                </c:pt>
                <c:pt idx="858">
                  <c:v>194.98445997576385</c:v>
                </c:pt>
                <c:pt idx="859">
                  <c:v>197.24227361144386</c:v>
                </c:pt>
                <c:pt idx="860">
                  <c:v>199.52623149684595</c:v>
                </c:pt>
                <c:pt idx="861">
                  <c:v>201.8366363681136</c:v>
                </c:pt>
                <c:pt idx="862">
                  <c:v>204.17379446690992</c:v>
                </c:pt>
                <c:pt idx="863">
                  <c:v>206.53801558100943</c:v>
                </c:pt>
                <c:pt idx="864">
                  <c:v>208.9296130853599</c:v>
                </c:pt>
                <c:pt idx="865">
                  <c:v>211.34890398362015</c:v>
                </c:pt>
                <c:pt idx="866">
                  <c:v>213.79620895017814</c:v>
                </c:pt>
                <c:pt idx="867">
                  <c:v>216.27185237265644</c:v>
                </c:pt>
                <c:pt idx="868">
                  <c:v>218.77616239490871</c:v>
                </c:pt>
                <c:pt idx="869">
                  <c:v>221.30947096051668</c:v>
                </c:pt>
                <c:pt idx="870">
                  <c:v>223.87211385678634</c:v>
                </c:pt>
                <c:pt idx="871">
                  <c:v>226.46443075925779</c:v>
                </c:pt>
                <c:pt idx="872">
                  <c:v>229.08676527672856</c:v>
                </c:pt>
                <c:pt idx="873">
                  <c:v>231.73946499679852</c:v>
                </c:pt>
                <c:pt idx="874">
                  <c:v>234.42288153194229</c:v>
                </c:pt>
                <c:pt idx="875">
                  <c:v>237.13737056611501</c:v>
                </c:pt>
                <c:pt idx="876">
                  <c:v>239.88329190189793</c:v>
                </c:pt>
                <c:pt idx="877">
                  <c:v>242.66100950818944</c:v>
                </c:pt>
                <c:pt idx="878">
                  <c:v>245.4708915684503</c:v>
                </c:pt>
                <c:pt idx="879">
                  <c:v>248.31331052950364</c:v>
                </c:pt>
                <c:pt idx="880">
                  <c:v>251.188643150904</c:v>
                </c:pt>
                <c:pt idx="881">
                  <c:v>254.09727055487588</c:v>
                </c:pt>
                <c:pt idx="882">
                  <c:v>257.03957827683109</c:v>
                </c:pt>
                <c:pt idx="883">
                  <c:v>260.01595631647126</c:v>
                </c:pt>
                <c:pt idx="884">
                  <c:v>263.02679918948161</c:v>
                </c:pt>
                <c:pt idx="885">
                  <c:v>266.07250597982369</c:v>
                </c:pt>
                <c:pt idx="886">
                  <c:v>269.15348039263313</c:v>
                </c:pt>
                <c:pt idx="887">
                  <c:v>272.27013080773213</c:v>
                </c:pt>
                <c:pt idx="888">
                  <c:v>275.42287033375686</c:v>
                </c:pt>
                <c:pt idx="889">
                  <c:v>278.61211686291648</c:v>
                </c:pt>
                <c:pt idx="890">
                  <c:v>281.83829312638414</c:v>
                </c:pt>
                <c:pt idx="891">
                  <c:v>285.101826750329</c:v>
                </c:pt>
                <c:pt idx="892">
                  <c:v>288.40315031259792</c:v>
                </c:pt>
                <c:pt idx="893">
                  <c:v>291.74270140005331</c:v>
                </c:pt>
                <c:pt idx="894">
                  <c:v>295.12092266657442</c:v>
                </c:pt>
                <c:pt idx="895">
                  <c:v>298.53826189173049</c:v>
                </c:pt>
                <c:pt idx="896">
                  <c:v>301.99517204013534</c:v>
                </c:pt>
                <c:pt idx="897">
                  <c:v>305.49211132148434</c:v>
                </c:pt>
                <c:pt idx="898">
                  <c:v>309.02954325129127</c:v>
                </c:pt>
                <c:pt idx="899">
                  <c:v>312.60793671232688</c:v>
                </c:pt>
                <c:pt idx="900">
                  <c:v>316.2277660167685</c:v>
                </c:pt>
                <c:pt idx="901">
                  <c:v>319.88951096906953</c:v>
                </c:pt>
                <c:pt idx="902">
                  <c:v>323.5936569295572</c:v>
                </c:pt>
                <c:pt idx="903">
                  <c:v>327.34069487876633</c:v>
                </c:pt>
                <c:pt idx="904">
                  <c:v>331.13112148251776</c:v>
                </c:pt>
                <c:pt idx="905">
                  <c:v>334.96543915775345</c:v>
                </c:pt>
                <c:pt idx="906">
                  <c:v>338.84415613912745</c:v>
                </c:pt>
                <c:pt idx="907">
                  <c:v>342.7677865463744</c:v>
                </c:pt>
                <c:pt idx="908">
                  <c:v>346.73685045245475</c:v>
                </c:pt>
                <c:pt idx="909">
                  <c:v>350.7518739524902</c:v>
                </c:pt>
                <c:pt idx="910">
                  <c:v>354.81338923349682</c:v>
                </c:pt>
                <c:pt idx="911">
                  <c:v>358.92193464492556</c:v>
                </c:pt>
                <c:pt idx="912">
                  <c:v>363.07805477002074</c:v>
                </c:pt>
                <c:pt idx="913">
                  <c:v>367.28230049800248</c:v>
                </c:pt>
                <c:pt idx="914">
                  <c:v>371.53522909708943</c:v>
                </c:pt>
                <c:pt idx="915">
                  <c:v>375.83740428836006</c:v>
                </c:pt>
                <c:pt idx="916">
                  <c:v>380.18939632047608</c:v>
                </c:pt>
                <c:pt idx="917">
                  <c:v>384.59178204526745</c:v>
                </c:pt>
                <c:pt idx="918">
                  <c:v>389.04514499419344</c:v>
                </c:pt>
                <c:pt idx="919">
                  <c:v>393.55007545568935</c:v>
                </c:pt>
                <c:pt idx="920">
                  <c:v>398.10717055340803</c:v>
                </c:pt>
                <c:pt idx="921">
                  <c:v>402.7170343253689</c:v>
                </c:pt>
                <c:pt idx="922">
                  <c:v>407.38027780402069</c:v>
                </c:pt>
                <c:pt idx="923">
                  <c:v>412.09751909723707</c:v>
                </c:pt>
                <c:pt idx="924">
                  <c:v>416.86938347024119</c:v>
                </c:pt>
                <c:pt idx="925">
                  <c:v>421.69650342848695</c:v>
                </c:pt>
                <c:pt idx="926">
                  <c:v>426.57951880149619</c:v>
                </c:pt>
                <c:pt idx="927">
                  <c:v>431.51907682766767</c:v>
                </c:pt>
                <c:pt idx="928">
                  <c:v>436.51583224006725</c:v>
                </c:pt>
                <c:pt idx="929">
                  <c:v>441.57044735321261</c:v>
                </c:pt>
                <c:pt idx="930">
                  <c:v>446.68359215086201</c:v>
                </c:pt>
                <c:pt idx="931">
                  <c:v>451.85594437481927</c:v>
                </c:pt>
                <c:pt idx="932">
                  <c:v>457.08818961477078</c:v>
                </c:pt>
                <c:pt idx="933">
                  <c:v>462.3810213991548</c:v>
                </c:pt>
                <c:pt idx="934">
                  <c:v>467.73514128709144</c:v>
                </c:pt>
                <c:pt idx="935">
                  <c:v>473.15125896137249</c:v>
                </c:pt>
                <c:pt idx="936">
                  <c:v>478.63009232252904</c:v>
                </c:pt>
                <c:pt idx="937">
                  <c:v>484.17236758398877</c:v>
                </c:pt>
                <c:pt idx="938">
                  <c:v>489.77881936833433</c:v>
                </c:pt>
                <c:pt idx="939">
                  <c:v>495.45019080467705</c:v>
                </c:pt>
                <c:pt idx="940">
                  <c:v>501.1872336271569</c:v>
                </c:pt>
                <c:pt idx="941">
                  <c:v>506.99070827458758</c:v>
                </c:pt>
                <c:pt idx="942">
                  <c:v>512.86138399124673</c:v>
                </c:pt>
                <c:pt idx="943">
                  <c:v>518.80003892884156</c:v>
                </c:pt>
                <c:pt idx="944">
                  <c:v>524.80746024965163</c:v>
                </c:pt>
                <c:pt idx="945">
                  <c:v>530.88444423086594</c:v>
                </c:pt>
                <c:pt idx="946">
                  <c:v>537.03179637012886</c:v>
                </c:pt>
                <c:pt idx="947">
                  <c:v>543.25033149230796</c:v>
                </c:pt>
                <c:pt idx="948">
                  <c:v>549.54087385749779</c:v>
                </c:pt>
                <c:pt idx="949">
                  <c:v>555.90425727027434</c:v>
                </c:pt>
                <c:pt idx="950">
                  <c:v>562.3413251902183</c:v>
                </c:pt>
                <c:pt idx="951">
                  <c:v>568.85293084370915</c:v>
                </c:pt>
                <c:pt idx="952">
                  <c:v>575.43993733702314</c:v>
                </c:pt>
                <c:pt idx="953">
                  <c:v>582.10321777073591</c:v>
                </c:pt>
                <c:pt idx="954">
                  <c:v>588.84365535545192</c:v>
                </c:pt>
                <c:pt idx="955">
                  <c:v>595.66214352887187</c:v>
                </c:pt>
                <c:pt idx="956">
                  <c:v>602.55958607421746</c:v>
                </c:pt>
                <c:pt idx="957">
                  <c:v>609.5368972400272</c:v>
                </c:pt>
                <c:pt idx="958">
                  <c:v>616.59500186133744</c:v>
                </c:pt>
                <c:pt idx="959">
                  <c:v>623.73483548227273</c:v>
                </c:pt>
                <c:pt idx="960">
                  <c:v>630.95734448004509</c:v>
                </c:pt>
                <c:pt idx="961">
                  <c:v>638.26348619039879</c:v>
                </c:pt>
                <c:pt idx="962">
                  <c:v>645.65422903450383</c:v>
                </c:pt>
                <c:pt idx="963">
                  <c:v>653.13055264731895</c:v>
                </c:pt>
                <c:pt idx="964">
                  <c:v>660.69344800744079</c:v>
                </c:pt>
                <c:pt idx="965">
                  <c:v>668.34391756845753</c:v>
                </c:pt>
                <c:pt idx="966">
                  <c:v>676.08297539182286</c:v>
                </c:pt>
                <c:pt idx="967">
                  <c:v>683.91164728126728</c:v>
                </c:pt>
                <c:pt idx="968">
                  <c:v>691.83097091877255</c:v>
                </c:pt>
                <c:pt idx="969">
                  <c:v>699.84199600210763</c:v>
                </c:pt>
                <c:pt idx="970">
                  <c:v>707.94578438397014</c:v>
                </c:pt>
                <c:pt idx="971">
                  <c:v>716.14341021273219</c:v>
                </c:pt>
                <c:pt idx="972">
                  <c:v>724.43596007481824</c:v>
                </c:pt>
                <c:pt idx="973">
                  <c:v>732.8245331387302</c:v>
                </c:pt>
                <c:pt idx="974">
                  <c:v>741.31024130074172</c:v>
                </c:pt>
                <c:pt idx="975">
                  <c:v>749.89420933227791</c:v>
                </c:pt>
                <c:pt idx="976">
                  <c:v>758.5775750290037</c:v>
                </c:pt>
                <c:pt idx="977">
                  <c:v>767.36148936163545</c:v>
                </c:pt>
                <c:pt idx="978">
                  <c:v>776.24711662850598</c:v>
                </c:pt>
                <c:pt idx="979">
                  <c:v>785.23563460988385</c:v>
                </c:pt>
                <c:pt idx="980">
                  <c:v>794.32823472409132</c:v>
                </c:pt>
                <c:pt idx="981">
                  <c:v>803.52612218542492</c:v>
                </c:pt>
                <c:pt idx="982">
                  <c:v>812.83051616390469</c:v>
                </c:pt>
                <c:pt idx="983">
                  <c:v>822.24264994687428</c:v>
                </c:pt>
                <c:pt idx="984">
                  <c:v>831.76377110247176</c:v>
                </c:pt>
                <c:pt idx="985">
                  <c:v>841.3951416449936</c:v>
                </c:pt>
                <c:pt idx="986">
                  <c:v>851.13803820217095</c:v>
                </c:pt>
                <c:pt idx="987">
                  <c:v>860.99375218439275</c:v>
                </c:pt>
                <c:pt idx="988">
                  <c:v>870.96358995587025</c:v>
                </c:pt>
                <c:pt idx="989">
                  <c:v>881.04887300780126</c:v>
                </c:pt>
                <c:pt idx="990">
                  <c:v>891.25093813353021</c:v>
                </c:pt>
                <c:pt idx="991">
                  <c:v>901.57113760573907</c:v>
                </c:pt>
                <c:pt idx="992">
                  <c:v>912.01083935568931</c:v>
                </c:pt>
                <c:pt idx="993">
                  <c:v>922.57142715454017</c:v>
                </c:pt>
                <c:pt idx="994">
                  <c:v>933.25430079676539</c:v>
                </c:pt>
                <c:pt idx="995">
                  <c:v>944.06087628569333</c:v>
                </c:pt>
                <c:pt idx="996">
                  <c:v>954.99258602120335</c:v>
                </c:pt>
                <c:pt idx="997">
                  <c:v>966.050878989578</c:v>
                </c:pt>
                <c:pt idx="998">
                  <c:v>977.23722095557241</c:v>
                </c:pt>
                <c:pt idx="999">
                  <c:v>988.55309465669779</c:v>
                </c:pt>
                <c:pt idx="1000">
                  <c:v>999.99999999975614</c:v>
                </c:pt>
                <c:pt idx="1001">
                  <c:v>1011.5794542596518</c:v>
                </c:pt>
                <c:pt idx="1002">
                  <c:v>1023.2929922805046</c:v>
                </c:pt>
                <c:pt idx="1003">
                  <c:v>1035.1421666790914</c:v>
                </c:pt>
                <c:pt idx="1004">
                  <c:v>1047.1285480506422</c:v>
                </c:pt>
                <c:pt idx="1005">
                  <c:v>1059.2537251770284</c:v>
                </c:pt>
                <c:pt idx="1006">
                  <c:v>1071.5193052373429</c:v>
                </c:pt>
                <c:pt idx="1007">
                  <c:v>1083.9269140209369</c:v>
                </c:pt>
                <c:pt idx="1008">
                  <c:v>1096.4781961429151</c:v>
                </c:pt>
                <c:pt idx="1009">
                  <c:v>1109.174815262128</c:v>
                </c:pt>
                <c:pt idx="1010">
                  <c:v>1122.0184543016874</c:v>
                </c:pt>
                <c:pt idx="1011">
                  <c:v>1135.0108156720357</c:v>
                </c:pt>
                <c:pt idx="1012">
                  <c:v>1148.1536214966002</c:v>
                </c:pt>
                <c:pt idx="1013">
                  <c:v>1161.4486138400548</c:v>
                </c:pt>
                <c:pt idx="1014">
                  <c:v>1174.897554939238</c:v>
                </c:pt>
                <c:pt idx="1015">
                  <c:v>1188.5022274367236</c:v>
                </c:pt>
                <c:pt idx="1016">
                  <c:v>1202.2644346171144</c:v>
                </c:pt>
                <c:pt idx="1017">
                  <c:v>1216.1860006460661</c:v>
                </c:pt>
                <c:pt idx="1018">
                  <c:v>1230.2687708120761</c:v>
                </c:pt>
                <c:pt idx="1019">
                  <c:v>1244.514611771076</c:v>
                </c:pt>
                <c:pt idx="1020">
                  <c:v>1258.9254117938547</c:v>
                </c:pt>
                <c:pt idx="1021">
                  <c:v>1273.5030810163455</c:v>
                </c:pt>
                <c:pt idx="1022">
                  <c:v>1288.2495516928116</c:v>
                </c:pt>
                <c:pt idx="1023">
                  <c:v>1303.1667784519734</c:v>
                </c:pt>
                <c:pt idx="1024">
                  <c:v>1318.2567385560772</c:v>
                </c:pt>
                <c:pt idx="1025">
                  <c:v>1333.5214321629901</c:v>
                </c:pt>
                <c:pt idx="1026">
                  <c:v>1348.9628825913157</c:v>
                </c:pt>
                <c:pt idx="1027">
                  <c:v>1364.5831365885829</c:v>
                </c:pt>
                <c:pt idx="1028">
                  <c:v>1380.3842646025391</c:v>
                </c:pt>
                <c:pt idx="1029">
                  <c:v>1396.3683610555877</c:v>
                </c:pt>
                <c:pt idx="1030">
                  <c:v>1412.5375446224002</c:v>
                </c:pt>
                <c:pt idx="1031">
                  <c:v>1428.8939585107423</c:v>
                </c:pt>
                <c:pt idx="1032">
                  <c:v>1445.4397707455626</c:v>
                </c:pt>
                <c:pt idx="1033">
                  <c:v>1462.1771744563489</c:v>
                </c:pt>
                <c:pt idx="1034">
                  <c:v>1479.1083881678339</c:v>
                </c:pt>
                <c:pt idx="1035">
                  <c:v>1496.2356560940555</c:v>
                </c:pt>
                <c:pt idx="1036">
                  <c:v>1513.5612484358257</c:v>
                </c:pt>
                <c:pt idx="1037">
                  <c:v>1531.0874616816432</c:v>
                </c:pt>
                <c:pt idx="1038">
                  <c:v>1548.8166189120898</c:v>
                </c:pt>
                <c:pt idx="1039">
                  <c:v>1566.7510701077529</c:v>
                </c:pt>
                <c:pt idx="1040">
                  <c:v>1584.89319246071</c:v>
                </c:pt>
                <c:pt idx="1041">
                  <c:v>1603.245390689633</c:v>
                </c:pt>
                <c:pt idx="1042">
                  <c:v>1621.8100973585169</c:v>
                </c:pt>
                <c:pt idx="1043">
                  <c:v>1640.5897731991213</c:v>
                </c:pt>
                <c:pt idx="1044">
                  <c:v>1659.5869074371378</c:v>
                </c:pt>
                <c:pt idx="1045">
                  <c:v>1678.8040181221324</c:v>
                </c:pt>
                <c:pt idx="1046">
                  <c:v>1698.2436524613115</c:v>
                </c:pt>
                <c:pt idx="1047">
                  <c:v>1717.9083871571502</c:v>
                </c:pt>
                <c:pt idx="1048">
                  <c:v>1737.8008287489324</c:v>
                </c:pt>
                <c:pt idx="1049">
                  <c:v>1757.9236139582413</c:v>
                </c:pt>
                <c:pt idx="1050">
                  <c:v>1778.279410038466</c:v>
                </c:pt>
                <c:pt idx="1051">
                  <c:v>1798.8709151283256</c:v>
                </c:pt>
                <c:pt idx="1052">
                  <c:v>1819.7008586095158</c:v>
                </c:pt>
                <c:pt idx="1053">
                  <c:v>1840.7720014684826</c:v>
                </c:pt>
                <c:pt idx="1054">
                  <c:v>1862.0871366623887</c:v>
                </c:pt>
                <c:pt idx="1055">
                  <c:v>1883.6490894893161</c:v>
                </c:pt>
                <c:pt idx="1056">
                  <c:v>1905.4607179627571</c:v>
                </c:pt>
                <c:pt idx="1057">
                  <c:v>1927.5249131904402</c:v>
                </c:pt>
                <c:pt idx="1058">
                  <c:v>1949.8445997575402</c:v>
                </c:pt>
                <c:pt idx="1059">
                  <c:v>1972.4227361143428</c:v>
                </c:pt>
                <c:pt idx="1060">
                  <c:v>1995.2623149683625</c:v>
                </c:pt>
                <c:pt idx="1061">
                  <c:v>2018.3663636810379</c:v>
                </c:pt>
                <c:pt idx="1062">
                  <c:v>2041.7379446690002</c:v>
                </c:pt>
                <c:pt idx="1063">
                  <c:v>2065.380155809994</c:v>
                </c:pt>
                <c:pt idx="1064">
                  <c:v>2089.2961308534977</c:v>
                </c:pt>
                <c:pt idx="1065">
                  <c:v>2113.4890398360985</c:v>
                </c:pt>
                <c:pt idx="1066">
                  <c:v>2137.9620895016774</c:v>
                </c:pt>
                <c:pt idx="1067">
                  <c:v>2162.7185237264553</c:v>
                </c:pt>
                <c:pt idx="1068">
                  <c:v>2187.7616239489812</c:v>
                </c:pt>
                <c:pt idx="1069">
                  <c:v>2213.0947096050591</c:v>
                </c:pt>
                <c:pt idx="1070">
                  <c:v>2238.7211385677547</c:v>
                </c:pt>
                <c:pt idx="1071">
                  <c:v>2264.6443075924676</c:v>
                </c:pt>
                <c:pt idx="1072">
                  <c:v>2290.8676527671741</c:v>
                </c:pt>
                <c:pt idx="1073">
                  <c:v>2317.3946499678727</c:v>
                </c:pt>
                <c:pt idx="1074">
                  <c:v>2344.228815319309</c:v>
                </c:pt>
                <c:pt idx="1075">
                  <c:v>2371.3737056610348</c:v>
                </c:pt>
                <c:pt idx="1076">
                  <c:v>2398.8329190188588</c:v>
                </c:pt>
                <c:pt idx="1077">
                  <c:v>2426.6100950817759</c:v>
                </c:pt>
                <c:pt idx="1078">
                  <c:v>2454.7089156843836</c:v>
                </c:pt>
                <c:pt idx="1079">
                  <c:v>2483.1331052949158</c:v>
                </c:pt>
                <c:pt idx="1080">
                  <c:v>2511.8864315089177</c:v>
                </c:pt>
                <c:pt idx="1081">
                  <c:v>2540.9727055486351</c:v>
                </c:pt>
                <c:pt idx="1082">
                  <c:v>2570.3957827681857</c:v>
                </c:pt>
                <c:pt idx="1083">
                  <c:v>2600.1595631645864</c:v>
                </c:pt>
                <c:pt idx="1084">
                  <c:v>2630.2679918946878</c:v>
                </c:pt>
                <c:pt idx="1085">
                  <c:v>2660.7250597981028</c:v>
                </c:pt>
                <c:pt idx="1086">
                  <c:v>2691.5348039262008</c:v>
                </c:pt>
                <c:pt idx="1087">
                  <c:v>2722.7013080771885</c:v>
                </c:pt>
                <c:pt idx="1088">
                  <c:v>2754.2287033374341</c:v>
                </c:pt>
                <c:pt idx="1089">
                  <c:v>2786.1211686290299</c:v>
                </c:pt>
                <c:pt idx="1090">
                  <c:v>2818.3829312637044</c:v>
                </c:pt>
                <c:pt idx="1091">
                  <c:v>2851.018267503151</c:v>
                </c:pt>
                <c:pt idx="1092">
                  <c:v>2884.0315031258388</c:v>
                </c:pt>
                <c:pt idx="1093">
                  <c:v>2917.4270140003905</c:v>
                </c:pt>
                <c:pt idx="1094">
                  <c:v>2951.209226665595</c:v>
                </c:pt>
                <c:pt idx="1095">
                  <c:v>2985.3826189171596</c:v>
                </c:pt>
                <c:pt idx="1096">
                  <c:v>3019.9517204012068</c:v>
                </c:pt>
                <c:pt idx="1097">
                  <c:v>3054.9211132146943</c:v>
                </c:pt>
                <c:pt idx="1098">
                  <c:v>3090.2954325127621</c:v>
                </c:pt>
                <c:pt idx="1099">
                  <c:v>3126.0793671231168</c:v>
                </c:pt>
                <c:pt idx="1100">
                  <c:v>3162.2776601675314</c:v>
                </c:pt>
                <c:pt idx="1101">
                  <c:v>3198.8951096905398</c:v>
                </c:pt>
                <c:pt idx="1102">
                  <c:v>3235.9365692954148</c:v>
                </c:pt>
                <c:pt idx="1103">
                  <c:v>3273.4069487874976</c:v>
                </c:pt>
                <c:pt idx="1104">
                  <c:v>3311.3112148250166</c:v>
                </c:pt>
                <c:pt idx="1105">
                  <c:v>3349.6543915773718</c:v>
                </c:pt>
                <c:pt idx="1106">
                  <c:v>3388.4415613911101</c:v>
                </c:pt>
                <c:pt idx="1107">
                  <c:v>3427.6778654635773</c:v>
                </c:pt>
                <c:pt idx="1108">
                  <c:v>3467.3685045243792</c:v>
                </c:pt>
                <c:pt idx="1109">
                  <c:v>3507.5187395247317</c:v>
                </c:pt>
                <c:pt idx="1110">
                  <c:v>3548.1338923347953</c:v>
                </c:pt>
                <c:pt idx="1111">
                  <c:v>3589.2193464490815</c:v>
                </c:pt>
                <c:pt idx="1112">
                  <c:v>3630.7805477000247</c:v>
                </c:pt>
                <c:pt idx="1113">
                  <c:v>3672.8230049798467</c:v>
                </c:pt>
                <c:pt idx="1114">
                  <c:v>3715.3522909707135</c:v>
                </c:pt>
                <c:pt idx="1115">
                  <c:v>3758.374042883418</c:v>
                </c:pt>
                <c:pt idx="1116">
                  <c:v>3801.8939632045763</c:v>
                </c:pt>
                <c:pt idx="1117">
                  <c:v>3845.9178204524874</c:v>
                </c:pt>
                <c:pt idx="1118">
                  <c:v>3890.4514499417455</c:v>
                </c:pt>
                <c:pt idx="1119">
                  <c:v>3935.5007545567018</c:v>
                </c:pt>
                <c:pt idx="1120">
                  <c:v>3981.0717055338873</c:v>
                </c:pt>
                <c:pt idx="1121">
                  <c:v>4027.1703432534855</c:v>
                </c:pt>
                <c:pt idx="1122">
                  <c:v>4073.8027780400089</c:v>
                </c:pt>
                <c:pt idx="1123">
                  <c:v>4120.9751909721699</c:v>
                </c:pt>
                <c:pt idx="1124">
                  <c:v>4168.6938347022087</c:v>
                </c:pt>
                <c:pt idx="1125">
                  <c:v>4216.9650342846644</c:v>
                </c:pt>
                <c:pt idx="1126">
                  <c:v>4265.7951880147548</c:v>
                </c:pt>
                <c:pt idx="1127">
                  <c:v>4315.1907682764668</c:v>
                </c:pt>
                <c:pt idx="1128">
                  <c:v>4365.1583224004598</c:v>
                </c:pt>
                <c:pt idx="1129">
                  <c:v>4415.7044735319114</c:v>
                </c:pt>
                <c:pt idx="1130">
                  <c:v>4466.8359215083947</c:v>
                </c:pt>
                <c:pt idx="1131">
                  <c:v>4518.5594437479731</c:v>
                </c:pt>
                <c:pt idx="1132">
                  <c:v>4570.8818961474844</c:v>
                </c:pt>
                <c:pt idx="1133">
                  <c:v>4623.8102139913226</c:v>
                </c:pt>
                <c:pt idx="1134">
                  <c:v>4677.3514128706865</c:v>
                </c:pt>
                <c:pt idx="1135">
                  <c:v>4731.5125896134941</c:v>
                </c:pt>
                <c:pt idx="1136">
                  <c:v>4786.300923225057</c:v>
                </c:pt>
                <c:pt idx="1137">
                  <c:v>4841.7236758396521</c:v>
                </c:pt>
                <c:pt idx="1138">
                  <c:v>4897.7881936831045</c:v>
                </c:pt>
                <c:pt idx="1139">
                  <c:v>4954.5019080465199</c:v>
                </c:pt>
                <c:pt idx="1140">
                  <c:v>5011.8723362713254</c:v>
                </c:pt>
                <c:pt idx="1141">
                  <c:v>5069.9070827456289</c:v>
                </c:pt>
                <c:pt idx="1142">
                  <c:v>5128.6138399122174</c:v>
                </c:pt>
                <c:pt idx="1143">
                  <c:v>5188.0003892881641</c:v>
                </c:pt>
                <c:pt idx="1144">
                  <c:v>5248.0746024962609</c:v>
                </c:pt>
                <c:pt idx="1145">
                  <c:v>5308.844442308402</c:v>
                </c:pt>
                <c:pt idx="1146">
                  <c:v>5370.3179637010271</c:v>
                </c:pt>
                <c:pt idx="1147">
                  <c:v>5432.5033149228148</c:v>
                </c:pt>
                <c:pt idx="1148">
                  <c:v>5495.4087385747007</c:v>
                </c:pt>
                <c:pt idx="1149">
                  <c:v>5559.0425727024731</c:v>
                </c:pt>
                <c:pt idx="1150">
                  <c:v>5623.4132519019095</c:v>
                </c:pt>
                <c:pt idx="1151">
                  <c:v>5688.529308436815</c:v>
                </c:pt>
                <c:pt idx="1152">
                  <c:v>5754.3993733699508</c:v>
                </c:pt>
                <c:pt idx="1153">
                  <c:v>5821.0321777070758</c:v>
                </c:pt>
                <c:pt idx="1154">
                  <c:v>5888.4365535542329</c:v>
                </c:pt>
                <c:pt idx="1155">
                  <c:v>5956.6214352884281</c:v>
                </c:pt>
                <c:pt idx="1156">
                  <c:v>6025.5958607418816</c:v>
                </c:pt>
                <c:pt idx="1157">
                  <c:v>6095.3689723999651</c:v>
                </c:pt>
                <c:pt idx="1158">
                  <c:v>6165.9500186130745</c:v>
                </c:pt>
                <c:pt idx="1159">
                  <c:v>6237.3483548224249</c:v>
                </c:pt>
                <c:pt idx="1160">
                  <c:v>6309.573444800144</c:v>
                </c:pt>
                <c:pt idx="1161">
                  <c:v>6382.634861903678</c:v>
                </c:pt>
                <c:pt idx="1162">
                  <c:v>6456.5422903447243</c:v>
                </c:pt>
                <c:pt idx="1163">
                  <c:v>6531.305526472871</c:v>
                </c:pt>
                <c:pt idx="1164">
                  <c:v>6606.9344800740864</c:v>
                </c:pt>
                <c:pt idx="1165">
                  <c:v>6683.4391756842497</c:v>
                </c:pt>
                <c:pt idx="1166">
                  <c:v>6760.8297539178875</c:v>
                </c:pt>
                <c:pt idx="1167">
                  <c:v>6839.1164728123404</c:v>
                </c:pt>
                <c:pt idx="1168">
                  <c:v>6918.3097091873897</c:v>
                </c:pt>
                <c:pt idx="1169">
                  <c:v>6998.4199600207357</c:v>
                </c:pt>
                <c:pt idx="1170">
                  <c:v>7079.4578438393564</c:v>
                </c:pt>
                <c:pt idx="1171">
                  <c:v>7161.4341021269738</c:v>
                </c:pt>
                <c:pt idx="1172">
                  <c:v>7244.35960074783</c:v>
                </c:pt>
                <c:pt idx="1173">
                  <c:v>7328.2453313869464</c:v>
                </c:pt>
                <c:pt idx="1174">
                  <c:v>7413.1024130070555</c:v>
                </c:pt>
                <c:pt idx="1175">
                  <c:v>7498.942093322401</c:v>
                </c:pt>
                <c:pt idx="1176">
                  <c:v>7585.7757502896548</c:v>
                </c:pt>
                <c:pt idx="1177">
                  <c:v>7673.6148936159807</c:v>
                </c:pt>
                <c:pt idx="1178">
                  <c:v>7762.471166284683</c:v>
                </c:pt>
                <c:pt idx="1179">
                  <c:v>7852.3563460984578</c:v>
                </c:pt>
                <c:pt idx="1180">
                  <c:v>7943.282347240528</c:v>
                </c:pt>
                <c:pt idx="1181">
                  <c:v>8035.2612218538588</c:v>
                </c:pt>
                <c:pt idx="1182">
                  <c:v>8128.305161638651</c:v>
                </c:pt>
                <c:pt idx="1183">
                  <c:v>8222.4264994683417</c:v>
                </c:pt>
                <c:pt idx="1184">
                  <c:v>8317.6377110242975</c:v>
                </c:pt>
                <c:pt idx="1185">
                  <c:v>8413.9514164495122</c:v>
                </c:pt>
                <c:pt idx="1186">
                  <c:v>8511.3803820212961</c:v>
                </c:pt>
                <c:pt idx="1187">
                  <c:v>8609.9375218435089</c:v>
                </c:pt>
                <c:pt idx="1188">
                  <c:v>8709.6358995582796</c:v>
                </c:pt>
                <c:pt idx="1189">
                  <c:v>8810.4887300775845</c:v>
                </c:pt>
                <c:pt idx="1190">
                  <c:v>8912.5093813348685</c:v>
                </c:pt>
                <c:pt idx="1191">
                  <c:v>9015.7113760569518</c:v>
                </c:pt>
                <c:pt idx="1192">
                  <c:v>9120.1083935564493</c:v>
                </c:pt>
                <c:pt idx="1193">
                  <c:v>9225.7142715449518</c:v>
                </c:pt>
                <c:pt idx="1194">
                  <c:v>9332.5430079672005</c:v>
                </c:pt>
                <c:pt idx="1195">
                  <c:v>9440.608762856491</c:v>
                </c:pt>
                <c:pt idx="1196">
                  <c:v>9549.9258602115842</c:v>
                </c:pt>
                <c:pt idx="1197">
                  <c:v>9660.5087898953279</c:v>
                </c:pt>
                <c:pt idx="1198">
                  <c:v>9772.372209555233</c:v>
                </c:pt>
                <c:pt idx="1199">
                  <c:v>9885.5309465664795</c:v>
                </c:pt>
                <c:pt idx="1200">
                  <c:v>9999.9999999970569</c:v>
                </c:pt>
                <c:pt idx="1201">
                  <c:v>10115.794542596008</c:v>
                </c:pt>
                <c:pt idx="1202">
                  <c:v>10232.929922804529</c:v>
                </c:pt>
                <c:pt idx="1203">
                  <c:v>10351.421666790391</c:v>
                </c:pt>
                <c:pt idx="1204">
                  <c:v>10471.285480505912</c:v>
                </c:pt>
                <c:pt idx="1205">
                  <c:v>10592.537251769771</c:v>
                </c:pt>
                <c:pt idx="1206">
                  <c:v>10715.193052372908</c:v>
                </c:pt>
                <c:pt idx="1207">
                  <c:v>10839.269140208842</c:v>
                </c:pt>
                <c:pt idx="1208">
                  <c:v>10964.78196142862</c:v>
                </c:pt>
                <c:pt idx="1209">
                  <c:v>11091.748152620743</c:v>
                </c:pt>
                <c:pt idx="1210">
                  <c:v>11220.184543016327</c:v>
                </c:pt>
                <c:pt idx="1211">
                  <c:v>11350.108156719805</c:v>
                </c:pt>
                <c:pt idx="1212">
                  <c:v>11481.536214965443</c:v>
                </c:pt>
                <c:pt idx="1213">
                  <c:v>11614.486138400003</c:v>
                </c:pt>
                <c:pt idx="1214">
                  <c:v>11748.975549391831</c:v>
                </c:pt>
                <c:pt idx="1215">
                  <c:v>11885.022274366678</c:v>
                </c:pt>
                <c:pt idx="1216">
                  <c:v>12022.644346170538</c:v>
                </c:pt>
                <c:pt idx="1217">
                  <c:v>12161.860006460049</c:v>
                </c:pt>
                <c:pt idx="1218">
                  <c:v>12302.687708120142</c:v>
                </c:pt>
                <c:pt idx="1219">
                  <c:v>12445.146117710134</c:v>
                </c:pt>
                <c:pt idx="1220">
                  <c:v>12589.254117937911</c:v>
                </c:pt>
                <c:pt idx="1221">
                  <c:v>12735.030810162812</c:v>
                </c:pt>
                <c:pt idx="1222">
                  <c:v>12882.495516927491</c:v>
                </c:pt>
                <c:pt idx="1223">
                  <c:v>13031.667784519099</c:v>
                </c:pt>
                <c:pt idx="1224">
                  <c:v>13182.567385560131</c:v>
                </c:pt>
                <c:pt idx="1225">
                  <c:v>13335.214321629252</c:v>
                </c:pt>
                <c:pt idx="1226">
                  <c:v>13489.628825912501</c:v>
                </c:pt>
                <c:pt idx="1227">
                  <c:v>13645.831365885164</c:v>
                </c:pt>
                <c:pt idx="1228">
                  <c:v>13803.842646024719</c:v>
                </c:pt>
                <c:pt idx="1229">
                  <c:v>13963.683610555197</c:v>
                </c:pt>
                <c:pt idx="1230">
                  <c:v>14125.375446223317</c:v>
                </c:pt>
                <c:pt idx="1231">
                  <c:v>14288.939585106753</c:v>
                </c:pt>
                <c:pt idx="1232">
                  <c:v>14454.397707454948</c:v>
                </c:pt>
                <c:pt idx="1233">
                  <c:v>14621.771744562804</c:v>
                </c:pt>
                <c:pt idx="1234">
                  <c:v>14791.083881677592</c:v>
                </c:pt>
                <c:pt idx="1235">
                  <c:v>14962.356560939799</c:v>
                </c:pt>
                <c:pt idx="1236">
                  <c:v>15135.612484357494</c:v>
                </c:pt>
                <c:pt idx="1237">
                  <c:v>15310.874616815659</c:v>
                </c:pt>
                <c:pt idx="1238">
                  <c:v>15488.166189120118</c:v>
                </c:pt>
                <c:pt idx="1239">
                  <c:v>15667.510701076741</c:v>
                </c:pt>
                <c:pt idx="1240">
                  <c:v>15848.93192460633</c:v>
                </c:pt>
                <c:pt idx="1241">
                  <c:v>16032.453906895551</c:v>
                </c:pt>
                <c:pt idx="1242">
                  <c:v>16218.10097358438</c:v>
                </c:pt>
                <c:pt idx="1243">
                  <c:v>16405.897731990415</c:v>
                </c:pt>
                <c:pt idx="1244">
                  <c:v>16595.86907437057</c:v>
                </c:pt>
                <c:pt idx="1245">
                  <c:v>16788.040181220509</c:v>
                </c:pt>
                <c:pt idx="1246">
                  <c:v>16982.436524612291</c:v>
                </c:pt>
                <c:pt idx="1247">
                  <c:v>17179.083871570667</c:v>
                </c:pt>
                <c:pt idx="1248">
                  <c:v>17378.008287488479</c:v>
                </c:pt>
                <c:pt idx="1249">
                  <c:v>17579.236139581586</c:v>
                </c:pt>
                <c:pt idx="1250">
                  <c:v>17782.794100383824</c:v>
                </c:pt>
                <c:pt idx="1251">
                  <c:v>17988.709151282415</c:v>
                </c:pt>
                <c:pt idx="1252">
                  <c:v>18197.008586094242</c:v>
                </c:pt>
                <c:pt idx="1253">
                  <c:v>18407.720014683899</c:v>
                </c:pt>
                <c:pt idx="1254">
                  <c:v>18620.871366622949</c:v>
                </c:pt>
                <c:pt idx="1255">
                  <c:v>18836.490894892213</c:v>
                </c:pt>
                <c:pt idx="1256">
                  <c:v>19054.607179626611</c:v>
                </c:pt>
                <c:pt idx="1257">
                  <c:v>19275.249131903431</c:v>
                </c:pt>
                <c:pt idx="1258">
                  <c:v>19498.445997574454</c:v>
                </c:pt>
                <c:pt idx="1259">
                  <c:v>19724.227361142468</c:v>
                </c:pt>
                <c:pt idx="1260">
                  <c:v>19952.623149682655</c:v>
                </c:pt>
                <c:pt idx="1261">
                  <c:v>20183.663636809397</c:v>
                </c:pt>
                <c:pt idx="1262">
                  <c:v>20417.379446689007</c:v>
                </c:pt>
                <c:pt idx="1263">
                  <c:v>20653.801558098934</c:v>
                </c:pt>
                <c:pt idx="1264">
                  <c:v>20892.961308533959</c:v>
                </c:pt>
                <c:pt idx="1265">
                  <c:v>21134.890398359959</c:v>
                </c:pt>
                <c:pt idx="1266">
                  <c:v>21379.620895015734</c:v>
                </c:pt>
                <c:pt idx="1267">
                  <c:v>21627.185237263537</c:v>
                </c:pt>
                <c:pt idx="1268">
                  <c:v>21877.616239488783</c:v>
                </c:pt>
                <c:pt idx="1269">
                  <c:v>22130.94709604956</c:v>
                </c:pt>
                <c:pt idx="1270">
                  <c:v>22387.211385676419</c:v>
                </c:pt>
                <c:pt idx="1271">
                  <c:v>22646.443075923537</c:v>
                </c:pt>
                <c:pt idx="1272">
                  <c:v>22908.676527670585</c:v>
                </c:pt>
                <c:pt idx="1273">
                  <c:v>23173.946499677557</c:v>
                </c:pt>
                <c:pt idx="1274">
                  <c:v>23442.288153191908</c:v>
                </c:pt>
                <c:pt idx="1275">
                  <c:v>23713.737056609152</c:v>
                </c:pt>
                <c:pt idx="1276">
                  <c:v>23988.329190187418</c:v>
                </c:pt>
                <c:pt idx="1277">
                  <c:v>24266.100950816581</c:v>
                </c:pt>
                <c:pt idx="1278">
                  <c:v>24547.089156842641</c:v>
                </c:pt>
                <c:pt idx="1279">
                  <c:v>24831.33105294795</c:v>
                </c:pt>
                <c:pt idx="1280">
                  <c:v>25118.864315087954</c:v>
                </c:pt>
                <c:pt idx="1281">
                  <c:v>25409.727055485113</c:v>
                </c:pt>
                <c:pt idx="1282">
                  <c:v>25703.95782768061</c:v>
                </c:pt>
                <c:pt idx="1283">
                  <c:v>26001.595631644595</c:v>
                </c:pt>
                <c:pt idx="1284">
                  <c:v>26302.6799189456</c:v>
                </c:pt>
                <c:pt idx="1285">
                  <c:v>26607.250597979779</c:v>
                </c:pt>
                <c:pt idx="1286">
                  <c:v>26915.348039260745</c:v>
                </c:pt>
                <c:pt idx="1287">
                  <c:v>27227.013080770612</c:v>
                </c:pt>
                <c:pt idx="1288">
                  <c:v>27542.287033372955</c:v>
                </c:pt>
                <c:pt idx="1289">
                  <c:v>27861.211686288894</c:v>
                </c:pt>
                <c:pt idx="1290">
                  <c:v>28183.829312635622</c:v>
                </c:pt>
                <c:pt idx="1291">
                  <c:v>28510.182675030075</c:v>
                </c:pt>
                <c:pt idx="1292">
                  <c:v>28840.315031256934</c:v>
                </c:pt>
                <c:pt idx="1293">
                  <c:v>29174.270140002438</c:v>
                </c:pt>
                <c:pt idx="1294">
                  <c:v>29512.092266654516</c:v>
                </c:pt>
                <c:pt idx="1295">
                  <c:v>29853.826189170144</c:v>
                </c:pt>
                <c:pt idx="1296">
                  <c:v>30199.517204010601</c:v>
                </c:pt>
                <c:pt idx="1297">
                  <c:v>30549.211132145461</c:v>
                </c:pt>
                <c:pt idx="1298">
                  <c:v>30902.95432512612</c:v>
                </c:pt>
                <c:pt idx="1299">
                  <c:v>31260.79367122965</c:v>
                </c:pt>
                <c:pt idx="1300">
                  <c:v>31622.776601673773</c:v>
                </c:pt>
                <c:pt idx="1301">
                  <c:v>31988.951096903846</c:v>
                </c:pt>
                <c:pt idx="1302">
                  <c:v>32359.365692952575</c:v>
                </c:pt>
                <c:pt idx="1303">
                  <c:v>32734.069487873447</c:v>
                </c:pt>
                <c:pt idx="1304">
                  <c:v>33113.112148248612</c:v>
                </c:pt>
                <c:pt idx="1305">
                  <c:v>33496.543915772148</c:v>
                </c:pt>
                <c:pt idx="1306">
                  <c:v>33884.41561390939</c:v>
                </c:pt>
                <c:pt idx="1307">
                  <c:v>34276.778654634043</c:v>
                </c:pt>
                <c:pt idx="1308">
                  <c:v>34673.68504524204</c:v>
                </c:pt>
                <c:pt idx="1309">
                  <c:v>35075.18739524555</c:v>
                </c:pt>
                <c:pt idx="1310">
                  <c:v>35481.338923346164</c:v>
                </c:pt>
                <c:pt idx="1311">
                  <c:v>35892.193464489006</c:v>
                </c:pt>
                <c:pt idx="1312">
                  <c:v>36307.805476998488</c:v>
                </c:pt>
                <c:pt idx="1313">
                  <c:v>36728.230049796679</c:v>
                </c:pt>
                <c:pt idx="1314">
                  <c:v>37153.522909705323</c:v>
                </c:pt>
                <c:pt idx="1315">
                  <c:v>37583.740428832352</c:v>
                </c:pt>
                <c:pt idx="1316">
                  <c:v>38018.939632043912</c:v>
                </c:pt>
                <c:pt idx="1317">
                  <c:v>38459.178204523007</c:v>
                </c:pt>
                <c:pt idx="1318">
                  <c:v>38904.514499415563</c:v>
                </c:pt>
                <c:pt idx="1319">
                  <c:v>39355.007545565109</c:v>
                </c:pt>
                <c:pt idx="1320">
                  <c:v>39810.717055336936</c:v>
                </c:pt>
                <c:pt idx="1321">
                  <c:v>40271.703432532966</c:v>
                </c:pt>
                <c:pt idx="1322">
                  <c:v>40738.027780398181</c:v>
                </c:pt>
                <c:pt idx="1323">
                  <c:v>41209.751909719773</c:v>
                </c:pt>
                <c:pt idx="1324">
                  <c:v>41686.93834701999</c:v>
                </c:pt>
                <c:pt idx="1325">
                  <c:v>42169.650342844514</c:v>
                </c:pt>
                <c:pt idx="1326">
                  <c:v>42657.951880145396</c:v>
                </c:pt>
                <c:pt idx="1327">
                  <c:v>43151.907682762489</c:v>
                </c:pt>
                <c:pt idx="1328">
                  <c:v>43651.583224002396</c:v>
                </c:pt>
                <c:pt idx="1329">
                  <c:v>44157.044735316886</c:v>
                </c:pt>
                <c:pt idx="1330">
                  <c:v>44668.359215081779</c:v>
                </c:pt>
                <c:pt idx="1331">
                  <c:v>45185.594437477535</c:v>
                </c:pt>
                <c:pt idx="1332">
                  <c:v>45708.818961472629</c:v>
                </c:pt>
                <c:pt idx="1333">
                  <c:v>46238.102139910981</c:v>
                </c:pt>
                <c:pt idx="1334">
                  <c:v>46773.514128704592</c:v>
                </c:pt>
                <c:pt idx="1335">
                  <c:v>47315.125896132638</c:v>
                </c:pt>
                <c:pt idx="1336">
                  <c:v>47863.009232248245</c:v>
                </c:pt>
                <c:pt idx="1337">
                  <c:v>48417.236758394167</c:v>
                </c:pt>
                <c:pt idx="1338">
                  <c:v>48977.881936828664</c:v>
                </c:pt>
                <c:pt idx="1339">
                  <c:v>49545.01908046288</c:v>
                </c:pt>
                <c:pt idx="1340">
                  <c:v>50118.723362710902</c:v>
                </c:pt>
                <c:pt idx="1341">
                  <c:v>50699.070827453921</c:v>
                </c:pt>
                <c:pt idx="1342">
                  <c:v>51286.138399119773</c:v>
                </c:pt>
                <c:pt idx="1343">
                  <c:v>51880.003892879016</c:v>
                </c:pt>
                <c:pt idx="1344">
                  <c:v>52480.746024959968</c:v>
                </c:pt>
                <c:pt idx="1345">
                  <c:v>53088.444423081339</c:v>
                </c:pt>
                <c:pt idx="1346">
                  <c:v>53703.179637007575</c:v>
                </c:pt>
                <c:pt idx="1347">
                  <c:v>54325.033149225412</c:v>
                </c:pt>
                <c:pt idx="1348">
                  <c:v>54954.087385744337</c:v>
                </c:pt>
                <c:pt idx="1349">
                  <c:v>55590.425727022019</c:v>
                </c:pt>
                <c:pt idx="1350">
                  <c:v>56234.132519016362</c:v>
                </c:pt>
                <c:pt idx="1351">
                  <c:v>56885.293084365381</c:v>
                </c:pt>
                <c:pt idx="1352">
                  <c:v>57543.993733696705</c:v>
                </c:pt>
                <c:pt idx="1353">
                  <c:v>58210.32177706794</c:v>
                </c:pt>
                <c:pt idx="1354">
                  <c:v>58884.365535539466</c:v>
                </c:pt>
                <c:pt idx="1355">
                  <c:v>59566.21435288139</c:v>
                </c:pt>
                <c:pt idx="1356">
                  <c:v>60255.958607415887</c:v>
                </c:pt>
                <c:pt idx="1357">
                  <c:v>60953.689723996788</c:v>
                </c:pt>
                <c:pt idx="1358">
                  <c:v>61659.500186127858</c:v>
                </c:pt>
                <c:pt idx="1359">
                  <c:v>62373.483548221324</c:v>
                </c:pt>
                <c:pt idx="1360">
                  <c:v>63095.734447998489</c:v>
                </c:pt>
                <c:pt idx="1361">
                  <c:v>63826.348619033553</c:v>
                </c:pt>
                <c:pt idx="1362">
                  <c:v>64565.422903443992</c:v>
                </c:pt>
                <c:pt idx="1363">
                  <c:v>65313.055264725423</c:v>
                </c:pt>
                <c:pt idx="1364">
                  <c:v>66069.344800737526</c:v>
                </c:pt>
                <c:pt idx="1365">
                  <c:v>66834.391756839133</c:v>
                </c:pt>
                <c:pt idx="1366">
                  <c:v>67608.29753917559</c:v>
                </c:pt>
                <c:pt idx="1367">
                  <c:v>68391.164728120071</c:v>
                </c:pt>
                <c:pt idx="1368">
                  <c:v>69183.097091870528</c:v>
                </c:pt>
                <c:pt idx="1369">
                  <c:v>69984.199600203967</c:v>
                </c:pt>
                <c:pt idx="1370">
                  <c:v>70794.578438390119</c:v>
                </c:pt>
                <c:pt idx="1371">
                  <c:v>71614.341021266257</c:v>
                </c:pt>
                <c:pt idx="1372">
                  <c:v>72443.596007474785</c:v>
                </c:pt>
                <c:pt idx="1373">
                  <c:v>73282.453313865903</c:v>
                </c:pt>
                <c:pt idx="1374">
                  <c:v>74131.024130066944</c:v>
                </c:pt>
                <c:pt idx="1375">
                  <c:v>74989.420933220492</c:v>
                </c:pt>
                <c:pt idx="1376">
                  <c:v>75857.757502892986</c:v>
                </c:pt>
                <c:pt idx="1377">
                  <c:v>76736.148936156213</c:v>
                </c:pt>
                <c:pt idx="1378">
                  <c:v>77624.711662843198</c:v>
                </c:pt>
                <c:pt idx="1379">
                  <c:v>78523.563460980615</c:v>
                </c:pt>
                <c:pt idx="1380">
                  <c:v>79432.823472401273</c:v>
                </c:pt>
                <c:pt idx="1381">
                  <c:v>80352.61221853453</c:v>
                </c:pt>
                <c:pt idx="1382">
                  <c:v>81283.051616382421</c:v>
                </c:pt>
                <c:pt idx="1383">
                  <c:v>82224.264994679281</c:v>
                </c:pt>
                <c:pt idx="1384">
                  <c:v>83176.377110238944</c:v>
                </c:pt>
                <c:pt idx="1385">
                  <c:v>84139.514164491018</c:v>
                </c:pt>
                <c:pt idx="1386">
                  <c:v>85113.803820208821</c:v>
                </c:pt>
                <c:pt idx="1387">
                  <c:v>86099.375218430912</c:v>
                </c:pt>
                <c:pt idx="1388">
                  <c:v>87096.358995578557</c:v>
                </c:pt>
                <c:pt idx="1389">
                  <c:v>88104.887300771559</c:v>
                </c:pt>
                <c:pt idx="1390">
                  <c:v>89125.093813344356</c:v>
                </c:pt>
                <c:pt idx="1391">
                  <c:v>90157.113760565131</c:v>
                </c:pt>
                <c:pt idx="1392">
                  <c:v>91201.083935560062</c:v>
                </c:pt>
                <c:pt idx="1393">
                  <c:v>92257.142715445036</c:v>
                </c:pt>
                <c:pt idx="1394">
                  <c:v>93325.430079667465</c:v>
                </c:pt>
                <c:pt idx="1395">
                  <c:v>94406.087628560315</c:v>
                </c:pt>
                <c:pt idx="1396">
                  <c:v>95499.258602111207</c:v>
                </c:pt>
                <c:pt idx="1397">
                  <c:v>96605.087898948215</c:v>
                </c:pt>
                <c:pt idx="1398">
                  <c:v>97723.722095547579</c:v>
                </c:pt>
                <c:pt idx="1399">
                  <c:v>98855.309465659986</c:v>
                </c:pt>
                <c:pt idx="1400">
                  <c:v>99999.999999965716</c:v>
                </c:pt>
              </c:numCache>
            </c:numRef>
          </c:xVal>
          <c:yVal>
            <c:numRef>
              <c:f>'Control Loop'!$G$37:$G$1437</c:f>
              <c:numCache>
                <c:formatCode>General</c:formatCode>
                <c:ptCount val="1401"/>
                <c:pt idx="0">
                  <c:v>46.100483945995585</c:v>
                </c:pt>
                <c:pt idx="1">
                  <c:v>46.00048663085974</c:v>
                </c:pt>
                <c:pt idx="2">
                  <c:v>45.900489378260772</c:v>
                </c:pt>
                <c:pt idx="3">
                  <c:v>45.800492189655138</c:v>
                </c:pt>
                <c:pt idx="4">
                  <c:v>45.70049506653347</c:v>
                </c:pt>
                <c:pt idx="5">
                  <c:v>45.6004980104209</c:v>
                </c:pt>
                <c:pt idx="6">
                  <c:v>45.500501022878261</c:v>
                </c:pt>
                <c:pt idx="7">
                  <c:v>45.400504105502534</c:v>
                </c:pt>
                <c:pt idx="8">
                  <c:v>45.300507259928096</c:v>
                </c:pt>
                <c:pt idx="9">
                  <c:v>45.200510487827302</c:v>
                </c:pt>
                <c:pt idx="10">
                  <c:v>45.100513790911457</c:v>
                </c:pt>
                <c:pt idx="11">
                  <c:v>45.000517170931758</c:v>
                </c:pt>
                <c:pt idx="12">
                  <c:v>44.900520629680003</c:v>
                </c:pt>
                <c:pt idx="13">
                  <c:v>44.800524168990108</c:v>
                </c:pt>
                <c:pt idx="14">
                  <c:v>44.700527790738292</c:v>
                </c:pt>
                <c:pt idx="15">
                  <c:v>44.600531496844866</c:v>
                </c:pt>
                <c:pt idx="16">
                  <c:v>44.500535289274268</c:v>
                </c:pt>
                <c:pt idx="17">
                  <c:v>44.400539170037362</c:v>
                </c:pt>
                <c:pt idx="18">
                  <c:v>44.300543141191412</c:v>
                </c:pt>
                <c:pt idx="19">
                  <c:v>44.200547204841804</c:v>
                </c:pt>
                <c:pt idx="20">
                  <c:v>44.100551363142841</c:v>
                </c:pt>
                <c:pt idx="21">
                  <c:v>44.000555618298989</c:v>
                </c:pt>
                <c:pt idx="22">
                  <c:v>43.900559972566157</c:v>
                </c:pt>
                <c:pt idx="23">
                  <c:v>43.800564428252613</c:v>
                </c:pt>
                <c:pt idx="24">
                  <c:v>43.700568987720779</c:v>
                </c:pt>
                <c:pt idx="25">
                  <c:v>43.600573653387627</c:v>
                </c:pt>
                <c:pt idx="26">
                  <c:v>43.500578427726502</c:v>
                </c:pt>
                <c:pt idx="27">
                  <c:v>43.400583313268683</c:v>
                </c:pt>
                <c:pt idx="28">
                  <c:v>43.300588312603963</c:v>
                </c:pt>
                <c:pt idx="29">
                  <c:v>43.200593428382859</c:v>
                </c:pt>
                <c:pt idx="30">
                  <c:v>43.100598663317342</c:v>
                </c:pt>
                <c:pt idx="31">
                  <c:v>43.000604020182521</c:v>
                </c:pt>
                <c:pt idx="32">
                  <c:v>42.900609501818174</c:v>
                </c:pt>
                <c:pt idx="33">
                  <c:v>42.80061511113054</c:v>
                </c:pt>
                <c:pt idx="34">
                  <c:v>42.700620851092978</c:v>
                </c:pt>
                <c:pt idx="35">
                  <c:v>42.600626724748508</c:v>
                </c:pt>
                <c:pt idx="36">
                  <c:v>42.500632735210772</c:v>
                </c:pt>
                <c:pt idx="37">
                  <c:v>42.400638885666162</c:v>
                </c:pt>
                <c:pt idx="38">
                  <c:v>42.30064517937496</c:v>
                </c:pt>
                <c:pt idx="39">
                  <c:v>42.200651619673543</c:v>
                </c:pt>
                <c:pt idx="40">
                  <c:v>42.100658209976189</c:v>
                </c:pt>
                <c:pt idx="41">
                  <c:v>42.000664953776329</c:v>
                </c:pt>
                <c:pt idx="42">
                  <c:v>41.900671854648898</c:v>
                </c:pt>
                <c:pt idx="43">
                  <c:v>41.800678916252174</c:v>
                </c:pt>
                <c:pt idx="44">
                  <c:v>41.700686142329317</c:v>
                </c:pt>
                <c:pt idx="45">
                  <c:v>41.600693536711006</c:v>
                </c:pt>
                <c:pt idx="46">
                  <c:v>41.500701103316942</c:v>
                </c:pt>
                <c:pt idx="47">
                  <c:v>41.400708846158167</c:v>
                </c:pt>
                <c:pt idx="48">
                  <c:v>41.300716769338877</c:v>
                </c:pt>
                <c:pt idx="49">
                  <c:v>41.200724877059287</c:v>
                </c:pt>
                <c:pt idx="50">
                  <c:v>41.10073317361713</c:v>
                </c:pt>
                <c:pt idx="51">
                  <c:v>41.000741663410253</c:v>
                </c:pt>
                <c:pt idx="52">
                  <c:v>40.900750350938807</c:v>
                </c:pt>
                <c:pt idx="53">
                  <c:v>40.800759240807842</c:v>
                </c:pt>
                <c:pt idx="54">
                  <c:v>40.700768337729833</c:v>
                </c:pt>
                <c:pt idx="55">
                  <c:v>40.600777646526495</c:v>
                </c:pt>
                <c:pt idx="56">
                  <c:v>40.500787172132256</c:v>
                </c:pt>
                <c:pt idx="57">
                  <c:v>40.400796919596338</c:v>
                </c:pt>
                <c:pt idx="58">
                  <c:v>40.300806894085284</c:v>
                </c:pt>
                <c:pt idx="59">
                  <c:v>40.200817100886198</c:v>
                </c:pt>
                <c:pt idx="60">
                  <c:v>40.100827545409203</c:v>
                </c:pt>
                <c:pt idx="61">
                  <c:v>40.000838233190464</c:v>
                </c:pt>
                <c:pt idx="62">
                  <c:v>39.900849169894826</c:v>
                </c:pt>
                <c:pt idx="63">
                  <c:v>39.800860361319273</c:v>
                </c:pt>
                <c:pt idx="64">
                  <c:v>39.700871813395608</c:v>
                </c:pt>
                <c:pt idx="65">
                  <c:v>39.600883532193791</c:v>
                </c:pt>
                <c:pt idx="66">
                  <c:v>39.500895523925067</c:v>
                </c:pt>
                <c:pt idx="67">
                  <c:v>39.400907794945454</c:v>
                </c:pt>
                <c:pt idx="68">
                  <c:v>39.300920351758627</c:v>
                </c:pt>
                <c:pt idx="69">
                  <c:v>39.20093320102005</c:v>
                </c:pt>
                <c:pt idx="70">
                  <c:v>39.100946349539726</c:v>
                </c:pt>
                <c:pt idx="71">
                  <c:v>39.000959804286673</c:v>
                </c:pt>
                <c:pt idx="72">
                  <c:v>38.900973572391734</c:v>
                </c:pt>
                <c:pt idx="73">
                  <c:v>38.800987661151922</c:v>
                </c:pt>
                <c:pt idx="74">
                  <c:v>38.701002078034222</c:v>
                </c:pt>
                <c:pt idx="75">
                  <c:v>38.601016830679285</c:v>
                </c:pt>
                <c:pt idx="76">
                  <c:v>38.50103192690564</c:v>
                </c:pt>
                <c:pt idx="77">
                  <c:v>38.401047374713983</c:v>
                </c:pt>
                <c:pt idx="78">
                  <c:v>38.301063182291117</c:v>
                </c:pt>
                <c:pt idx="79">
                  <c:v>38.201079358014447</c:v>
                </c:pt>
                <c:pt idx="80">
                  <c:v>38.101095910456337</c:v>
                </c:pt>
                <c:pt idx="81">
                  <c:v>38.001112848388864</c:v>
                </c:pt>
                <c:pt idx="82">
                  <c:v>37.901130180788115</c:v>
                </c:pt>
                <c:pt idx="83">
                  <c:v>37.801147916839149</c:v>
                </c:pt>
                <c:pt idx="84">
                  <c:v>37.701166065940924</c:v>
                </c:pt>
                <c:pt idx="85">
                  <c:v>37.601184637710993</c:v>
                </c:pt>
                <c:pt idx="86">
                  <c:v>37.501203641990955</c:v>
                </c:pt>
                <c:pt idx="87">
                  <c:v>37.40122308885131</c:v>
                </c:pt>
                <c:pt idx="88">
                  <c:v>37.301242988597046</c:v>
                </c:pt>
                <c:pt idx="89">
                  <c:v>37.201263351773086</c:v>
                </c:pt>
                <c:pt idx="90">
                  <c:v>37.101284189169462</c:v>
                </c:pt>
                <c:pt idx="91">
                  <c:v>37.001305511827695</c:v>
                </c:pt>
                <c:pt idx="92">
                  <c:v>36.901327331046055</c:v>
                </c:pt>
                <c:pt idx="93">
                  <c:v>36.801349658385675</c:v>
                </c:pt>
                <c:pt idx="94">
                  <c:v>36.701372505677035</c:v>
                </c:pt>
                <c:pt idx="95">
                  <c:v>36.601395885025752</c:v>
                </c:pt>
                <c:pt idx="96">
                  <c:v>36.501419808819087</c:v>
                </c:pt>
                <c:pt idx="97">
                  <c:v>36.40144428973273</c:v>
                </c:pt>
                <c:pt idx="98">
                  <c:v>36.301469340737114</c:v>
                </c:pt>
                <c:pt idx="99">
                  <c:v>36.201494975104829</c:v>
                </c:pt>
                <c:pt idx="100">
                  <c:v>36.101521206416969</c:v>
                </c:pt>
                <c:pt idx="101">
                  <c:v>36.001548048570783</c:v>
                </c:pt>
                <c:pt idx="102">
                  <c:v>35.901575515786838</c:v>
                </c:pt>
                <c:pt idx="103">
                  <c:v>35.801603622616696</c:v>
                </c:pt>
                <c:pt idx="104">
                  <c:v>35.70163238395039</c:v>
                </c:pt>
                <c:pt idx="105">
                  <c:v>35.60166181502435</c:v>
                </c:pt>
                <c:pt idx="106">
                  <c:v>35.501691931429555</c:v>
                </c:pt>
                <c:pt idx="107">
                  <c:v>35.401722749119706</c:v>
                </c:pt>
                <c:pt idx="108">
                  <c:v>35.301754284419658</c:v>
                </c:pt>
                <c:pt idx="109">
                  <c:v>35.201786554033944</c:v>
                </c:pt>
                <c:pt idx="110">
                  <c:v>35.101819575055806</c:v>
                </c:pt>
                <c:pt idx="111">
                  <c:v>35.001853364976164</c:v>
                </c:pt>
                <c:pt idx="112">
                  <c:v>34.901887941692586</c:v>
                </c:pt>
                <c:pt idx="113">
                  <c:v>34.801923323519127</c:v>
                </c:pt>
                <c:pt idx="114">
                  <c:v>34.701959529195832</c:v>
                </c:pt>
                <c:pt idx="115">
                  <c:v>34.601996577898532</c:v>
                </c:pt>
                <c:pt idx="116">
                  <c:v>34.502034489249105</c:v>
                </c:pt>
                <c:pt idx="117">
                  <c:v>34.402073283325748</c:v>
                </c:pt>
                <c:pt idx="118">
                  <c:v>34.302112980673691</c:v>
                </c:pt>
                <c:pt idx="119">
                  <c:v>34.202153602315924</c:v>
                </c:pt>
                <c:pt idx="120">
                  <c:v>34.102195169764308</c:v>
                </c:pt>
                <c:pt idx="121">
                  <c:v>34.002237705030943</c:v>
                </c:pt>
                <c:pt idx="122">
                  <c:v>33.902281230639851</c:v>
                </c:pt>
                <c:pt idx="123">
                  <c:v>33.802325769638742</c:v>
                </c:pt>
                <c:pt idx="124">
                  <c:v>33.702371345611219</c:v>
                </c:pt>
                <c:pt idx="125">
                  <c:v>33.602417982689161</c:v>
                </c:pt>
                <c:pt idx="126">
                  <c:v>33.502465705565648</c:v>
                </c:pt>
                <c:pt idx="127">
                  <c:v>33.402514539507649</c:v>
                </c:pt>
                <c:pt idx="128">
                  <c:v>33.302564510369699</c:v>
                </c:pt>
                <c:pt idx="129">
                  <c:v>33.202615644607306</c:v>
                </c:pt>
                <c:pt idx="130">
                  <c:v>33.102667969290891</c:v>
                </c:pt>
                <c:pt idx="131">
                  <c:v>33.002721512120033</c:v>
                </c:pt>
                <c:pt idx="132">
                  <c:v>32.902776301438465</c:v>
                </c:pt>
                <c:pt idx="133">
                  <c:v>32.802832366248218</c:v>
                </c:pt>
                <c:pt idx="134">
                  <c:v>32.702889736225728</c:v>
                </c:pt>
                <c:pt idx="135">
                  <c:v>32.602948441736928</c:v>
                </c:pt>
                <c:pt idx="136">
                  <c:v>32.50300851385348</c:v>
                </c:pt>
                <c:pt idx="137">
                  <c:v>32.403069984368841</c:v>
                </c:pt>
                <c:pt idx="138">
                  <c:v>32.3031328858156</c:v>
                </c:pt>
                <c:pt idx="139">
                  <c:v>32.203197251481861</c:v>
                </c:pt>
                <c:pt idx="140">
                  <c:v>32.103263115429279</c:v>
                </c:pt>
                <c:pt idx="141">
                  <c:v>32.003330512510793</c:v>
                </c:pt>
                <c:pt idx="142">
                  <c:v>31.903399478388966</c:v>
                </c:pt>
                <c:pt idx="143">
                  <c:v>31.80347004955474</c:v>
                </c:pt>
                <c:pt idx="144">
                  <c:v>31.703542263346726</c:v>
                </c:pt>
                <c:pt idx="145">
                  <c:v>31.603616157970592</c:v>
                </c:pt>
                <c:pt idx="146">
                  <c:v>31.503691772519453</c:v>
                </c:pt>
                <c:pt idx="147">
                  <c:v>31.403769146994122</c:v>
                </c:pt>
                <c:pt idx="148">
                  <c:v>31.303848322324448</c:v>
                </c:pt>
                <c:pt idx="149">
                  <c:v>31.203929340390424</c:v>
                </c:pt>
                <c:pt idx="150">
                  <c:v>31.104012244044572</c:v>
                </c:pt>
                <c:pt idx="151">
                  <c:v>31.004097077134123</c:v>
                </c:pt>
                <c:pt idx="152">
                  <c:v>30.904183884524322</c:v>
                </c:pt>
                <c:pt idx="153">
                  <c:v>30.804272712121694</c:v>
                </c:pt>
                <c:pt idx="154">
                  <c:v>30.704363606898252</c:v>
                </c:pt>
                <c:pt idx="155">
                  <c:v>30.604456616916295</c:v>
                </c:pt>
                <c:pt idx="156">
                  <c:v>30.504551791353329</c:v>
                </c:pt>
                <c:pt idx="157">
                  <c:v>30.404649180528036</c:v>
                </c:pt>
                <c:pt idx="158">
                  <c:v>30.304748835926695</c:v>
                </c:pt>
                <c:pt idx="159">
                  <c:v>30.204850810229786</c:v>
                </c:pt>
                <c:pt idx="160">
                  <c:v>30.104955157340235</c:v>
                </c:pt>
                <c:pt idx="161">
                  <c:v>30.005061932410982</c:v>
                </c:pt>
                <c:pt idx="162">
                  <c:v>29.905171191874324</c:v>
                </c:pt>
                <c:pt idx="163">
                  <c:v>29.805282993471227</c:v>
                </c:pt>
                <c:pt idx="164">
                  <c:v>29.705397396281601</c:v>
                </c:pt>
                <c:pt idx="165">
                  <c:v>29.605514460755174</c:v>
                </c:pt>
                <c:pt idx="166">
                  <c:v>29.505634248743192</c:v>
                </c:pt>
                <c:pt idx="167">
                  <c:v>29.40575682353062</c:v>
                </c:pt>
                <c:pt idx="168">
                  <c:v>29.305882249869377</c:v>
                </c:pt>
                <c:pt idx="169">
                  <c:v>29.206010594011971</c:v>
                </c:pt>
                <c:pt idx="170">
                  <c:v>29.106141923746172</c:v>
                </c:pt>
                <c:pt idx="171">
                  <c:v>29.006276308430646</c:v>
                </c:pt>
                <c:pt idx="172">
                  <c:v>28.906413819030703</c:v>
                </c:pt>
                <c:pt idx="173">
                  <c:v>28.806554528155619</c:v>
                </c:pt>
                <c:pt idx="174">
                  <c:v>28.706698510096437</c:v>
                </c:pt>
                <c:pt idx="175">
                  <c:v>28.606845840864715</c:v>
                </c:pt>
                <c:pt idx="176">
                  <c:v>28.506996598232096</c:v>
                </c:pt>
                <c:pt idx="177">
                  <c:v>28.407150861770681</c:v>
                </c:pt>
                <c:pt idx="178">
                  <c:v>28.307308712894827</c:v>
                </c:pt>
                <c:pt idx="179">
                  <c:v>28.207470234903106</c:v>
                </c:pt>
                <c:pt idx="180">
                  <c:v>28.107635513021915</c:v>
                </c:pt>
                <c:pt idx="181">
                  <c:v>28.007804634449563</c:v>
                </c:pt>
                <c:pt idx="182">
                  <c:v>27.907977688401864</c:v>
                </c:pt>
                <c:pt idx="183">
                  <c:v>27.808154766158282</c:v>
                </c:pt>
                <c:pt idx="184">
                  <c:v>27.708335961109242</c:v>
                </c:pt>
                <c:pt idx="185">
                  <c:v>27.608521368804986</c:v>
                </c:pt>
                <c:pt idx="186">
                  <c:v>27.508711087004563</c:v>
                </c:pt>
                <c:pt idx="187">
                  <c:v>27.408905215727152</c:v>
                </c:pt>
                <c:pt idx="188">
                  <c:v>27.309103857303295</c:v>
                </c:pt>
                <c:pt idx="189">
                  <c:v>27.209307116428249</c:v>
                </c:pt>
                <c:pt idx="190">
                  <c:v>27.109515100216154</c:v>
                </c:pt>
                <c:pt idx="191">
                  <c:v>27.009727918255241</c:v>
                </c:pt>
                <c:pt idx="192">
                  <c:v>26.909945682664699</c:v>
                </c:pt>
                <c:pt idx="193">
                  <c:v>26.81016850815255</c:v>
                </c:pt>
                <c:pt idx="194">
                  <c:v>26.710396512074709</c:v>
                </c:pt>
                <c:pt idx="195">
                  <c:v>26.610629814495923</c:v>
                </c:pt>
                <c:pt idx="196">
                  <c:v>26.510868538251344</c:v>
                </c:pt>
                <c:pt idx="197">
                  <c:v>26.411112809009794</c:v>
                </c:pt>
                <c:pt idx="198">
                  <c:v>26.311362755339044</c:v>
                </c:pt>
                <c:pt idx="199">
                  <c:v>26.211618508771206</c:v>
                </c:pt>
                <c:pt idx="200">
                  <c:v>26.111880203870975</c:v>
                </c:pt>
                <c:pt idx="201">
                  <c:v>26.012147978304633</c:v>
                </c:pt>
                <c:pt idx="202">
                  <c:v>25.912421972910565</c:v>
                </c:pt>
                <c:pt idx="203">
                  <c:v>25.812702331771817</c:v>
                </c:pt>
                <c:pt idx="204">
                  <c:v>25.712989202289862</c:v>
                </c:pt>
                <c:pt idx="205">
                  <c:v>25.613282735259975</c:v>
                </c:pt>
                <c:pt idx="206">
                  <c:v>25.513583084948721</c:v>
                </c:pt>
                <c:pt idx="207">
                  <c:v>25.413890409172662</c:v>
                </c:pt>
                <c:pt idx="208">
                  <c:v>25.314204869379235</c:v>
                </c:pt>
                <c:pt idx="209">
                  <c:v>25.214526630728887</c:v>
                </c:pt>
                <c:pt idx="210">
                  <c:v>25.114855862179837</c:v>
                </c:pt>
                <c:pt idx="211">
                  <c:v>25.015192736573482</c:v>
                </c:pt>
                <c:pt idx="212">
                  <c:v>24.915537430723226</c:v>
                </c:pt>
                <c:pt idx="213">
                  <c:v>24.815890125503977</c:v>
                </c:pt>
                <c:pt idx="214">
                  <c:v>24.716251005944137</c:v>
                </c:pt>
                <c:pt idx="215">
                  <c:v>24.616620261319582</c:v>
                </c:pt>
                <c:pt idx="216">
                  <c:v>24.516998085249952</c:v>
                </c:pt>
                <c:pt idx="217">
                  <c:v>24.417384675796189</c:v>
                </c:pt>
                <c:pt idx="218">
                  <c:v>24.317780235561667</c:v>
                </c:pt>
                <c:pt idx="219">
                  <c:v>24.218184971793612</c:v>
                </c:pt>
                <c:pt idx="220">
                  <c:v>24.118599096488783</c:v>
                </c:pt>
                <c:pt idx="221">
                  <c:v>24.019022826499828</c:v>
                </c:pt>
                <c:pt idx="222">
                  <c:v>23.919456383644363</c:v>
                </c:pt>
                <c:pt idx="223">
                  <c:v>23.819899994817565</c:v>
                </c:pt>
                <c:pt idx="224">
                  <c:v>23.72035389210529</c:v>
                </c:pt>
                <c:pt idx="225">
                  <c:v>23.620818312901154</c:v>
                </c:pt>
                <c:pt idx="226">
                  <c:v>23.521293500025173</c:v>
                </c:pt>
                <c:pt idx="227">
                  <c:v>23.421779701845786</c:v>
                </c:pt>
                <c:pt idx="228">
                  <c:v>23.322277172403702</c:v>
                </c:pt>
                <c:pt idx="229">
                  <c:v>23.222786171539141</c:v>
                </c:pt>
                <c:pt idx="230">
                  <c:v>23.123306965020749</c:v>
                </c:pt>
                <c:pt idx="231">
                  <c:v>23.023839824678916</c:v>
                </c:pt>
                <c:pt idx="232">
                  <c:v>22.924385028540151</c:v>
                </c:pt>
                <c:pt idx="233">
                  <c:v>22.824942860965475</c:v>
                </c:pt>
                <c:pt idx="234">
                  <c:v>22.725513612791076</c:v>
                </c:pt>
                <c:pt idx="235">
                  <c:v>22.626097581472632</c:v>
                </c:pt>
                <c:pt idx="236">
                  <c:v>22.526695071232101</c:v>
                </c:pt>
                <c:pt idx="237">
                  <c:v>22.427306393207708</c:v>
                </c:pt>
                <c:pt idx="238">
                  <c:v>22.32793186560723</c:v>
                </c:pt>
                <c:pt idx="239">
                  <c:v>22.228571813864349</c:v>
                </c:pt>
                <c:pt idx="240">
                  <c:v>22.129226570798345</c:v>
                </c:pt>
                <c:pt idx="241">
                  <c:v>22.029896476777282</c:v>
                </c:pt>
                <c:pt idx="242">
                  <c:v>21.930581879883913</c:v>
                </c:pt>
                <c:pt idx="243">
                  <c:v>21.831283136086206</c:v>
                </c:pt>
                <c:pt idx="244">
                  <c:v>21.73200060940955</c:v>
                </c:pt>
                <c:pt idx="245">
                  <c:v>21.632734672115173</c:v>
                </c:pt>
                <c:pt idx="246">
                  <c:v>21.533485704878945</c:v>
                </c:pt>
                <c:pt idx="247">
                  <c:v>21.434254096976947</c:v>
                </c:pt>
                <c:pt idx="248">
                  <c:v>21.335040246472769</c:v>
                </c:pt>
                <c:pt idx="249">
                  <c:v>21.235844560408935</c:v>
                </c:pt>
                <c:pt idx="250">
                  <c:v>21.136667455003245</c:v>
                </c:pt>
                <c:pt idx="251">
                  <c:v>21.037509355847909</c:v>
                </c:pt>
                <c:pt idx="252">
                  <c:v>20.938370698113165</c:v>
                </c:pt>
                <c:pt idx="253">
                  <c:v>20.839251926754656</c:v>
                </c:pt>
                <c:pt idx="254">
                  <c:v>20.740153496725373</c:v>
                </c:pt>
                <c:pt idx="255">
                  <c:v>20.641075873191873</c:v>
                </c:pt>
                <c:pt idx="256">
                  <c:v>20.542019531753994</c:v>
                </c:pt>
                <c:pt idx="257">
                  <c:v>20.442984958669399</c:v>
                </c:pt>
                <c:pt idx="258">
                  <c:v>20.343972651082474</c:v>
                </c:pt>
                <c:pt idx="259">
                  <c:v>20.244983117258112</c:v>
                </c:pt>
                <c:pt idx="260">
                  <c:v>20.146016876819001</c:v>
                </c:pt>
                <c:pt idx="261">
                  <c:v>20.047074460988096</c:v>
                </c:pt>
                <c:pt idx="262">
                  <c:v>19.948156412836081</c:v>
                </c:pt>
                <c:pt idx="263">
                  <c:v>19.849263287532768</c:v>
                </c:pt>
                <c:pt idx="264">
                  <c:v>19.750395652603704</c:v>
                </c:pt>
                <c:pt idx="265">
                  <c:v>19.651554088191595</c:v>
                </c:pt>
                <c:pt idx="266">
                  <c:v>19.552739187322569</c:v>
                </c:pt>
                <c:pt idx="267">
                  <c:v>19.45395155617717</c:v>
                </c:pt>
                <c:pt idx="268">
                  <c:v>19.355191814366975</c:v>
                </c:pt>
                <c:pt idx="269">
                  <c:v>19.256460595215355</c:v>
                </c:pt>
                <c:pt idx="270">
                  <c:v>19.157758546044427</c:v>
                </c:pt>
                <c:pt idx="271">
                  <c:v>19.059086328466208</c:v>
                </c:pt>
                <c:pt idx="272">
                  <c:v>18.960444618679531</c:v>
                </c:pt>
                <c:pt idx="273">
                  <c:v>18.861834107772584</c:v>
                </c:pt>
                <c:pt idx="274">
                  <c:v>18.76325550202974</c:v>
                </c:pt>
                <c:pt idx="275">
                  <c:v>18.664709523244902</c:v>
                </c:pt>
                <c:pt idx="276">
                  <c:v>18.56619690903954</c:v>
                </c:pt>
                <c:pt idx="277">
                  <c:v>18.467718413186756</c:v>
                </c:pt>
                <c:pt idx="278">
                  <c:v>18.369274805940531</c:v>
                </c:pt>
                <c:pt idx="279">
                  <c:v>18.270866874370427</c:v>
                </c:pt>
                <c:pt idx="280">
                  <c:v>18.172495422702454</c:v>
                </c:pt>
                <c:pt idx="281">
                  <c:v>18.074161272665023</c:v>
                </c:pt>
                <c:pt idx="282">
                  <c:v>17.975865263840976</c:v>
                </c:pt>
                <c:pt idx="283">
                  <c:v>17.877608254025194</c:v>
                </c:pt>
                <c:pt idx="284">
                  <c:v>17.779391119587657</c:v>
                </c:pt>
                <c:pt idx="285">
                  <c:v>17.68121475584315</c:v>
                </c:pt>
                <c:pt idx="286">
                  <c:v>17.583080077425414</c:v>
                </c:pt>
                <c:pt idx="287">
                  <c:v>17.484988018668414</c:v>
                </c:pt>
                <c:pt idx="288">
                  <c:v>17.38693953399256</c:v>
                </c:pt>
                <c:pt idx="289">
                  <c:v>17.288935598297233</c:v>
                </c:pt>
                <c:pt idx="290">
                  <c:v>17.19097720735876</c:v>
                </c:pt>
                <c:pt idx="291">
                  <c:v>17.093065378234321</c:v>
                </c:pt>
                <c:pt idx="292">
                  <c:v>16.995201149671988</c:v>
                </c:pt>
                <c:pt idx="293">
                  <c:v>16.897385582526056</c:v>
                </c:pt>
                <c:pt idx="294">
                  <c:v>16.799619760178388</c:v>
                </c:pt>
                <c:pt idx="295">
                  <c:v>16.70190478896544</c:v>
                </c:pt>
                <c:pt idx="296">
                  <c:v>16.604241798611159</c:v>
                </c:pt>
                <c:pt idx="297">
                  <c:v>16.50663194266518</c:v>
                </c:pt>
                <c:pt idx="298">
                  <c:v>16.409076398947001</c:v>
                </c:pt>
                <c:pt idx="299">
                  <c:v>16.3115763699955</c:v>
                </c:pt>
                <c:pt idx="300">
                  <c:v>16.21413308352378</c:v>
                </c:pt>
                <c:pt idx="301">
                  <c:v>16.116747792879977</c:v>
                </c:pt>
                <c:pt idx="302">
                  <c:v>16.019421777512626</c:v>
                </c:pt>
                <c:pt idx="303">
                  <c:v>15.92215634344192</c:v>
                </c:pt>
                <c:pt idx="304">
                  <c:v>15.824952823735634</c:v>
                </c:pt>
                <c:pt idx="305">
                  <c:v>15.727812578990239</c:v>
                </c:pt>
                <c:pt idx="306">
                  <c:v>15.630736997816868</c:v>
                </c:pt>
                <c:pt idx="307">
                  <c:v>15.533727497331968</c:v>
                </c:pt>
                <c:pt idx="308">
                  <c:v>15.436785523652571</c:v>
                </c:pt>
                <c:pt idx="309">
                  <c:v>15.339912552396051</c:v>
                </c:pt>
                <c:pt idx="310">
                  <c:v>15.243110089183737</c:v>
                </c:pt>
                <c:pt idx="311">
                  <c:v>15.146379670149301</c:v>
                </c:pt>
                <c:pt idx="312">
                  <c:v>15.049722862450006</c:v>
                </c:pt>
                <c:pt idx="313">
                  <c:v>14.953141264782467</c:v>
                </c:pt>
                <c:pt idx="314">
                  <c:v>14.856636507901456</c:v>
                </c:pt>
                <c:pt idx="315">
                  <c:v>14.760210255141388</c:v>
                </c:pt>
                <c:pt idx="316">
                  <c:v>14.663864202941493</c:v>
                </c:pt>
                <c:pt idx="317">
                  <c:v>14.567600081372934</c:v>
                </c:pt>
                <c:pt idx="318">
                  <c:v>14.471419654668221</c:v>
                </c:pt>
                <c:pt idx="319">
                  <c:v>14.375324721753103</c:v>
                </c:pt>
                <c:pt idx="320">
                  <c:v>14.279317116779076</c:v>
                </c:pt>
                <c:pt idx="321">
                  <c:v>14.183398709658551</c:v>
                </c:pt>
                <c:pt idx="322">
                  <c:v>14.087571406598965</c:v>
                </c:pt>
                <c:pt idx="323">
                  <c:v>13.991837150639254</c:v>
                </c:pt>
                <c:pt idx="324">
                  <c:v>13.896197922185037</c:v>
                </c:pt>
                <c:pt idx="325">
                  <c:v>13.800655739543908</c:v>
                </c:pt>
                <c:pt idx="326">
                  <c:v>13.705212659459587</c:v>
                </c:pt>
                <c:pt idx="327">
                  <c:v>13.609870777644899</c:v>
                </c:pt>
                <c:pt idx="328">
                  <c:v>13.514632229312571</c:v>
                </c:pt>
                <c:pt idx="329">
                  <c:v>13.419499189703805</c:v>
                </c:pt>
                <c:pt idx="330">
                  <c:v>13.324473874613425</c:v>
                </c:pt>
                <c:pt idx="331">
                  <c:v>13.229558540911812</c:v>
                </c:pt>
                <c:pt idx="332">
                  <c:v>13.134755487062215</c:v>
                </c:pt>
                <c:pt idx="333">
                  <c:v>13.040067053633438</c:v>
                </c:pt>
                <c:pt idx="334">
                  <c:v>12.945495623806329</c:v>
                </c:pt>
                <c:pt idx="335">
                  <c:v>12.851043623874821</c:v>
                </c:pt>
                <c:pt idx="336">
                  <c:v>12.756713523739073</c:v>
                </c:pt>
                <c:pt idx="337">
                  <c:v>12.662507837391242</c:v>
                </c:pt>
                <c:pt idx="338">
                  <c:v>12.568429123392196</c:v>
                </c:pt>
                <c:pt idx="339">
                  <c:v>12.474479985339517</c:v>
                </c:pt>
                <c:pt idx="340">
                  <c:v>12.380663072324241</c:v>
                </c:pt>
                <c:pt idx="341">
                  <c:v>12.286981079376709</c:v>
                </c:pt>
                <c:pt idx="342">
                  <c:v>12.19343674790071</c:v>
                </c:pt>
                <c:pt idx="343">
                  <c:v>12.100032866093542</c:v>
                </c:pt>
                <c:pt idx="344">
                  <c:v>12.006772269352922</c:v>
                </c:pt>
                <c:pt idx="345">
                  <c:v>11.913657840667884</c:v>
                </c:pt>
                <c:pt idx="346">
                  <c:v>11.82069251099419</c:v>
                </c:pt>
                <c:pt idx="347">
                  <c:v>11.727879259611951</c:v>
                </c:pt>
                <c:pt idx="348">
                  <c:v>11.635221114464784</c:v>
                </c:pt>
                <c:pt idx="349">
                  <c:v>11.542721152479761</c:v>
                </c:pt>
                <c:pt idx="350">
                  <c:v>11.450382499866246</c:v>
                </c:pt>
                <c:pt idx="351">
                  <c:v>11.358208332392806</c:v>
                </c:pt>
                <c:pt idx="352">
                  <c:v>11.266201875640778</c:v>
                </c:pt>
                <c:pt idx="353">
                  <c:v>11.174366405233426</c:v>
                </c:pt>
                <c:pt idx="354">
                  <c:v>11.08270524703917</c:v>
                </c:pt>
                <c:pt idx="355">
                  <c:v>10.991221777347276</c:v>
                </c:pt>
                <c:pt idx="356">
                  <c:v>10.899919423015485</c:v>
                </c:pt>
                <c:pt idx="357">
                  <c:v>10.80880166158726</c:v>
                </c:pt>
                <c:pt idx="358">
                  <c:v>10.717872021377596</c:v>
                </c:pt>
                <c:pt idx="359">
                  <c:v>10.627134081525965</c:v>
                </c:pt>
                <c:pt idx="360">
                  <c:v>10.536591472014894</c:v>
                </c:pt>
                <c:pt idx="361">
                  <c:v>10.446247873652737</c:v>
                </c:pt>
                <c:pt idx="362">
                  <c:v>10.356107018018616</c:v>
                </c:pt>
                <c:pt idx="363">
                  <c:v>10.266172687368918</c:v>
                </c:pt>
                <c:pt idx="364">
                  <c:v>10.176448714502655</c:v>
                </c:pt>
                <c:pt idx="365">
                  <c:v>10.086938982585252</c:v>
                </c:pt>
                <c:pt idx="366">
                  <c:v>9.9976474249282248</c:v>
                </c:pt>
                <c:pt idx="367">
                  <c:v>9.9085780247234911</c:v>
                </c:pt>
                <c:pt idx="368">
                  <c:v>9.8197348147310635</c:v>
                </c:pt>
                <c:pt idx="369">
                  <c:v>9.7311218769178005</c:v>
                </c:pt>
                <c:pt idx="370">
                  <c:v>9.6427433420462414</c:v>
                </c:pt>
                <c:pt idx="371">
                  <c:v>9.5546033892114206</c:v>
                </c:pt>
                <c:pt idx="372">
                  <c:v>9.466706245324227</c:v>
                </c:pt>
                <c:pt idx="373">
                  <c:v>9.3790561845401772</c:v>
                </c:pt>
                <c:pt idx="374">
                  <c:v>9.2916575276310311</c:v>
                </c:pt>
                <c:pt idx="375">
                  <c:v>9.2045146412983971</c:v>
                </c:pt>
                <c:pt idx="376">
                  <c:v>9.1176319374276087</c:v>
                </c:pt>
                <c:pt idx="377">
                  <c:v>9.0310138722808659</c:v>
                </c:pt>
                <c:pt idx="378">
                  <c:v>8.9446649456263145</c:v>
                </c:pt>
                <c:pt idx="379">
                  <c:v>8.8585896998044422</c:v>
                </c:pt>
                <c:pt idx="380">
                  <c:v>8.7727927187277839</c:v>
                </c:pt>
                <c:pt idx="381">
                  <c:v>8.6872786268141624</c:v>
                </c:pt>
                <c:pt idx="382">
                  <c:v>8.6020520878514564</c:v>
                </c:pt>
                <c:pt idx="383">
                  <c:v>8.5171178037927433</c:v>
                </c:pt>
                <c:pt idx="384">
                  <c:v>8.4324805134808685</c:v>
                </c:pt>
                <c:pt idx="385">
                  <c:v>8.3481449913014298</c:v>
                </c:pt>
                <c:pt idx="386">
                  <c:v>8.2641160457617087</c:v>
                </c:pt>
                <c:pt idx="387">
                  <c:v>8.1803985179974905</c:v>
                </c:pt>
                <c:pt idx="388">
                  <c:v>8.0969972802035048</c:v>
                </c:pt>
                <c:pt idx="389">
                  <c:v>8.0139172339897762</c:v>
                </c:pt>
                <c:pt idx="390">
                  <c:v>7.9311633086602997</c:v>
                </c:pt>
                <c:pt idx="391">
                  <c:v>7.8487404594166845</c:v>
                </c:pt>
                <c:pt idx="392">
                  <c:v>7.7666536654831777</c:v>
                </c:pt>
                <c:pt idx="393">
                  <c:v>7.6849079281551171</c:v>
                </c:pt>
                <c:pt idx="394">
                  <c:v>7.6035082687691489</c:v>
                </c:pt>
                <c:pt idx="395">
                  <c:v>7.5224597265961659</c:v>
                </c:pt>
                <c:pt idx="396">
                  <c:v>7.4417673566565021</c:v>
                </c:pt>
                <c:pt idx="397">
                  <c:v>7.3614362274573706</c:v>
                </c:pt>
                <c:pt idx="398">
                  <c:v>7.2814714186537719</c:v>
                </c:pt>
                <c:pt idx="399">
                  <c:v>7.20187801863276</c:v>
                </c:pt>
                <c:pt idx="400">
                  <c:v>7.1226611220221967</c:v>
                </c:pt>
                <c:pt idx="401">
                  <c:v>7.043825827124131</c:v>
                </c:pt>
                <c:pt idx="402">
                  <c:v>6.9653772332750439</c:v>
                </c:pt>
                <c:pt idx="403">
                  <c:v>6.8873204381338518</c:v>
                </c:pt>
                <c:pt idx="404">
                  <c:v>6.809660534897759</c:v>
                </c:pt>
                <c:pt idx="405">
                  <c:v>6.7324026094499985</c:v>
                </c:pt>
                <c:pt idx="406">
                  <c:v>6.6555517374392723</c:v>
                </c:pt>
                <c:pt idx="407">
                  <c:v>6.5791129812941707</c:v>
                </c:pt>
                <c:pt idx="408">
                  <c:v>6.5030913871740372</c:v>
                </c:pt>
                <c:pt idx="409">
                  <c:v>6.4274919818590694</c:v>
                </c:pt>
                <c:pt idx="410">
                  <c:v>6.352319769582544</c:v>
                </c:pt>
                <c:pt idx="411">
                  <c:v>6.2775797288075976</c:v>
                </c:pt>
                <c:pt idx="412">
                  <c:v>6.2032768089518084</c:v>
                </c:pt>
                <c:pt idx="413">
                  <c:v>6.1294159270628583</c:v>
                </c:pt>
                <c:pt idx="414">
                  <c:v>6.0560019644489067</c:v>
                </c:pt>
                <c:pt idx="415">
                  <c:v>5.9830397632672163</c:v>
                </c:pt>
                <c:pt idx="416">
                  <c:v>5.9105341230747079</c:v>
                </c:pt>
                <c:pt idx="417">
                  <c:v>5.8384897973449723</c:v>
                </c:pt>
                <c:pt idx="418">
                  <c:v>5.766911489955814</c:v>
                </c:pt>
                <c:pt idx="419">
                  <c:v>5.695803851651875</c:v>
                </c:pt>
                <c:pt idx="420">
                  <c:v>5.6251714764866803</c:v>
                </c:pt>
                <c:pt idx="421">
                  <c:v>5.5550188982492763</c:v>
                </c:pt>
                <c:pt idx="422">
                  <c:v>5.485350586880914</c:v>
                </c:pt>
                <c:pt idx="423">
                  <c:v>5.4161709448849376</c:v>
                </c:pt>
                <c:pt idx="424">
                  <c:v>5.3474843037386668</c:v>
                </c:pt>
                <c:pt idx="425">
                  <c:v>5.2792949203088391</c:v>
                </c:pt>
                <c:pt idx="426">
                  <c:v>5.2116069732792702</c:v>
                </c:pt>
                <c:pt idx="427">
                  <c:v>5.1444245595942526</c:v>
                </c:pt>
                <c:pt idx="428">
                  <c:v>5.0777516909253526</c:v>
                </c:pt>
                <c:pt idx="429">
                  <c:v>5.0115922901656207</c:v>
                </c:pt>
                <c:pt idx="430">
                  <c:v>4.9459501879586796</c:v>
                </c:pt>
                <c:pt idx="431">
                  <c:v>4.8808291192679327</c:v>
                </c:pt>
                <c:pt idx="432">
                  <c:v>4.8162327199920325</c:v>
                </c:pt>
                <c:pt idx="433">
                  <c:v>4.7521645236325689</c:v>
                </c:pt>
                <c:pt idx="434">
                  <c:v>4.6886279580206818</c:v>
                </c:pt>
                <c:pt idx="435">
                  <c:v>4.6256263421077932</c:v>
                </c:pt>
                <c:pt idx="436">
                  <c:v>4.5631628828271715</c:v>
                </c:pt>
                <c:pt idx="437">
                  <c:v>4.5012406720320692</c:v>
                </c:pt>
                <c:pt idx="438">
                  <c:v>4.4398626835159636</c:v>
                </c:pt>
                <c:pt idx="439">
                  <c:v>4.3790317701219843</c:v>
                </c:pt>
                <c:pt idx="440">
                  <c:v>4.3187506609454633</c:v>
                </c:pt>
                <c:pt idx="441">
                  <c:v>4.2590219586371294</c:v>
                </c:pt>
                <c:pt idx="442">
                  <c:v>4.1998481368107905</c:v>
                </c:pt>
                <c:pt idx="443">
                  <c:v>4.1412315375618016</c:v>
                </c:pt>
                <c:pt idx="444">
                  <c:v>4.0831743691015943</c:v>
                </c:pt>
                <c:pt idx="445">
                  <c:v>4.0256787035120531</c:v>
                </c:pt>
                <c:pt idx="446">
                  <c:v>3.9687464746263679</c:v>
                </c:pt>
                <c:pt idx="447">
                  <c:v>3.9123794760385571</c:v>
                </c:pt>
                <c:pt idx="448">
                  <c:v>3.8565793592479207</c:v>
                </c:pt>
                <c:pt idx="449">
                  <c:v>3.8013476319419719</c:v>
                </c:pt>
                <c:pt idx="450">
                  <c:v>3.7466856564200763</c:v>
                </c:pt>
                <c:pt idx="451">
                  <c:v>3.6925946481635794</c:v>
                </c:pt>
                <c:pt idx="452">
                  <c:v>3.6390756745541228</c:v>
                </c:pt>
                <c:pt idx="453">
                  <c:v>3.5861296537428529</c:v>
                </c:pt>
                <c:pt idx="454">
                  <c:v>3.5337573536738991</c:v>
                </c:pt>
                <c:pt idx="455">
                  <c:v>3.4819593912639917</c:v>
                </c:pt>
                <c:pt idx="456">
                  <c:v>3.430736231738956</c:v>
                </c:pt>
                <c:pt idx="457">
                  <c:v>3.3800881881309</c:v>
                </c:pt>
                <c:pt idx="458">
                  <c:v>3.3300154209341866</c:v>
                </c:pt>
                <c:pt idx="459">
                  <c:v>3.2805179379243912</c:v>
                </c:pt>
                <c:pt idx="460">
                  <c:v>3.2315955941370156</c:v>
                </c:pt>
                <c:pt idx="461">
                  <c:v>3.1832480920090638</c:v>
                </c:pt>
                <c:pt idx="462">
                  <c:v>3.1354749816815906</c:v>
                </c:pt>
                <c:pt idx="463">
                  <c:v>3.0882756614623279</c:v>
                </c:pt>
                <c:pt idx="464">
                  <c:v>3.0416493784485272</c:v>
                </c:pt>
                <c:pt idx="465">
                  <c:v>2.9955952293075221</c:v>
                </c:pt>
                <c:pt idx="466">
                  <c:v>2.9501121612136765</c:v>
                </c:pt>
                <c:pt idx="467">
                  <c:v>2.9051989729396999</c:v>
                </c:pt>
                <c:pt idx="468">
                  <c:v>2.8608543160999016</c:v>
                </c:pt>
                <c:pt idx="469">
                  <c:v>2.8170766965421117</c:v>
                </c:pt>
                <c:pt idx="470">
                  <c:v>2.7738644758856541</c:v>
                </c:pt>
                <c:pt idx="471">
                  <c:v>2.7312158732025775</c:v>
                </c:pt>
                <c:pt idx="472">
                  <c:v>2.6891289668366465</c:v>
                </c:pt>
                <c:pt idx="473">
                  <c:v>2.6476016963583038</c:v>
                </c:pt>
                <c:pt idx="474">
                  <c:v>2.6066318646496249</c:v>
                </c:pt>
                <c:pt idx="475">
                  <c:v>2.5662171401161182</c:v>
                </c:pt>
                <c:pt idx="476">
                  <c:v>2.5263550590195023</c:v>
                </c:pt>
                <c:pt idx="477">
                  <c:v>2.4870430279278235</c:v>
                </c:pt>
                <c:pt idx="478">
                  <c:v>2.448278326276105</c:v>
                </c:pt>
                <c:pt idx="479">
                  <c:v>2.4100581090343831</c:v>
                </c:pt>
                <c:pt idx="480">
                  <c:v>2.3723794094755015</c:v>
                </c:pt>
                <c:pt idx="481">
                  <c:v>2.3352391420386454</c:v>
                </c:pt>
                <c:pt idx="482">
                  <c:v>2.2986341052822388</c:v>
                </c:pt>
                <c:pt idx="483">
                  <c:v>2.2625609849201473</c:v>
                </c:pt>
                <c:pt idx="484">
                  <c:v>2.2270163569359882</c:v>
                </c:pt>
                <c:pt idx="485">
                  <c:v>2.1919966907687698</c:v>
                </c:pt>
                <c:pt idx="486">
                  <c:v>2.1574983525644087</c:v>
                </c:pt>
                <c:pt idx="487">
                  <c:v>2.1235176084866909</c:v>
                </c:pt>
                <c:pt idx="488">
                  <c:v>2.0900506280817774</c:v>
                </c:pt>
                <c:pt idx="489">
                  <c:v>2.0570934876903952</c:v>
                </c:pt>
                <c:pt idx="490">
                  <c:v>2.024642173900705</c:v>
                </c:pt>
                <c:pt idx="491">
                  <c:v>1.9926925870372862</c:v>
                </c:pt>
                <c:pt idx="492">
                  <c:v>1.9612405446791228</c:v>
                </c:pt>
                <c:pt idx="493">
                  <c:v>1.9302817852009317</c:v>
                </c:pt>
                <c:pt idx="494">
                  <c:v>1.8998119713325277</c:v>
                </c:pt>
                <c:pt idx="495">
                  <c:v>1.8698266937297179</c:v>
                </c:pt>
                <c:pt idx="496">
                  <c:v>1.8403214745521028</c:v>
                </c:pt>
                <c:pt idx="497">
                  <c:v>1.8112917710410772</c:v>
                </c:pt>
                <c:pt idx="498">
                  <c:v>1.7827329790940669</c:v>
                </c:pt>
                <c:pt idx="499">
                  <c:v>1.7546404368284938</c:v>
                </c:pt>
                <c:pt idx="500">
                  <c:v>1.7270094281314758</c:v>
                </c:pt>
                <c:pt idx="501">
                  <c:v>1.6998351861898739</c:v>
                </c:pt>
                <c:pt idx="502">
                  <c:v>1.6731128969956111</c:v>
                </c:pt>
                <c:pt idx="503">
                  <c:v>1.6468377028231964</c:v>
                </c:pt>
                <c:pt idx="504">
                  <c:v>1.6210047056730856</c:v>
                </c:pt>
                <c:pt idx="505">
                  <c:v>1.5956089706784695</c:v>
                </c:pt>
                <c:pt idx="506">
                  <c:v>1.5706455294706849</c:v>
                </c:pt>
                <c:pt idx="507">
                  <c:v>1.5461093834994264</c:v>
                </c:pt>
                <c:pt idx="508">
                  <c:v>1.5219955073050699</c:v>
                </c:pt>
                <c:pt idx="509">
                  <c:v>1.4982988517386788</c:v>
                </c:pt>
                <c:pt idx="510">
                  <c:v>1.4750143471273263</c:v>
                </c:pt>
                <c:pt idx="511">
                  <c:v>1.4521369063814769</c:v>
                </c:pt>
                <c:pt idx="512">
                  <c:v>1.4296614280420261</c:v>
                </c:pt>
                <c:pt idx="513">
                  <c:v>1.4075827992641998</c:v>
                </c:pt>
                <c:pt idx="514">
                  <c:v>1.3858958987360226</c:v>
                </c:pt>
                <c:pt idx="515">
                  <c:v>1.3645955995295347</c:v>
                </c:pt>
                <c:pt idx="516">
                  <c:v>1.3436767718823315</c:v>
                </c:pt>
                <c:pt idx="517">
                  <c:v>1.323134285908848</c:v>
                </c:pt>
                <c:pt idx="518">
                  <c:v>1.3029630142383783</c:v>
                </c:pt>
                <c:pt idx="519">
                  <c:v>1.2831578345796057</c:v>
                </c:pt>
                <c:pt idx="520">
                  <c:v>1.2637136322099953</c:v>
                </c:pt>
                <c:pt idx="521">
                  <c:v>1.2446253023898728</c:v>
                </c:pt>
                <c:pt idx="522">
                  <c:v>1.2258877526991634</c:v>
                </c:pt>
                <c:pt idx="523">
                  <c:v>1.2074959052970133</c:v>
                </c:pt>
                <c:pt idx="524">
                  <c:v>1.1894446991042011</c:v>
                </c:pt>
                <c:pt idx="525">
                  <c:v>1.1717290919068681</c:v>
                </c:pt>
                <c:pt idx="526">
                  <c:v>1.1543440623828158</c:v>
                </c:pt>
                <c:pt idx="527">
                  <c:v>1.1372846120489701</c:v>
                </c:pt>
                <c:pt idx="528">
                  <c:v>1.1205457671316343</c:v>
                </c:pt>
                <c:pt idx="529">
                  <c:v>1.1041225803586965</c:v>
                </c:pt>
                <c:pt idx="530">
                  <c:v>1.0880101326744334</c:v>
                </c:pt>
                <c:pt idx="531">
                  <c:v>1.0722035348781327</c:v>
                </c:pt>
                <c:pt idx="532">
                  <c:v>1.0566979291857148</c:v>
                </c:pt>
                <c:pt idx="533">
                  <c:v>1.0414884907173199</c:v>
                </c:pt>
                <c:pt idx="534">
                  <c:v>1.0265704289088351</c:v>
                </c:pt>
                <c:pt idx="535">
                  <c:v>1.0119389888510686</c:v>
                </c:pt>
                <c:pt idx="536">
                  <c:v>0.99758945255565035</c:v>
                </c:pt>
                <c:pt idx="537">
                  <c:v>0.98351714015004865</c:v>
                </c:pt>
                <c:pt idx="538">
                  <c:v>0.96971741100131392</c:v>
                </c:pt>
                <c:pt idx="539">
                  <c:v>0.9561856647717516</c:v>
                </c:pt>
                <c:pt idx="540">
                  <c:v>0.942917342406277</c:v>
                </c:pt>
                <c:pt idx="541">
                  <c:v>0.92990792705310921</c:v>
                </c:pt>
                <c:pt idx="542">
                  <c:v>0.91715294491989674</c:v>
                </c:pt>
                <c:pt idx="543">
                  <c:v>0.90464796606595033</c:v>
                </c:pt>
                <c:pt idx="544">
                  <c:v>0.89238860513225593</c:v>
                </c:pt>
                <c:pt idx="545">
                  <c:v>0.88037052201073984</c:v>
                </c:pt>
                <c:pt idx="546">
                  <c:v>0.86858942245475457</c:v>
                </c:pt>
                <c:pt idx="547">
                  <c:v>0.85704105863159241</c:v>
                </c:pt>
                <c:pt idx="548">
                  <c:v>0.84572122961917684</c:v>
                </c:pt>
                <c:pt idx="549">
                  <c:v>0.83462578184844205</c:v>
                </c:pt>
                <c:pt idx="550">
                  <c:v>0.8237506094922652</c:v>
                </c:pt>
                <c:pt idx="551">
                  <c:v>0.81309165480417889</c:v>
                </c:pt>
                <c:pt idx="552">
                  <c:v>0.80264490840661762</c:v>
                </c:pt>
                <c:pt idx="553">
                  <c:v>0.79240640953131236</c:v>
                </c:pt>
                <c:pt idx="554">
                  <c:v>0.78237224621360446</c:v>
                </c:pt>
                <c:pt idx="555">
                  <c:v>0.7725385554413795</c:v>
                </c:pt>
                <c:pt idx="556">
                  <c:v>0.76290152326121641</c:v>
                </c:pt>
                <c:pt idx="557">
                  <c:v>0.75345738484250313</c:v>
                </c:pt>
                <c:pt idx="558">
                  <c:v>0.74420242450177421</c:v>
                </c:pt>
                <c:pt idx="559">
                  <c:v>0.73513297568788449</c:v>
                </c:pt>
                <c:pt idx="560">
                  <c:v>0.72624542093066746</c:v>
                </c:pt>
                <c:pt idx="561">
                  <c:v>0.71753619175361694</c:v>
                </c:pt>
                <c:pt idx="562">
                  <c:v>0.7090017685528015</c:v>
                </c:pt>
                <c:pt idx="563">
                  <c:v>0.70063868044246191</c:v>
                </c:pt>
                <c:pt idx="564">
                  <c:v>0.69244350507016916</c:v>
                </c:pt>
                <c:pt idx="565">
                  <c:v>0.68441286840135684</c:v>
                </c:pt>
                <c:pt idx="566">
                  <c:v>0.67654344447571191</c:v>
                </c:pt>
                <c:pt idx="567">
                  <c:v>0.66883195513678961</c:v>
                </c:pt>
                <c:pt idx="568">
                  <c:v>0.66127516973465106</c:v>
                </c:pt>
                <c:pt idx="569">
                  <c:v>0.65386990480490392</c:v>
                </c:pt>
                <c:pt idx="570">
                  <c:v>0.6466130237242449</c:v>
                </c:pt>
                <c:pt idx="571">
                  <c:v>0.63950143634316015</c:v>
                </c:pt>
                <c:pt idx="572">
                  <c:v>0.6325320985984515</c:v>
                </c:pt>
                <c:pt idx="573">
                  <c:v>0.6257020121056176</c:v>
                </c:pt>
                <c:pt idx="574">
                  <c:v>0.61900822373239228</c:v>
                </c:pt>
                <c:pt idx="575">
                  <c:v>0.61244782515454466</c:v>
                </c:pt>
                <c:pt idx="576">
                  <c:v>0.60601795239555556</c:v>
                </c:pt>
                <c:pt idx="577">
                  <c:v>0.59971578535019965</c:v>
                </c:pt>
                <c:pt idx="578">
                  <c:v>0.59353854729362354</c:v>
                </c:pt>
                <c:pt idx="579">
                  <c:v>0.5874835043766925</c:v>
                </c:pt>
                <c:pt idx="580">
                  <c:v>0.58154796510888218</c:v>
                </c:pt>
                <c:pt idx="581">
                  <c:v>0.5757292798287138</c:v>
                </c:pt>
                <c:pt idx="582">
                  <c:v>0.57002484016353827</c:v>
                </c:pt>
                <c:pt idx="583">
                  <c:v>0.56443207847863053</c:v>
                </c:pt>
                <c:pt idx="584">
                  <c:v>0.55894846731759762</c:v>
                </c:pt>
                <c:pt idx="585">
                  <c:v>0.55357151883289291</c:v>
                </c:pt>
                <c:pt idx="586">
                  <c:v>0.54829878420930911</c:v>
                </c:pt>
                <c:pt idx="587">
                  <c:v>0.5431278530798973</c:v>
                </c:pt>
                <c:pt idx="588">
                  <c:v>0.53805635293448817</c:v>
                </c:pt>
                <c:pt idx="589">
                  <c:v>0.53308194852332691</c:v>
                </c:pt>
                <c:pt idx="590">
                  <c:v>0.52820234125425425</c:v>
                </c:pt>
                <c:pt idx="591">
                  <c:v>0.52341526858560905</c:v>
                </c:pt>
                <c:pt idx="592">
                  <c:v>0.51871850341455272</c:v>
                </c:pt>
                <c:pt idx="593">
                  <c:v>0.51410985346159654</c:v>
                </c:pt>
                <c:pt idx="594">
                  <c:v>0.50958716065128939</c:v>
                </c:pt>
                <c:pt idx="595">
                  <c:v>0.50514830049163673</c:v>
                </c:pt>
                <c:pt idx="596">
                  <c:v>0.500791181448761</c:v>
                </c:pt>
                <c:pt idx="597">
                  <c:v>0.49651374432134621</c:v>
                </c:pt>
                <c:pt idx="598">
                  <c:v>0.49231396161300489</c:v>
                </c:pt>
                <c:pt idx="599">
                  <c:v>0.48818983690281581</c:v>
                </c:pt>
                <c:pt idx="600">
                  <c:v>0.48413940421568058</c:v>
                </c:pt>
                <c:pt idx="601">
                  <c:v>0.48016072739141669</c:v>
                </c:pt>
                <c:pt idx="602">
                  <c:v>0.47625189945441071</c:v>
                </c:pt>
                <c:pt idx="603">
                  <c:v>0.47241104198262607</c:v>
                </c:pt>
                <c:pt idx="604">
                  <c:v>0.46863630447678101</c:v>
                </c:pt>
                <c:pt idx="605">
                  <c:v>0.46492586373065425</c:v>
                </c:pt>
                <c:pt idx="606">
                  <c:v>0.46127792320177075</c:v>
                </c:pt>
                <c:pt idx="607">
                  <c:v>0.457690712382675</c:v>
                </c:pt>
                <c:pt idx="608">
                  <c:v>0.45416248617427096</c:v>
                </c:pt>
                <c:pt idx="609">
                  <c:v>0.45069152425983333</c:v>
                </c:pt>
                <c:pt idx="610">
                  <c:v>0.44727613047999037</c:v>
                </c:pt>
                <c:pt idx="611">
                  <c:v>0.44391463221084437</c:v>
                </c:pt>
                <c:pt idx="612">
                  <c:v>0.44060537974257324</c:v>
                </c:pt>
                <c:pt idx="613">
                  <c:v>0.43734674566012904</c:v>
                </c:pt>
                <c:pt idx="614">
                  <c:v>0.4341371242265577</c:v>
                </c:pt>
                <c:pt idx="615">
                  <c:v>0.43097493076729398</c:v>
                </c:pt>
                <c:pt idx="616">
                  <c:v>0.42785860105797802</c:v>
                </c:pt>
                <c:pt idx="617">
                  <c:v>0.42478659071308678</c:v>
                </c:pt>
                <c:pt idx="618">
                  <c:v>0.42175737457780371</c:v>
                </c:pt>
                <c:pt idx="619">
                  <c:v>0.41876944612200623</c:v>
                </c:pt>
                <c:pt idx="620">
                  <c:v>0.41582131683617374</c:v>
                </c:pt>
                <c:pt idx="621">
                  <c:v>0.41291151562995015</c:v>
                </c:pt>
                <c:pt idx="622">
                  <c:v>0.41003858823358641</c:v>
                </c:pt>
                <c:pt idx="623">
                  <c:v>0.40720109660063719</c:v>
                </c:pt>
                <c:pt idx="624">
                  <c:v>0.40439761831397125</c:v>
                </c:pt>
                <c:pt idx="625">
                  <c:v>0.40162674599395992</c:v>
                </c:pt>
                <c:pt idx="626">
                  <c:v>0.39888708670871131</c:v>
                </c:pt>
                <c:pt idx="627">
                  <c:v>0.3961772613865025</c:v>
                </c:pt>
                <c:pt idx="628">
                  <c:v>0.39349590423157943</c:v>
                </c:pt>
                <c:pt idx="629">
                  <c:v>0.39084166214032245</c:v>
                </c:pt>
                <c:pt idx="630">
                  <c:v>0.38821319412159672</c:v>
                </c:pt>
                <c:pt idx="631">
                  <c:v>0.38560917071768197</c:v>
                </c:pt>
                <c:pt idx="632">
                  <c:v>0.38302827342798712</c:v>
                </c:pt>
                <c:pt idx="633">
                  <c:v>0.38046919413491498</c:v>
                </c:pt>
                <c:pt idx="634">
                  <c:v>0.37793063453065628</c:v>
                </c:pt>
                <c:pt idx="635">
                  <c:v>0.37541130554749436</c:v>
                </c:pt>
                <c:pt idx="636">
                  <c:v>0.37290992678803309</c:v>
                </c:pt>
                <c:pt idx="637">
                  <c:v>0.37042522595857991</c:v>
                </c:pt>
                <c:pt idx="638">
                  <c:v>0.36795593830290491</c:v>
                </c:pt>
                <c:pt idx="639">
                  <c:v>0.36550080603889751</c:v>
                </c:pt>
                <c:pt idx="640">
                  <c:v>0.36305857779491923</c:v>
                </c:pt>
                <c:pt idx="641">
                  <c:v>0.36062800804922307</c:v>
                </c:pt>
                <c:pt idx="642">
                  <c:v>0.35820785656891629</c:v>
                </c:pt>
                <c:pt idx="643">
                  <c:v>0.3557968878512402</c:v>
                </c:pt>
                <c:pt idx="644">
                  <c:v>0.35339387056515337</c:v>
                </c:pt>
                <c:pt idx="645">
                  <c:v>0.35099757699416045</c:v>
                </c:pt>
                <c:pt idx="646">
                  <c:v>0.34860678247955573</c:v>
                </c:pt>
                <c:pt idx="647">
                  <c:v>0.34622026486470636</c:v>
                </c:pt>
                <c:pt idx="648">
                  <c:v>0.34383680393923782</c:v>
                </c:pt>
                <c:pt idx="649">
                  <c:v>0.34145518088458982</c:v>
                </c:pt>
                <c:pt idx="650">
                  <c:v>0.339074177718725</c:v>
                </c:pt>
                <c:pt idx="651">
                  <c:v>0.33669257674198066</c:v>
                </c:pt>
                <c:pt idx="652">
                  <c:v>0.33430915998252847</c:v>
                </c:pt>
                <c:pt idx="653">
                  <c:v>0.33192270864169715</c:v>
                </c:pt>
                <c:pt idx="654">
                  <c:v>0.32953200253948078</c:v>
                </c:pt>
                <c:pt idx="655">
                  <c:v>0.32713581955940063</c:v>
                </c:pt>
                <c:pt idx="656">
                  <c:v>0.32473293509293488</c:v>
                </c:pt>
                <c:pt idx="657">
                  <c:v>0.32232212148412659</c:v>
                </c:pt>
                <c:pt idx="658">
                  <c:v>0.31990214747233647</c:v>
                </c:pt>
                <c:pt idx="659">
                  <c:v>0.31747177763548995</c:v>
                </c:pt>
                <c:pt idx="660">
                  <c:v>0.31502977183148118</c:v>
                </c:pt>
                <c:pt idx="661">
                  <c:v>0.31257488463929595</c:v>
                </c:pt>
                <c:pt idx="662">
                  <c:v>0.31010586479841445</c:v>
                </c:pt>
                <c:pt idx="663">
                  <c:v>0.30762145464780277</c:v>
                </c:pt>
                <c:pt idx="664">
                  <c:v>0.30512038956299342</c:v>
                </c:pt>
                <c:pt idx="665">
                  <c:v>0.30260139739170683</c:v>
                </c:pt>
                <c:pt idx="666">
                  <c:v>0.3000631978887488</c:v>
                </c:pt>
                <c:pt idx="667">
                  <c:v>0.29750450214831287</c:v>
                </c:pt>
                <c:pt idx="668">
                  <c:v>0.29492401203555069</c:v>
                </c:pt>
                <c:pt idx="669">
                  <c:v>0.29232041961563365</c:v>
                </c:pt>
                <c:pt idx="670">
                  <c:v>0.28969240658134865</c:v>
                </c:pt>
                <c:pt idx="671">
                  <c:v>0.28703864367872195</c:v>
                </c:pt>
                <c:pt idx="672">
                  <c:v>0.284357790130848</c:v>
                </c:pt>
                <c:pt idx="673">
                  <c:v>0.2816484930590587</c:v>
                </c:pt>
                <c:pt idx="674">
                  <c:v>0.27890938690260542</c:v>
                </c:pt>
                <c:pt idx="675">
                  <c:v>0.27613909283586285</c:v>
                </c:pt>
                <c:pt idx="676">
                  <c:v>0.27333621818347026</c:v>
                </c:pt>
                <c:pt idx="677">
                  <c:v>0.27049935583279583</c:v>
                </c:pt>
                <c:pt idx="678">
                  <c:v>0.26762708364470955</c:v>
                </c:pt>
                <c:pt idx="679">
                  <c:v>0.26471796386146162</c:v>
                </c:pt>
                <c:pt idx="680">
                  <c:v>0.26177054251259846</c:v>
                </c:pt>
                <c:pt idx="681">
                  <c:v>0.25878334881814197</c:v>
                </c:pt>
                <c:pt idx="682">
                  <c:v>0.25575489458980372</c:v>
                </c:pt>
                <c:pt idx="683">
                  <c:v>0.25268367362934802</c:v>
                </c:pt>
                <c:pt idx="684">
                  <c:v>0.24956816112521096</c:v>
                </c:pt>
                <c:pt idx="685">
                  <c:v>0.2464068130458138</c:v>
                </c:pt>
                <c:pt idx="686">
                  <c:v>0.24319806553195827</c:v>
                </c:pt>
                <c:pt idx="687">
                  <c:v>0.23994033428532141</c:v>
                </c:pt>
                <c:pt idx="688">
                  <c:v>0.23663201395618269</c:v>
                </c:pt>
                <c:pt idx="689">
                  <c:v>0.23327147752814242</c:v>
                </c:pt>
                <c:pt idx="690">
                  <c:v>0.22985707570097558</c:v>
                </c:pt>
                <c:pt idx="691">
                  <c:v>0.22638713627168003</c:v>
                </c:pt>
                <c:pt idx="692">
                  <c:v>0.22285996351340576</c:v>
                </c:pt>
                <c:pt idx="693">
                  <c:v>0.21927383755274452</c:v>
                </c:pt>
                <c:pt idx="694">
                  <c:v>0.21562701374542334</c:v>
                </c:pt>
                <c:pt idx="695">
                  <c:v>0.21191772205039028</c:v>
                </c:pt>
                <c:pt idx="696">
                  <c:v>0.20814416640268624</c:v>
                </c:pt>
                <c:pt idx="697">
                  <c:v>0.20430452408507074</c:v>
                </c:pt>
                <c:pt idx="698">
                  <c:v>0.20039694509882011</c:v>
                </c:pt>
                <c:pt idx="699">
                  <c:v>0.1964195515336451</c:v>
                </c:pt>
                <c:pt idx="700">
                  <c:v>0.19237043693719644</c:v>
                </c:pt>
                <c:pt idx="701">
                  <c:v>0.18824766568415352</c:v>
                </c:pt>
                <c:pt idx="702">
                  <c:v>0.18404927234555643</c:v>
                </c:pt>
                <c:pt idx="703">
                  <c:v>0.17977326105807837</c:v>
                </c:pt>
                <c:pt idx="704">
                  <c:v>0.17541760489422353</c:v>
                </c:pt>
                <c:pt idx="705">
                  <c:v>0.17098024523313443</c:v>
                </c:pt>
                <c:pt idx="706">
                  <c:v>0.16645909113289542</c:v>
                </c:pt>
                <c:pt idx="707">
                  <c:v>0.16185201870427077</c:v>
                </c:pt>
                <c:pt idx="708">
                  <c:v>0.15715687048652391</c:v>
                </c:pt>
                <c:pt idx="709">
                  <c:v>0.15237145482570558</c:v>
                </c:pt>
                <c:pt idx="710">
                  <c:v>0.14749354525579264</c:v>
                </c:pt>
                <c:pt idx="711">
                  <c:v>0.14252087988308199</c:v>
                </c:pt>
                <c:pt idx="712">
                  <c:v>0.13745116077448544</c:v>
                </c:pt>
                <c:pt idx="713">
                  <c:v>0.13228205335016016</c:v>
                </c:pt>
                <c:pt idx="714">
                  <c:v>0.12701118578096551</c:v>
                </c:pt>
                <c:pt idx="715">
                  <c:v>0.12163614839139347</c:v>
                </c:pt>
                <c:pt idx="716">
                  <c:v>0.11615449306858794</c:v>
                </c:pt>
                <c:pt idx="717">
                  <c:v>0.11056373267792635</c:v>
                </c:pt>
                <c:pt idx="718">
                  <c:v>0.10486134048606126</c:v>
                </c:pt>
                <c:pt idx="719">
                  <c:v>9.9044749591851236E-2</c:v>
                </c:pt>
                <c:pt idx="720">
                  <c:v>9.311135236611795E-2</c:v>
                </c:pt>
                <c:pt idx="721">
                  <c:v>8.70584999008054E-2</c:v>
                </c:pt>
                <c:pt idx="722">
                  <c:v>8.088350146843265E-2</c:v>
                </c:pt>
                <c:pt idx="723">
                  <c:v>7.4583623992538983E-2</c:v>
                </c:pt>
                <c:pt idx="724">
                  <c:v>6.8156091530176655E-2</c:v>
                </c:pt>
                <c:pt idx="725">
                  <c:v>6.1598084767003791E-2</c:v>
                </c:pt>
                <c:pt idx="726">
                  <c:v>5.490674052610986E-2</c:v>
                </c:pt>
                <c:pt idx="727">
                  <c:v>4.8079151291569283E-2</c:v>
                </c:pt>
                <c:pt idx="728">
                  <c:v>4.1112364747436438E-2</c:v>
                </c:pt>
                <c:pt idx="729">
                  <c:v>3.4003383333437803E-2</c:v>
                </c:pt>
                <c:pt idx="730">
                  <c:v>2.6749163818270447E-2</c:v>
                </c:pt>
                <c:pt idx="731">
                  <c:v>1.9346616891514994E-2</c:v>
                </c:pt>
                <c:pt idx="732">
                  <c:v>1.1792606775737518E-2</c:v>
                </c:pt>
                <c:pt idx="733">
                  <c:v>4.0839508589289404E-3</c:v>
                </c:pt>
                <c:pt idx="734">
                  <c:v>-3.7825806503396322E-3</c:v>
                </c:pt>
                <c:pt idx="735">
                  <c:v>-1.1810265044724835E-2</c:v>
                </c:pt>
                <c:pt idx="736">
                  <c:v>-2.0002427415145779E-2</c:v>
                </c:pt>
                <c:pt idx="737">
                  <c:v>-2.8362440922378059E-2</c:v>
                </c:pt>
                <c:pt idx="738">
                  <c:v>-3.6893727040898244E-2</c:v>
                </c:pt>
                <c:pt idx="739">
                  <c:v>-4.5599755774698165E-2</c:v>
                </c:pt>
                <c:pt idx="740">
                  <c:v>-5.44840458430952E-2</c:v>
                </c:pt>
                <c:pt idx="741">
                  <c:v>-6.3550164835271136E-2</c:v>
                </c:pt>
                <c:pt idx="742">
                  <c:v>-7.2801729332297435E-2</c:v>
                </c:pt>
                <c:pt idx="743">
                  <c:v>-8.2242404994788187E-2</c:v>
                </c:pt>
                <c:pt idx="744">
                  <c:v>-9.1875906615304509E-2</c:v>
                </c:pt>
                <c:pt idx="745">
                  <c:v>-0.10170599813346903</c:v>
                </c:pt>
                <c:pt idx="746">
                  <c:v>-0.11173649261253833</c:v>
                </c:pt>
                <c:pt idx="747">
                  <c:v>-0.12197125217597833</c:v>
                </c:pt>
                <c:pt idx="748">
                  <c:v>-0.13241418790220408</c:v>
                </c:pt>
                <c:pt idx="749">
                  <c:v>-0.14306925967617148</c:v>
                </c:pt>
                <c:pt idx="750">
                  <c:v>-0.15394047599617838</c:v>
                </c:pt>
                <c:pt idx="751">
                  <c:v>-0.16503189373426569</c:v>
                </c:pt>
                <c:pt idx="752">
                  <c:v>-0.17634761784854527</c:v>
                </c:pt>
                <c:pt idx="753">
                  <c:v>-0.1878918010458876</c:v>
                </c:pt>
                <c:pt idx="754">
                  <c:v>-0.19966864339362794</c:v>
                </c:pt>
                <c:pt idx="755">
                  <c:v>-0.21168239187825055</c:v>
                </c:pt>
                <c:pt idx="756">
                  <c:v>-0.22393733990963788</c:v>
                </c:pt>
                <c:pt idx="757">
                  <c:v>-0.23643782676962016</c:v>
                </c:pt>
                <c:pt idx="758">
                  <c:v>-0.24918823700261289</c:v>
                </c:pt>
                <c:pt idx="759">
                  <c:v>-0.26219299974734273</c:v>
                </c:pt>
                <c:pt idx="760">
                  <c:v>-0.27545658800801409</c:v>
                </c:pt>
                <c:pt idx="761">
                  <c:v>-0.28898351786309134</c:v>
                </c:pt>
                <c:pt idx="762">
                  <c:v>-0.30277834761050293</c:v>
                </c:pt>
                <c:pt idx="763">
                  <c:v>-0.31684567684817688</c:v>
                </c:pt>
                <c:pt idx="764">
                  <c:v>-0.33119014548748738</c:v>
                </c:pt>
                <c:pt idx="765">
                  <c:v>-0.34581643269953583</c:v>
                </c:pt>
                <c:pt idx="766">
                  <c:v>-0.36072925579204057</c:v>
                </c:pt>
                <c:pt idx="767">
                  <c:v>-0.37593336901577845</c:v>
                </c:pt>
                <c:pt idx="768">
                  <c:v>-0.39143356230008464</c:v>
                </c:pt>
                <c:pt idx="769">
                  <c:v>-0.40723465991522878</c:v>
                </c:pt>
                <c:pt idx="770">
                  <c:v>-0.42334151906149359</c:v>
                </c:pt>
                <c:pt idx="771">
                  <c:v>-0.43975902838384506</c:v>
                </c:pt>
                <c:pt idx="772">
                  <c:v>-0.45649210641100829</c:v>
                </c:pt>
                <c:pt idx="773">
                  <c:v>-0.47354569991860473</c:v>
                </c:pt>
                <c:pt idx="774">
                  <c:v>-0.49092478221557106</c:v>
                </c:pt>
                <c:pt idx="775">
                  <c:v>-0.50863435135327451</c:v>
                </c:pt>
                <c:pt idx="776">
                  <c:v>-0.52667942825712122</c:v>
                </c:pt>
                <c:pt idx="777">
                  <c:v>-0.54506505477984502</c:v>
                </c:pt>
                <c:pt idx="778">
                  <c:v>-0.56379629167726142</c:v>
                </c:pt>
                <c:pt idx="779">
                  <c:v>-0.58287821650540483</c:v>
                </c:pt>
                <c:pt idx="780">
                  <c:v>-0.6023159214399757</c:v>
                </c:pt>
                <c:pt idx="781">
                  <c:v>-0.62211451101790771</c:v>
                </c:pt>
                <c:pt idx="782">
                  <c:v>-0.64227909980185527</c:v>
                </c:pt>
                <c:pt idx="783">
                  <c:v>-0.66281480996789899</c:v>
                </c:pt>
                <c:pt idx="784">
                  <c:v>-0.6837267688172739</c:v>
                </c:pt>
                <c:pt idx="785">
                  <c:v>-0.70502010621327926</c:v>
                </c:pt>
                <c:pt idx="786">
                  <c:v>-0.72669995194437309</c:v>
                </c:pt>
                <c:pt idx="787">
                  <c:v>-0.7487714330144114</c:v>
                </c:pt>
                <c:pt idx="788">
                  <c:v>-0.77123967086247336</c:v>
                </c:pt>
                <c:pt idx="789">
                  <c:v>-0.79410977851257436</c:v>
                </c:pt>
                <c:pt idx="790">
                  <c:v>-0.81738685765664032</c:v>
                </c:pt>
                <c:pt idx="791">
                  <c:v>-0.84107599567160829</c:v>
                </c:pt>
                <c:pt idx="792">
                  <c:v>-0.86518226257364816</c:v>
                </c:pt>
                <c:pt idx="793">
                  <c:v>-0.88971070791179507</c:v>
                </c:pt>
                <c:pt idx="794">
                  <c:v>-0.91466635760375947</c:v>
                </c:pt>
                <c:pt idx="795">
                  <c:v>-0.94005421071656525</c:v>
                </c:pt>
                <c:pt idx="796">
                  <c:v>-0.96587923619553329</c:v>
                </c:pt>
                <c:pt idx="797">
                  <c:v>-0.99214636954478086</c:v>
                </c:pt>
                <c:pt idx="798">
                  <c:v>-1.0188605094623417</c:v>
                </c:pt>
                <c:pt idx="799">
                  <c:v>-1.0460265144345817</c:v>
                </c:pt>
                <c:pt idx="800">
                  <c:v>-1.0736491992927939</c:v>
                </c:pt>
                <c:pt idx="801">
                  <c:v>-1.1017333317370812</c:v>
                </c:pt>
                <c:pt idx="802">
                  <c:v>-1.130283628830828</c:v>
                </c:pt>
                <c:pt idx="803">
                  <c:v>-1.1593047534713359</c:v>
                </c:pt>
                <c:pt idx="804">
                  <c:v>-1.188801310840528</c:v>
                </c:pt>
                <c:pt idx="805">
                  <c:v>-1.2187778448408104</c:v>
                </c:pt>
                <c:pt idx="806">
                  <c:v>-1.2492388345216043</c:v>
                </c:pt>
                <c:pt idx="807">
                  <c:v>-1.2801886905006326</c:v>
                </c:pt>
                <c:pt idx="808">
                  <c:v>-1.3116317513866829</c:v>
                </c:pt>
                <c:pt idx="809">
                  <c:v>-1.3435722802081516</c:v>
                </c:pt>
                <c:pt idx="810">
                  <c:v>-1.3760144608537219</c:v>
                </c:pt>
                <c:pt idx="811">
                  <c:v>-1.408962394530445</c:v>
                </c:pt>
                <c:pt idx="812">
                  <c:v>-1.4424200962451161</c:v>
                </c:pt>
                <c:pt idx="813">
                  <c:v>-1.4763914913151681</c:v>
                </c:pt>
                <c:pt idx="814">
                  <c:v>-1.5108804119148185</c:v>
                </c:pt>
                <c:pt idx="815">
                  <c:v>-1.5458905936620364</c:v>
                </c:pt>
                <c:pt idx="816">
                  <c:v>-1.5814256722532127</c:v>
                </c:pt>
                <c:pt idx="817">
                  <c:v>-1.6174891801512068</c:v>
                </c:pt>
                <c:pt idx="818">
                  <c:v>-1.6540845433327103</c:v>
                </c:pt>
                <c:pt idx="819">
                  <c:v>-1.6912150781010962</c:v>
                </c:pt>
                <c:pt idx="820">
                  <c:v>-1.7288839879712123</c:v>
                </c:pt>
                <c:pt idx="821">
                  <c:v>-1.7670943606313849</c:v>
                </c:pt>
                <c:pt idx="822">
                  <c:v>-1.8058491649888104</c:v>
                </c:pt>
                <c:pt idx="823">
                  <c:v>-1.8451512483050063</c:v>
                </c:pt>
                <c:pt idx="824">
                  <c:v>-1.8850033334254168</c:v>
                </c:pt>
                <c:pt idx="825">
                  <c:v>-1.9254080161101927</c:v>
                </c:pt>
                <c:pt idx="826">
                  <c:v>-1.9663677624710338</c:v>
                </c:pt>
                <c:pt idx="827">
                  <c:v>-2.0078849065194153</c:v>
                </c:pt>
                <c:pt idx="828">
                  <c:v>-2.0499616478313536</c:v>
                </c:pt>
                <c:pt idx="829">
                  <c:v>-2.0926000493336399</c:v>
                </c:pt>
                <c:pt idx="830">
                  <c:v>-2.1358020352160798</c:v>
                </c:pt>
                <c:pt idx="831">
                  <c:v>-2.1795693889749264</c:v>
                </c:pt>
                <c:pt idx="832">
                  <c:v>-2.2239037515904938</c:v>
                </c:pt>
                <c:pt idx="833">
                  <c:v>-2.2688066198438621</c:v>
                </c:pt>
                <c:pt idx="834">
                  <c:v>-2.3142793447765966</c:v>
                </c:pt>
                <c:pt idx="835">
                  <c:v>-2.3603231302953658</c:v>
                </c:pt>
                <c:pt idx="836">
                  <c:v>-2.4069390319265334</c:v>
                </c:pt>
                <c:pt idx="837">
                  <c:v>-2.4541279557218703</c:v>
                </c:pt>
                <c:pt idx="838">
                  <c:v>-2.5018906573189885</c:v>
                </c:pt>
                <c:pt idx="839">
                  <c:v>-2.5502277411575056</c:v>
                </c:pt>
                <c:pt idx="840">
                  <c:v>-2.5991396598538956</c:v>
                </c:pt>
                <c:pt idx="841">
                  <c:v>-2.6486267137353945</c:v>
                </c:pt>
                <c:pt idx="842">
                  <c:v>-2.6986890505347789</c:v>
                </c:pt>
                <c:pt idx="843">
                  <c:v>-2.7493266652462744</c:v>
                </c:pt>
                <c:pt idx="844">
                  <c:v>-2.8005394001428687</c:v>
                </c:pt>
                <c:pt idx="845">
                  <c:v>-2.8523269449556827</c:v>
                </c:pt>
                <c:pt idx="846">
                  <c:v>-2.9046888372140027</c:v>
                </c:pt>
                <c:pt idx="847">
                  <c:v>-2.9576244627460184</c:v>
                </c:pt>
                <c:pt idx="848">
                  <c:v>-3.0111330563388394</c:v>
                </c:pt>
                <c:pt idx="849">
                  <c:v>-3.065213702556381</c:v>
                </c:pt>
                <c:pt idx="850">
                  <c:v>-3.1198653367129858</c:v>
                </c:pt>
                <c:pt idx="851">
                  <c:v>-3.175086746001432</c:v>
                </c:pt>
                <c:pt idx="852">
                  <c:v>-3.230876570771791</c:v>
                </c:pt>
                <c:pt idx="853">
                  <c:v>-3.2872333059590968</c:v>
                </c:pt>
                <c:pt idx="854">
                  <c:v>-3.3441553026563726</c:v>
                </c:pt>
                <c:pt idx="855">
                  <c:v>-3.4016407698296858</c:v>
                </c:pt>
                <c:pt idx="856">
                  <c:v>-3.4596877761711777</c:v>
                </c:pt>
                <c:pt idx="857">
                  <c:v>-3.5182942520869247</c:v>
                </c:pt>
                <c:pt idx="858">
                  <c:v>-3.5774579918139358</c:v>
                </c:pt>
                <c:pt idx="859">
                  <c:v>-3.6371766556634011</c:v>
                </c:pt>
                <c:pt idx="860">
                  <c:v>-3.6974477723842574</c:v>
                </c:pt>
                <c:pt idx="861">
                  <c:v>-3.7582687416426355</c:v>
                </c:pt>
                <c:pt idx="862">
                  <c:v>-3.8196368366118048</c:v>
                </c:pt>
                <c:pt idx="863">
                  <c:v>-3.8815492066677946</c:v>
                </c:pt>
                <c:pt idx="864">
                  <c:v>-3.9440028801842866</c:v>
                </c:pt>
                <c:pt idx="865">
                  <c:v>-4.0069947674223529</c:v>
                </c:pt>
                <c:pt idx="866">
                  <c:v>-4.0705216635081225</c:v>
                </c:pt>
                <c:pt idx="867">
                  <c:v>-4.1345802514933236</c:v>
                </c:pt>
                <c:pt idx="868">
                  <c:v>-4.1991671054925233</c:v>
                </c:pt>
                <c:pt idx="869">
                  <c:v>-4.2642786938908905</c:v>
                </c:pt>
                <c:pt idx="870">
                  <c:v>-4.3299113826168876</c:v>
                </c:pt>
                <c:pt idx="871">
                  <c:v>-4.3960614384731773</c:v>
                </c:pt>
                <c:pt idx="872">
                  <c:v>-4.4627250325204075</c:v>
                </c:pt>
                <c:pt idx="873">
                  <c:v>-4.5298982435071817</c:v>
                </c:pt>
                <c:pt idx="874">
                  <c:v>-4.5975770613405293</c:v>
                </c:pt>
                <c:pt idx="875">
                  <c:v>-4.6657573905906249</c:v>
                </c:pt>
                <c:pt idx="876">
                  <c:v>-4.7344350540241944</c:v>
                </c:pt>
                <c:pt idx="877">
                  <c:v>-4.8036057961600074</c:v>
                </c:pt>
                <c:pt idx="878">
                  <c:v>-4.8732652868418684</c:v>
                </c:pt>
                <c:pt idx="879">
                  <c:v>-4.9434091248218381</c:v>
                </c:pt>
                <c:pt idx="880">
                  <c:v>-5.0140328413496702</c:v>
                </c:pt>
                <c:pt idx="881">
                  <c:v>-5.0851319037618428</c:v>
                </c:pt>
                <c:pt idx="882">
                  <c:v>-5.1567017190655786</c:v>
                </c:pt>
                <c:pt idx="883">
                  <c:v>-5.2287376375124319</c:v>
                </c:pt>
                <c:pt idx="884">
                  <c:v>-5.3012349561563168</c:v>
                </c:pt>
                <c:pt idx="885">
                  <c:v>-5.3741889223913786</c:v>
                </c:pt>
                <c:pt idx="886">
                  <c:v>-5.447594737465141</c:v>
                </c:pt>
                <c:pt idx="887">
                  <c:v>-5.5214475599619934</c:v>
                </c:pt>
                <c:pt idx="888">
                  <c:v>-5.5957425092530046</c:v>
                </c:pt>
                <c:pt idx="889">
                  <c:v>-5.6704746689083407</c:v>
                </c:pt>
                <c:pt idx="890">
                  <c:v>-5.7456390900675567</c:v>
                </c:pt>
                <c:pt idx="891">
                  <c:v>-5.8212307947648938</c:v>
                </c:pt>
                <c:pt idx="892">
                  <c:v>-5.8972447792053382</c:v>
                </c:pt>
                <c:pt idx="893">
                  <c:v>-5.9736760169891205</c:v>
                </c:pt>
                <c:pt idx="894">
                  <c:v>-6.0505194622804179</c:v>
                </c:pt>
                <c:pt idx="895">
                  <c:v>-6.1277700529183052</c:v>
                </c:pt>
                <c:pt idx="896">
                  <c:v>-6.2054227134669881</c:v>
                </c:pt>
                <c:pt idx="897">
                  <c:v>-6.2834723582025358</c:v>
                </c:pt>
                <c:pt idx="898">
                  <c:v>-6.3619138940347142</c:v>
                </c:pt>
                <c:pt idx="899">
                  <c:v>-6.4407422233606741</c:v>
                </c:pt>
                <c:pt idx="900">
                  <c:v>-6.5199522468498614</c:v>
                </c:pt>
                <c:pt idx="901">
                  <c:v>-6.5995388661577135</c:v>
                </c:pt>
                <c:pt idx="902">
                  <c:v>-6.6794969865668294</c:v>
                </c:pt>
                <c:pt idx="903">
                  <c:v>-6.75982151955448</c:v>
                </c:pt>
                <c:pt idx="904">
                  <c:v>-6.8405073852857026</c:v>
                </c:pt>
                <c:pt idx="905">
                  <c:v>-6.9215495150300654</c:v>
                </c:pt>
                <c:pt idx="906">
                  <c:v>-7.0029428535024216</c:v>
                </c:pt>
                <c:pt idx="907">
                  <c:v>-7.0846823611266565</c:v>
                </c:pt>
                <c:pt idx="908">
                  <c:v>-7.1667630162218572</c:v>
                </c:pt>
                <c:pt idx="909">
                  <c:v>-7.2491798171111039</c:v>
                </c:pt>
                <c:pt idx="910">
                  <c:v>-7.331927784152378</c:v>
                </c:pt>
                <c:pt idx="911">
                  <c:v>-7.4150019616917309</c:v>
                </c:pt>
                <c:pt idx="912">
                  <c:v>-7.4983974199391712</c:v>
                </c:pt>
                <c:pt idx="913">
                  <c:v>-7.5821092567672954</c:v>
                </c:pt>
                <c:pt idx="914">
                  <c:v>-7.6661325994330216</c:v>
                </c:pt>
                <c:pt idx="915">
                  <c:v>-7.7504626062234436</c:v>
                </c:pt>
                <c:pt idx="916">
                  <c:v>-7.8350944680259307</c:v>
                </c:pt>
                <c:pt idx="917">
                  <c:v>-7.9200234098236253</c:v>
                </c:pt>
                <c:pt idx="918">
                  <c:v>-8.0052446921170102</c:v>
                </c:pt>
                <c:pt idx="919">
                  <c:v>-8.0907536122725823</c:v>
                </c:pt>
                <c:pt idx="920">
                  <c:v>-8.1765455057995808</c:v>
                </c:pt>
                <c:pt idx="921">
                  <c:v>-8.2626157475561506</c:v>
                </c:pt>
                <c:pt idx="922">
                  <c:v>-8.3489597528856194</c:v>
                </c:pt>
                <c:pt idx="923">
                  <c:v>-8.4355729786848013</c:v>
                </c:pt>
                <c:pt idx="924">
                  <c:v>-8.5224509244050033</c:v>
                </c:pt>
                <c:pt idx="925">
                  <c:v>-8.609589132987562</c:v>
                </c:pt>
                <c:pt idx="926">
                  <c:v>-8.6969831917349847</c:v>
                </c:pt>
                <c:pt idx="927">
                  <c:v>-8.7846287331197779</c:v>
                </c:pt>
                <c:pt idx="928">
                  <c:v>-8.8725214355310893</c:v>
                </c:pt>
                <c:pt idx="929">
                  <c:v>-8.9606570239625967</c:v>
                </c:pt>
                <c:pt idx="930">
                  <c:v>-9.049031270641569</c:v>
                </c:pt>
                <c:pt idx="931">
                  <c:v>-9.1376399956011305</c:v>
                </c:pt>
                <c:pt idx="932">
                  <c:v>-9.2264790671983761</c:v>
                </c:pt>
                <c:pt idx="933">
                  <c:v>-9.3155444025779595</c:v>
                </c:pt>
                <c:pt idx="934">
                  <c:v>-9.4048319680843235</c:v>
                </c:pt>
                <c:pt idx="935">
                  <c:v>-9.4943377796238853</c:v>
                </c:pt>
                <c:pt idx="936">
                  <c:v>-9.5840579029783548</c:v>
                </c:pt>
                <c:pt idx="937">
                  <c:v>-9.6739884540710825</c:v>
                </c:pt>
                <c:pt idx="938">
                  <c:v>-9.7641255991881231</c:v>
                </c:pt>
                <c:pt idx="939">
                  <c:v>-9.8544655551555334</c:v>
                </c:pt>
                <c:pt idx="940">
                  <c:v>-9.9450045894742551</c:v>
                </c:pt>
                <c:pt idx="941">
                  <c:v>-10.035739020415093</c:v>
                </c:pt>
                <c:pt idx="942">
                  <c:v>-10.12666521707361</c:v>
                </c:pt>
                <c:pt idx="943">
                  <c:v>-10.217779599388626</c:v>
                </c:pt>
                <c:pt idx="944">
                  <c:v>-10.309078638124081</c:v>
                </c:pt>
                <c:pt idx="945">
                  <c:v>-10.400558854816634</c:v>
                </c:pt>
                <c:pt idx="946">
                  <c:v>-10.492216821690707</c:v>
                </c:pt>
                <c:pt idx="947">
                  <c:v>-10.584049161541264</c:v>
                </c:pt>
                <c:pt idx="948">
                  <c:v>-10.676052547587263</c:v>
                </c:pt>
                <c:pt idx="949">
                  <c:v>-10.768223703296291</c:v>
                </c:pt>
                <c:pt idx="950">
                  <c:v>-10.8605594021816</c:v>
                </c:pt>
                <c:pt idx="951">
                  <c:v>-10.953056467573777</c:v>
                </c:pt>
                <c:pt idx="952">
                  <c:v>-11.045711772367392</c:v>
                </c:pt>
                <c:pt idx="953">
                  <c:v>-11.138522238744322</c:v>
                </c:pt>
                <c:pt idx="954">
                  <c:v>-11.231484837875714</c:v>
                </c:pt>
                <c:pt idx="955">
                  <c:v>-11.324596589602184</c:v>
                </c:pt>
                <c:pt idx="956">
                  <c:v>-11.417854562094918</c:v>
                </c:pt>
                <c:pt idx="957">
                  <c:v>-11.511255871498543</c:v>
                </c:pt>
                <c:pt idx="958">
                  <c:v>-11.604797681556036</c:v>
                </c:pt>
                <c:pt idx="959">
                  <c:v>-11.698477203217729</c:v>
                </c:pt>
                <c:pt idx="960">
                  <c:v>-11.792291694235303</c:v>
                </c:pt>
                <c:pt idx="961">
                  <c:v>-11.886238458741406</c:v>
                </c:pt>
                <c:pt idx="962">
                  <c:v>-11.980314846816045</c:v>
                </c:pt>
                <c:pt idx="963">
                  <c:v>-12.074518254041047</c:v>
                </c:pt>
                <c:pt idx="964">
                  <c:v>-12.168846121042893</c:v>
                </c:pt>
                <c:pt idx="965">
                  <c:v>-12.26329593302572</c:v>
                </c:pt>
                <c:pt idx="966">
                  <c:v>-12.35786521929429</c:v>
                </c:pt>
                <c:pt idx="967">
                  <c:v>-12.452551552768474</c:v>
                </c:pt>
                <c:pt idx="968">
                  <c:v>-12.54735254949007</c:v>
                </c:pt>
                <c:pt idx="969">
                  <c:v>-12.642265868122376</c:v>
                </c:pt>
                <c:pt idx="970">
                  <c:v>-12.737289209443283</c:v>
                </c:pt>
                <c:pt idx="971">
                  <c:v>-12.832420315832785</c:v>
                </c:pt>
                <c:pt idx="972">
                  <c:v>-12.927656970756079</c:v>
                </c:pt>
                <c:pt idx="973">
                  <c:v>-13.022996998241378</c:v>
                </c:pt>
                <c:pt idx="974">
                  <c:v>-13.118438262354889</c:v>
                </c:pt>
                <c:pt idx="975">
                  <c:v>-13.213978666672483</c:v>
                </c:pt>
                <c:pt idx="976">
                  <c:v>-13.309616153748532</c:v>
                </c:pt>
                <c:pt idx="977">
                  <c:v>-13.405348704583284</c:v>
                </c:pt>
                <c:pt idx="978">
                  <c:v>-13.501174338088887</c:v>
                </c:pt>
                <c:pt idx="979">
                  <c:v>-13.5970911105537</c:v>
                </c:pt>
                <c:pt idx="980">
                  <c:v>-13.693097115107101</c:v>
                </c:pt>
                <c:pt idx="981">
                  <c:v>-13.789190481183626</c:v>
                </c:pt>
                <c:pt idx="982">
                  <c:v>-13.88536937398802</c:v>
                </c:pt>
                <c:pt idx="983">
                  <c:v>-13.981631993960761</c:v>
                </c:pt>
                <c:pt idx="984">
                  <c:v>-14.077976576244971</c:v>
                </c:pt>
                <c:pt idx="985">
                  <c:v>-14.174401390154891</c:v>
                </c:pt>
                <c:pt idx="986">
                  <c:v>-14.270904738646317</c:v>
                </c:pt>
                <c:pt idx="987">
                  <c:v>-14.367484957789227</c:v>
                </c:pt>
                <c:pt idx="988">
                  <c:v>-14.464140416242872</c:v>
                </c:pt>
                <c:pt idx="989">
                  <c:v>-14.560869514734069</c:v>
                </c:pt>
                <c:pt idx="990">
                  <c:v>-14.657670685538182</c:v>
                </c:pt>
                <c:pt idx="991">
                  <c:v>-14.754542391963806</c:v>
                </c:pt>
                <c:pt idx="992">
                  <c:v>-14.851483127840888</c:v>
                </c:pt>
                <c:pt idx="993">
                  <c:v>-14.948491417012653</c:v>
                </c:pt>
                <c:pt idx="994">
                  <c:v>-15.045565812831567</c:v>
                </c:pt>
                <c:pt idx="995">
                  <c:v>-15.142704897659927</c:v>
                </c:pt>
                <c:pt idx="996">
                  <c:v>-15.239907282374032</c:v>
                </c:pt>
                <c:pt idx="997">
                  <c:v>-15.337171605874049</c:v>
                </c:pt>
                <c:pt idx="998">
                  <c:v>-15.434496534597182</c:v>
                </c:pt>
                <c:pt idx="999">
                  <c:v>-15.531880762037211</c:v>
                </c:pt>
                <c:pt idx="1000">
                  <c:v>-15.629323008268141</c:v>
                </c:pt>
                <c:pt idx="1001">
                  <c:v>-15.726822019472683</c:v>
                </c:pt>
                <c:pt idx="1002">
                  <c:v>-15.824376567477001</c:v>
                </c:pt>
                <c:pt idx="1003">
                  <c:v>-15.921985449290011</c:v>
                </c:pt>
                <c:pt idx="1004">
                  <c:v>-16.019647486648108</c:v>
                </c:pt>
                <c:pt idx="1005">
                  <c:v>-16.11736152556546</c:v>
                </c:pt>
                <c:pt idx="1006">
                  <c:v>-16.215126435890262</c:v>
                </c:pt>
                <c:pt idx="1007">
                  <c:v>-16.31294111086569</c:v>
                </c:pt>
                <c:pt idx="1008">
                  <c:v>-16.410804466697716</c:v>
                </c:pt>
                <c:pt idx="1009">
                  <c:v>-16.508715442127155</c:v>
                </c:pt>
                <c:pt idx="1010">
                  <c:v>-16.606672998009081</c:v>
                </c:pt>
                <c:pt idx="1011">
                  <c:v>-16.704676116896657</c:v>
                </c:pt>
                <c:pt idx="1012">
                  <c:v>-16.802723802631331</c:v>
                </c:pt>
                <c:pt idx="1013">
                  <c:v>-16.900815079938774</c:v>
                </c:pt>
                <c:pt idx="1014">
                  <c:v>-16.998948994030837</c:v>
                </c:pt>
                <c:pt idx="1015">
                  <c:v>-17.097124610212749</c:v>
                </c:pt>
                <c:pt idx="1016">
                  <c:v>-17.195341013497089</c:v>
                </c:pt>
                <c:pt idx="1017">
                  <c:v>-17.293597308222186</c:v>
                </c:pt>
                <c:pt idx="1018">
                  <c:v>-17.391892617677833</c:v>
                </c:pt>
                <c:pt idx="1019">
                  <c:v>-17.490226083735575</c:v>
                </c:pt>
                <c:pt idx="1020">
                  <c:v>-17.588596866485805</c:v>
                </c:pt>
                <c:pt idx="1021">
                  <c:v>-17.687004143879403</c:v>
                </c:pt>
                <c:pt idx="1022">
                  <c:v>-17.785447111376051</c:v>
                </c:pt>
                <c:pt idx="1023">
                  <c:v>-17.883924981598206</c:v>
                </c:pt>
                <c:pt idx="1024">
                  <c:v>-17.982436983990091</c:v>
                </c:pt>
                <c:pt idx="1025">
                  <c:v>-18.080982364482853</c:v>
                </c:pt>
                <c:pt idx="1026">
                  <c:v>-18.179560385164987</c:v>
                </c:pt>
                <c:pt idx="1027">
                  <c:v>-18.278170323958541</c:v>
                </c:pt>
                <c:pt idx="1028">
                  <c:v>-18.376811474300446</c:v>
                </c:pt>
                <c:pt idx="1029">
                  <c:v>-18.475483144830235</c:v>
                </c:pt>
                <c:pt idx="1030">
                  <c:v>-18.574184659081531</c:v>
                </c:pt>
                <c:pt idx="1031">
                  <c:v>-18.672915355180567</c:v>
                </c:pt>
                <c:pt idx="1032">
                  <c:v>-18.771674585548741</c:v>
                </c:pt>
                <c:pt idx="1033">
                  <c:v>-18.870461716611416</c:v>
                </c:pt>
                <c:pt idx="1034">
                  <c:v>-18.969276128511229</c:v>
                </c:pt>
                <c:pt idx="1035">
                  <c:v>-19.06811721482616</c:v>
                </c:pt>
                <c:pt idx="1036">
                  <c:v>-19.166984382294341</c:v>
                </c:pt>
                <c:pt idx="1037">
                  <c:v>-19.265877050541715</c:v>
                </c:pt>
                <c:pt idx="1038">
                  <c:v>-19.364794651816364</c:v>
                </c:pt>
                <c:pt idx="1039">
                  <c:v>-19.463736630726824</c:v>
                </c:pt>
                <c:pt idx="1040">
                  <c:v>-19.562702443985213</c:v>
                </c:pt>
                <c:pt idx="1041">
                  <c:v>-19.661691560156058</c:v>
                </c:pt>
                <c:pt idx="1042">
                  <c:v>-19.760703459408454</c:v>
                </c:pt>
                <c:pt idx="1043">
                  <c:v>-19.859737633273877</c:v>
                </c:pt>
                <c:pt idx="1044">
                  <c:v>-19.958793584408244</c:v>
                </c:pt>
                <c:pt idx="1045">
                  <c:v>-20.057870826358535</c:v>
                </c:pt>
                <c:pt idx="1046">
                  <c:v>-20.156968883333768</c:v>
                </c:pt>
                <c:pt idx="1047">
                  <c:v>-20.25608728998035</c:v>
                </c:pt>
                <c:pt idx="1048">
                  <c:v>-20.355225591161901</c:v>
                </c:pt>
                <c:pt idx="1049">
                  <c:v>-20.45438334174338</c:v>
                </c:pt>
                <c:pt idx="1050">
                  <c:v>-20.553560106379006</c:v>
                </c:pt>
                <c:pt idx="1051">
                  <c:v>-20.652755459304814</c:v>
                </c:pt>
                <c:pt idx="1052">
                  <c:v>-20.751968984134955</c:v>
                </c:pt>
                <c:pt idx="1053">
                  <c:v>-20.851200273661988</c:v>
                </c:pt>
                <c:pt idx="1054">
                  <c:v>-20.950448929661441</c:v>
                </c:pt>
                <c:pt idx="1055">
                  <c:v>-21.049714562699776</c:v>
                </c:pt>
                <c:pt idx="1056">
                  <c:v>-21.148996791946416</c:v>
                </c:pt>
                <c:pt idx="1057">
                  <c:v>-21.248295244989642</c:v>
                </c:pt>
                <c:pt idx="1058">
                  <c:v>-21.34760955765589</c:v>
                </c:pt>
                <c:pt idx="1059">
                  <c:v>-21.446939373833082</c:v>
                </c:pt>
                <c:pt idx="1060">
                  <c:v>-21.546284345296705</c:v>
                </c:pt>
                <c:pt idx="1061">
                  <c:v>-21.645644131540585</c:v>
                </c:pt>
                <c:pt idx="1062">
                  <c:v>-21.745018399609854</c:v>
                </c:pt>
                <c:pt idx="1063">
                  <c:v>-21.844406823938385</c:v>
                </c:pt>
                <c:pt idx="1064">
                  <c:v>-21.943809086188907</c:v>
                </c:pt>
                <c:pt idx="1065">
                  <c:v>-22.043224875096218</c:v>
                </c:pt>
                <c:pt idx="1066">
                  <c:v>-22.142653886314406</c:v>
                </c:pt>
                <c:pt idx="1067">
                  <c:v>-22.242095822266531</c:v>
                </c:pt>
                <c:pt idx="1068">
                  <c:v>-22.341550391997544</c:v>
                </c:pt>
                <c:pt idx="1069">
                  <c:v>-22.441017311030325</c:v>
                </c:pt>
                <c:pt idx="1070">
                  <c:v>-22.540496301224728</c:v>
                </c:pt>
                <c:pt idx="1071">
                  <c:v>-22.639987090639426</c:v>
                </c:pt>
                <c:pt idx="1072">
                  <c:v>-22.739489413396797</c:v>
                </c:pt>
                <c:pt idx="1073">
                  <c:v>-22.839003009550439</c:v>
                </c:pt>
                <c:pt idx="1074">
                  <c:v>-22.938527624955618</c:v>
                </c:pt>
                <c:pt idx="1075">
                  <c:v>-23.038063011142174</c:v>
                </c:pt>
                <c:pt idx="1076">
                  <c:v>-23.137608925190513</c:v>
                </c:pt>
                <c:pt idx="1077">
                  <c:v>-23.237165129609831</c:v>
                </c:pt>
                <c:pt idx="1078">
                  <c:v>-23.336731392218933</c:v>
                </c:pt>
                <c:pt idx="1079">
                  <c:v>-23.436307486029801</c:v>
                </c:pt>
                <c:pt idx="1080">
                  <c:v>-23.535893189133557</c:v>
                </c:pt>
                <c:pt idx="1081">
                  <c:v>-23.635488284588444</c:v>
                </c:pt>
                <c:pt idx="1082">
                  <c:v>-23.735092560310889</c:v>
                </c:pt>
                <c:pt idx="1083">
                  <c:v>-23.834705808968231</c:v>
                </c:pt>
                <c:pt idx="1084">
                  <c:v>-23.934327827874114</c:v>
                </c:pt>
                <c:pt idx="1085">
                  <c:v>-24.033958418885799</c:v>
                </c:pt>
                <c:pt idx="1086">
                  <c:v>-24.133597388304267</c:v>
                </c:pt>
                <c:pt idx="1087">
                  <c:v>-24.233244546775637</c:v>
                </c:pt>
                <c:pt idx="1088">
                  <c:v>-24.332899709195367</c:v>
                </c:pt>
                <c:pt idx="1089">
                  <c:v>-24.432562694613942</c:v>
                </c:pt>
                <c:pt idx="1090">
                  <c:v>-24.53223332614542</c:v>
                </c:pt>
                <c:pt idx="1091">
                  <c:v>-24.631911430876926</c:v>
                </c:pt>
                <c:pt idx="1092">
                  <c:v>-24.731596839780707</c:v>
                </c:pt>
                <c:pt idx="1093">
                  <c:v>-24.831289387628225</c:v>
                </c:pt>
                <c:pt idx="1094">
                  <c:v>-24.930988912905438</c:v>
                </c:pt>
                <c:pt idx="1095">
                  <c:v>-25.030695257730709</c:v>
                </c:pt>
                <c:pt idx="1096">
                  <c:v>-25.130408267773838</c:v>
                </c:pt>
                <c:pt idx="1097">
                  <c:v>-25.230127792177196</c:v>
                </c:pt>
                <c:pt idx="1098">
                  <c:v>-25.329853683478511</c:v>
                </c:pt>
                <c:pt idx="1099">
                  <c:v>-25.429585797535278</c:v>
                </c:pt>
                <c:pt idx="1100">
                  <c:v>-25.529323993450895</c:v>
                </c:pt>
                <c:pt idx="1101">
                  <c:v>-25.629068133502209</c:v>
                </c:pt>
                <c:pt idx="1102">
                  <c:v>-25.728818083069008</c:v>
                </c:pt>
                <c:pt idx="1103">
                  <c:v>-25.828573710564584</c:v>
                </c:pt>
                <c:pt idx="1104">
                  <c:v>-25.928334887368226</c:v>
                </c:pt>
                <c:pt idx="1105">
                  <c:v>-26.028101487759081</c:v>
                </c:pt>
                <c:pt idx="1106">
                  <c:v>-26.127873388851114</c:v>
                </c:pt>
                <c:pt idx="1107">
                  <c:v>-26.227650470529952</c:v>
                </c:pt>
                <c:pt idx="1108">
                  <c:v>-26.327432615391146</c:v>
                </c:pt>
                <c:pt idx="1109">
                  <c:v>-26.427219708679157</c:v>
                </c:pt>
                <c:pt idx="1110">
                  <c:v>-26.527011638228394</c:v>
                </c:pt>
                <c:pt idx="1111">
                  <c:v>-26.626808294405219</c:v>
                </c:pt>
                <c:pt idx="1112">
                  <c:v>-26.726609570051171</c:v>
                </c:pt>
                <c:pt idx="1113">
                  <c:v>-26.826415360427639</c:v>
                </c:pt>
                <c:pt idx="1114">
                  <c:v>-26.926225563161609</c:v>
                </c:pt>
                <c:pt idx="1115">
                  <c:v>-27.02604007819258</c:v>
                </c:pt>
                <c:pt idx="1116">
                  <c:v>-27.125858807720824</c:v>
                </c:pt>
                <c:pt idx="1117">
                  <c:v>-27.225681656156674</c:v>
                </c:pt>
                <c:pt idx="1118">
                  <c:v>-27.325508530070852</c:v>
                </c:pt>
                <c:pt idx="1119">
                  <c:v>-27.425339338146046</c:v>
                </c:pt>
                <c:pt idx="1120">
                  <c:v>-27.525173991129563</c:v>
                </c:pt>
                <c:pt idx="1121">
                  <c:v>-27.625012401786755</c:v>
                </c:pt>
                <c:pt idx="1122">
                  <c:v>-27.724854484856039</c:v>
                </c:pt>
                <c:pt idx="1123">
                  <c:v>-27.824700157004088</c:v>
                </c:pt>
                <c:pt idx="1124">
                  <c:v>-27.924549336782999</c:v>
                </c:pt>
                <c:pt idx="1125">
                  <c:v>-28.024401944587503</c:v>
                </c:pt>
                <c:pt idx="1126">
                  <c:v>-28.1242579026136</c:v>
                </c:pt>
                <c:pt idx="1127">
                  <c:v>-28.224117134818361</c:v>
                </c:pt>
                <c:pt idx="1128">
                  <c:v>-28.323979566879789</c:v>
                </c:pt>
                <c:pt idx="1129">
                  <c:v>-28.423845126158508</c:v>
                </c:pt>
                <c:pt idx="1130">
                  <c:v>-28.523713741659567</c:v>
                </c:pt>
                <c:pt idx="1131">
                  <c:v>-28.623585343995742</c:v>
                </c:pt>
                <c:pt idx="1132">
                  <c:v>-28.723459865350975</c:v>
                </c:pt>
                <c:pt idx="1133">
                  <c:v>-28.823337239445234</c:v>
                </c:pt>
                <c:pt idx="1134">
                  <c:v>-28.923217401499738</c:v>
                </c:pt>
                <c:pt idx="1135">
                  <c:v>-29.023100288203128</c:v>
                </c:pt>
                <c:pt idx="1136">
                  <c:v>-29.122985837678552</c:v>
                </c:pt>
                <c:pt idx="1137">
                  <c:v>-29.222873989451166</c:v>
                </c:pt>
                <c:pt idx="1138">
                  <c:v>-29.322764684416377</c:v>
                </c:pt>
                <c:pt idx="1139">
                  <c:v>-29.422657864809345</c:v>
                </c:pt>
                <c:pt idx="1140">
                  <c:v>-29.522553474174295</c:v>
                </c:pt>
                <c:pt idx="1141">
                  <c:v>-29.622451457335277</c:v>
                </c:pt>
                <c:pt idx="1142">
                  <c:v>-29.722351760367047</c:v>
                </c:pt>
                <c:pt idx="1143">
                  <c:v>-29.822254330567116</c:v>
                </c:pt>
                <c:pt idx="1144">
                  <c:v>-29.922159116427846</c:v>
                </c:pt>
                <c:pt idx="1145">
                  <c:v>-30.022066067609643</c:v>
                </c:pt>
                <c:pt idx="1146">
                  <c:v>-30.121975134914454</c:v>
                </c:pt>
                <c:pt idx="1147">
                  <c:v>-30.221886270260093</c:v>
                </c:pt>
                <c:pt idx="1148">
                  <c:v>-30.321799426655005</c:v>
                </c:pt>
                <c:pt idx="1149">
                  <c:v>-30.42171455817347</c:v>
                </c:pt>
                <c:pt idx="1150">
                  <c:v>-30.521631619931654</c:v>
                </c:pt>
                <c:pt idx="1151">
                  <c:v>-30.621550568063924</c:v>
                </c:pt>
                <c:pt idx="1152">
                  <c:v>-30.721471359700189</c:v>
                </c:pt>
                <c:pt idx="1153">
                  <c:v>-30.821393952942788</c:v>
                </c:pt>
                <c:pt idx="1154">
                  <c:v>-30.921318306845038</c:v>
                </c:pt>
                <c:pt idx="1155">
                  <c:v>-31.021244381389263</c:v>
                </c:pt>
                <c:pt idx="1156">
                  <c:v>-31.121172137466253</c:v>
                </c:pt>
                <c:pt idx="1157">
                  <c:v>-31.221101536854299</c:v>
                </c:pt>
                <c:pt idx="1158">
                  <c:v>-31.321032542199276</c:v>
                </c:pt>
                <c:pt idx="1159">
                  <c:v>-31.420965116995099</c:v>
                </c:pt>
                <c:pt idx="1160">
                  <c:v>-31.520899225564346</c:v>
                </c:pt>
                <c:pt idx="1161">
                  <c:v>-31.620834833039492</c:v>
                </c:pt>
                <c:pt idx="1162">
                  <c:v>-31.720771905344776</c:v>
                </c:pt>
                <c:pt idx="1163">
                  <c:v>-31.820710409178133</c:v>
                </c:pt>
                <c:pt idx="1164">
                  <c:v>-31.920650311993626</c:v>
                </c:pt>
                <c:pt idx="1165">
                  <c:v>-32.020591581984327</c:v>
                </c:pt>
                <c:pt idx="1166">
                  <c:v>-32.120534188065662</c:v>
                </c:pt>
                <c:pt idx="1167">
                  <c:v>-32.220478099859179</c:v>
                </c:pt>
                <c:pt idx="1168">
                  <c:v>-32.320423287676128</c:v>
                </c:pt>
                <c:pt idx="1169">
                  <c:v>-32.420369722502045</c:v>
                </c:pt>
                <c:pt idx="1170">
                  <c:v>-32.520317375981826</c:v>
                </c:pt>
                <c:pt idx="1171">
                  <c:v>-32.620266220404048</c:v>
                </c:pt>
                <c:pt idx="1172">
                  <c:v>-32.720216228687093</c:v>
                </c:pt>
                <c:pt idx="1173">
                  <c:v>-32.820167374364416</c:v>
                </c:pt>
                <c:pt idx="1174">
                  <c:v>-32.920119631570778</c:v>
                </c:pt>
                <c:pt idx="1175">
                  <c:v>-33.020072975028576</c:v>
                </c:pt>
                <c:pt idx="1176">
                  <c:v>-33.120027380034593</c:v>
                </c:pt>
                <c:pt idx="1177">
                  <c:v>-33.219982822446724</c:v>
                </c:pt>
                <c:pt idx="1178">
                  <c:v>-33.319939278671647</c:v>
                </c:pt>
                <c:pt idx="1179">
                  <c:v>-33.419896725651903</c:v>
                </c:pt>
                <c:pt idx="1180">
                  <c:v>-33.51985514085429</c:v>
                </c:pt>
                <c:pt idx="1181">
                  <c:v>-33.619814502257363</c:v>
                </c:pt>
                <c:pt idx="1182">
                  <c:v>-33.719774788340395</c:v>
                </c:pt>
                <c:pt idx="1183">
                  <c:v>-33.819735978071606</c:v>
                </c:pt>
                <c:pt idx="1184">
                  <c:v>-33.919698050897097</c:v>
                </c:pt>
                <c:pt idx="1185">
                  <c:v>-34.019660986730464</c:v>
                </c:pt>
                <c:pt idx="1186">
                  <c:v>-34.119624765941602</c:v>
                </c:pt>
                <c:pt idx="1187">
                  <c:v>-34.219589369346565</c:v>
                </c:pt>
                <c:pt idx="1188">
                  <c:v>-34.319554778197613</c:v>
                </c:pt>
                <c:pt idx="1189">
                  <c:v>-34.419520974173146</c:v>
                </c:pt>
                <c:pt idx="1190">
                  <c:v>-34.51948793936787</c:v>
                </c:pt>
                <c:pt idx="1191">
                  <c:v>-34.619455656283755</c:v>
                </c:pt>
                <c:pt idx="1192">
                  <c:v>-34.719424107820437</c:v>
                </c:pt>
                <c:pt idx="1193">
                  <c:v>-34.819393277266336</c:v>
                </c:pt>
                <c:pt idx="1194">
                  <c:v>-34.91936314828979</c:v>
                </c:pt>
                <c:pt idx="1195">
                  <c:v>-35.019333704930517</c:v>
                </c:pt>
                <c:pt idx="1196">
                  <c:v>-35.119304931591017</c:v>
                </c:pt>
                <c:pt idx="1197">
                  <c:v>-35.219276813028436</c:v>
                </c:pt>
                <c:pt idx="1198">
                  <c:v>-35.319249334346495</c:v>
                </c:pt>
                <c:pt idx="1199">
                  <c:v>-35.419222480987806</c:v>
                </c:pt>
                <c:pt idx="1200">
                  <c:v>-35.519196238725613</c:v>
                </c:pt>
                <c:pt idx="1201">
                  <c:v>-35.619170593657124</c:v>
                </c:pt>
                <c:pt idx="1202">
                  <c:v>-35.719145532195199</c:v>
                </c:pt>
                <c:pt idx="1203">
                  <c:v>-35.819121041062033</c:v>
                </c:pt>
                <c:pt idx="1204">
                  <c:v>-35.919097107281772</c:v>
                </c:pt>
                <c:pt idx="1205">
                  <c:v>-36.019073718173317</c:v>
                </c:pt>
                <c:pt idx="1206">
                  <c:v>-36.119050861344178</c:v>
                </c:pt>
                <c:pt idx="1207">
                  <c:v>-36.219028524683921</c:v>
                </c:pt>
                <c:pt idx="1208">
                  <c:v>-36.319006696356958</c:v>
                </c:pt>
                <c:pt idx="1209">
                  <c:v>-36.418985364797415</c:v>
                </c:pt>
                <c:pt idx="1210">
                  <c:v>-36.518964518702148</c:v>
                </c:pt>
                <c:pt idx="1211">
                  <c:v>-36.618944147025267</c:v>
                </c:pt>
                <c:pt idx="1212">
                  <c:v>-36.718924238971923</c:v>
                </c:pt>
                <c:pt idx="1213">
                  <c:v>-36.818904783993162</c:v>
                </c:pt>
                <c:pt idx="1214">
                  <c:v>-36.918885771779401</c:v>
                </c:pt>
                <c:pt idx="1215">
                  <c:v>-37.018867192256167</c:v>
                </c:pt>
                <c:pt idx="1216">
                  <c:v>-37.118849035577682</c:v>
                </c:pt>
                <c:pt idx="1217">
                  <c:v>-37.218831292122225</c:v>
                </c:pt>
                <c:pt idx="1218">
                  <c:v>-37.318813952487083</c:v>
                </c:pt>
                <c:pt idx="1219">
                  <c:v>-37.418797007483427</c:v>
                </c:pt>
                <c:pt idx="1220">
                  <c:v>-37.518780448131189</c:v>
                </c:pt>
                <c:pt idx="1221">
                  <c:v>-37.618764265654647</c:v>
                </c:pt>
                <c:pt idx="1222">
                  <c:v>-37.718748451478191</c:v>
                </c:pt>
                <c:pt idx="1223">
                  <c:v>-37.818732997220607</c:v>
                </c:pt>
                <c:pt idx="1224">
                  <c:v>-37.91871789469171</c:v>
                </c:pt>
                <c:pt idx="1225">
                  <c:v>-38.018703135887641</c:v>
                </c:pt>
                <c:pt idx="1226">
                  <c:v>-38.118688712986454</c:v>
                </c:pt>
                <c:pt idx="1227">
                  <c:v>-38.218674618344259</c:v>
                </c:pt>
                <c:pt idx="1228">
                  <c:v>-38.318660844491149</c:v>
                </c:pt>
                <c:pt idx="1229">
                  <c:v>-38.418647384126984</c:v>
                </c:pt>
                <c:pt idx="1230">
                  <c:v>-38.518634230117812</c:v>
                </c:pt>
                <c:pt idx="1231">
                  <c:v>-38.618621375491919</c:v>
                </c:pt>
                <c:pt idx="1232">
                  <c:v>-38.718608813436276</c:v>
                </c:pt>
                <c:pt idx="1233">
                  <c:v>-38.818596537292791</c:v>
                </c:pt>
                <c:pt idx="1234">
                  <c:v>-38.918584540554868</c:v>
                </c:pt>
                <c:pt idx="1235">
                  <c:v>-39.018572816864129</c:v>
                </c:pt>
                <c:pt idx="1236">
                  <c:v>-39.118561360006517</c:v>
                </c:pt>
                <c:pt idx="1237">
                  <c:v>-39.218550163909654</c:v>
                </c:pt>
                <c:pt idx="1238">
                  <c:v>-39.318539222639181</c:v>
                </c:pt>
                <c:pt idx="1239">
                  <c:v>-39.418528530395726</c:v>
                </c:pt>
                <c:pt idx="1240">
                  <c:v>-39.518518081512084</c:v>
                </c:pt>
                <c:pt idx="1241">
                  <c:v>-39.618507870449704</c:v>
                </c:pt>
                <c:pt idx="1242">
                  <c:v>-39.718497891796282</c:v>
                </c:pt>
                <c:pt idx="1243">
                  <c:v>-39.818488140262609</c:v>
                </c:pt>
                <c:pt idx="1244">
                  <c:v>-39.918478610679799</c:v>
                </c:pt>
                <c:pt idx="1245">
                  <c:v>-40.018469297996553</c:v>
                </c:pt>
                <c:pt idx="1246">
                  <c:v>-40.118460197276598</c:v>
                </c:pt>
                <c:pt idx="1247">
                  <c:v>-40.218451303695879</c:v>
                </c:pt>
                <c:pt idx="1248">
                  <c:v>-40.318442612540146</c:v>
                </c:pt>
                <c:pt idx="1249">
                  <c:v>-40.418434119202409</c:v>
                </c:pt>
                <c:pt idx="1250">
                  <c:v>-40.518425819180649</c:v>
                </c:pt>
                <c:pt idx="1251">
                  <c:v>-40.618417708075185</c:v>
                </c:pt>
                <c:pt idx="1252">
                  <c:v>-40.718409781586253</c:v>
                </c:pt>
                <c:pt idx="1253">
                  <c:v>-40.818402035512307</c:v>
                </c:pt>
                <c:pt idx="1254">
                  <c:v>-40.918394465747198</c:v>
                </c:pt>
                <c:pt idx="1255">
                  <c:v>-41.018387068278258</c:v>
                </c:pt>
                <c:pt idx="1256">
                  <c:v>-41.118379839184072</c:v>
                </c:pt>
                <c:pt idx="1257">
                  <c:v>-41.218372774632506</c:v>
                </c:pt>
                <c:pt idx="1258">
                  <c:v>-41.318365870878644</c:v>
                </c:pt>
                <c:pt idx="1259">
                  <c:v>-41.418359124262835</c:v>
                </c:pt>
                <c:pt idx="1260">
                  <c:v>-41.518352531208606</c:v>
                </c:pt>
                <c:pt idx="1261">
                  <c:v>-41.618346088220989</c:v>
                </c:pt>
                <c:pt idx="1262">
                  <c:v>-41.718339791884389</c:v>
                </c:pt>
                <c:pt idx="1263">
                  <c:v>-41.818333638861077</c:v>
                </c:pt>
                <c:pt idx="1264">
                  <c:v>-41.918327625889269</c:v>
                </c:pt>
                <c:pt idx="1265">
                  <c:v>-42.018321749781364</c:v>
                </c:pt>
                <c:pt idx="1266">
                  <c:v>-42.118316007422372</c:v>
                </c:pt>
                <c:pt idx="1267">
                  <c:v>-42.218310395768043</c:v>
                </c:pt>
                <c:pt idx="1268">
                  <c:v>-42.318304911843505</c:v>
                </c:pt>
                <c:pt idx="1269">
                  <c:v>-42.418299552741686</c:v>
                </c:pt>
                <c:pt idx="1270">
                  <c:v>-42.518294315621532</c:v>
                </c:pt>
                <c:pt idx="1271">
                  <c:v>-42.618289197706673</c:v>
                </c:pt>
                <c:pt idx="1272">
                  <c:v>-42.718284196283953</c:v>
                </c:pt>
                <c:pt idx="1273">
                  <c:v>-42.818279308701946</c:v>
                </c:pt>
                <c:pt idx="1274">
                  <c:v>-42.918274532369544</c:v>
                </c:pt>
                <c:pt idx="1275">
                  <c:v>-43.01826986475475</c:v>
                </c:pt>
                <c:pt idx="1276">
                  <c:v>-43.118265303382934</c:v>
                </c:pt>
                <c:pt idx="1277">
                  <c:v>-43.218260845835943</c:v>
                </c:pt>
                <c:pt idx="1278">
                  <c:v>-43.318256489750766</c:v>
                </c:pt>
                <c:pt idx="1279">
                  <c:v>-43.418252232817963</c:v>
                </c:pt>
                <c:pt idx="1280">
                  <c:v>-43.518248072780708</c:v>
                </c:pt>
                <c:pt idx="1281">
                  <c:v>-43.618244007433653</c:v>
                </c:pt>
                <c:pt idx="1282">
                  <c:v>-43.718240034621502</c:v>
                </c:pt>
                <c:pt idx="1283">
                  <c:v>-43.818236152238022</c:v>
                </c:pt>
                <c:pt idx="1284">
                  <c:v>-43.91823235822514</c:v>
                </c:pt>
                <c:pt idx="1285">
                  <c:v>-44.018228650571245</c:v>
                </c:pt>
                <c:pt idx="1286">
                  <c:v>-44.118225027310828</c:v>
                </c:pt>
                <c:pt idx="1287">
                  <c:v>-44.218221486522928</c:v>
                </c:pt>
                <c:pt idx="1288">
                  <c:v>-44.318218026330463</c:v>
                </c:pt>
                <c:pt idx="1289">
                  <c:v>-44.41821464489891</c:v>
                </c:pt>
                <c:pt idx="1290">
                  <c:v>-44.518211340435556</c:v>
                </c:pt>
                <c:pt idx="1291">
                  <c:v>-44.618208111188608</c:v>
                </c:pt>
                <c:pt idx="1292">
                  <c:v>-44.71820495544592</c:v>
                </c:pt>
                <c:pt idx="1293">
                  <c:v>-44.818201871534519</c:v>
                </c:pt>
                <c:pt idx="1294">
                  <c:v>-44.918198857819405</c:v>
                </c:pt>
                <c:pt idx="1295">
                  <c:v>-45.018195912702794</c:v>
                </c:pt>
                <c:pt idx="1296">
                  <c:v>-45.118193034623303</c:v>
                </c:pt>
                <c:pt idx="1297">
                  <c:v>-45.218190222054993</c:v>
                </c:pt>
                <c:pt idx="1298">
                  <c:v>-45.318187473506839</c:v>
                </c:pt>
                <c:pt idx="1299">
                  <c:v>-45.418184787521625</c:v>
                </c:pt>
                <c:pt idx="1300">
                  <c:v>-45.518182162675267</c:v>
                </c:pt>
                <c:pt idx="1301">
                  <c:v>-45.61817959757618</c:v>
                </c:pt>
                <c:pt idx="1302">
                  <c:v>-45.718177090864394</c:v>
                </c:pt>
                <c:pt idx="1303">
                  <c:v>-45.818174641210931</c:v>
                </c:pt>
                <c:pt idx="1304">
                  <c:v>-45.918172247317102</c:v>
                </c:pt>
                <c:pt idx="1305">
                  <c:v>-46.018169907913617</c:v>
                </c:pt>
                <c:pt idx="1306">
                  <c:v>-46.118167621760229</c:v>
                </c:pt>
                <c:pt idx="1307">
                  <c:v>-46.218165387644902</c:v>
                </c:pt>
                <c:pt idx="1308">
                  <c:v>-46.318163204383183</c:v>
                </c:pt>
                <c:pt idx="1309">
                  <c:v>-46.418161070817455</c:v>
                </c:pt>
                <c:pt idx="1310">
                  <c:v>-46.518158985816662</c:v>
                </c:pt>
                <c:pt idx="1311">
                  <c:v>-46.618156948275249</c:v>
                </c:pt>
                <c:pt idx="1312">
                  <c:v>-46.718154957113015</c:v>
                </c:pt>
                <c:pt idx="1313">
                  <c:v>-46.818153011274347</c:v>
                </c:pt>
                <c:pt idx="1314">
                  <c:v>-46.918151109727511</c:v>
                </c:pt>
                <c:pt idx="1315">
                  <c:v>-47.018149251464358</c:v>
                </c:pt>
                <c:pt idx="1316">
                  <c:v>-47.118147435499637</c:v>
                </c:pt>
                <c:pt idx="1317">
                  <c:v>-47.218145660870583</c:v>
                </c:pt>
                <c:pt idx="1318">
                  <c:v>-47.318143926636367</c:v>
                </c:pt>
                <c:pt idx="1319">
                  <c:v>-47.418142231877418</c:v>
                </c:pt>
                <c:pt idx="1320">
                  <c:v>-47.51814057569532</c:v>
                </c:pt>
                <c:pt idx="1321">
                  <c:v>-47.618138957211855</c:v>
                </c:pt>
                <c:pt idx="1322">
                  <c:v>-47.71813737556905</c:v>
                </c:pt>
                <c:pt idx="1323">
                  <c:v>-47.81813582992821</c:v>
                </c:pt>
                <c:pt idx="1324">
                  <c:v>-47.9181343194699</c:v>
                </c:pt>
                <c:pt idx="1325">
                  <c:v>-48.01813284339336</c:v>
                </c:pt>
                <c:pt idx="1326">
                  <c:v>-48.118131400915956</c:v>
                </c:pt>
                <c:pt idx="1327">
                  <c:v>-48.218129991272875</c:v>
                </c:pt>
                <c:pt idx="1328">
                  <c:v>-48.318128613716731</c:v>
                </c:pt>
                <c:pt idx="1329">
                  <c:v>-48.418127267517185</c:v>
                </c:pt>
                <c:pt idx="1330">
                  <c:v>-48.518125951960457</c:v>
                </c:pt>
                <c:pt idx="1331">
                  <c:v>-48.618124666349104</c:v>
                </c:pt>
                <c:pt idx="1332">
                  <c:v>-48.718123410001454</c:v>
                </c:pt>
                <c:pt idx="1333">
                  <c:v>-48.818122182251422</c:v>
                </c:pt>
                <c:pt idx="1334">
                  <c:v>-48.918120982447988</c:v>
                </c:pt>
                <c:pt idx="1335">
                  <c:v>-49.018119809955166</c:v>
                </c:pt>
                <c:pt idx="1336">
                  <c:v>-49.118118664151247</c:v>
                </c:pt>
                <c:pt idx="1337">
                  <c:v>-49.218117544428701</c:v>
                </c:pt>
                <c:pt idx="1338">
                  <c:v>-49.318116450193834</c:v>
                </c:pt>
                <c:pt idx="1339">
                  <c:v>-49.418115380866553</c:v>
                </c:pt>
                <c:pt idx="1340">
                  <c:v>-49.518114335879901</c:v>
                </c:pt>
                <c:pt idx="1341">
                  <c:v>-49.618113314679803</c:v>
                </c:pt>
                <c:pt idx="1342">
                  <c:v>-49.718112316724792</c:v>
                </c:pt>
                <c:pt idx="1343">
                  <c:v>-49.818111341485775</c:v>
                </c:pt>
                <c:pt idx="1344">
                  <c:v>-49.918110388445726</c:v>
                </c:pt>
                <c:pt idx="1345">
                  <c:v>-50.018109457099314</c:v>
                </c:pt>
                <c:pt idx="1346">
                  <c:v>-50.118108546952726</c:v>
                </c:pt>
                <c:pt idx="1347">
                  <c:v>-50.218107657523426</c:v>
                </c:pt>
                <c:pt idx="1348">
                  <c:v>-50.318106788339882</c:v>
                </c:pt>
                <c:pt idx="1349">
                  <c:v>-50.41810593894116</c:v>
                </c:pt>
                <c:pt idx="1350">
                  <c:v>-50.51810510887691</c:v>
                </c:pt>
                <c:pt idx="1351">
                  <c:v>-50.618104297707148</c:v>
                </c:pt>
                <c:pt idx="1352">
                  <c:v>-50.718103505001686</c:v>
                </c:pt>
                <c:pt idx="1353">
                  <c:v>-50.818102730340293</c:v>
                </c:pt>
                <c:pt idx="1354">
                  <c:v>-50.918101973312211</c:v>
                </c:pt>
                <c:pt idx="1355">
                  <c:v>-51.018101233516013</c:v>
                </c:pt>
                <c:pt idx="1356">
                  <c:v>-51.118100510559529</c:v>
                </c:pt>
                <c:pt idx="1357">
                  <c:v>-51.218099804059463</c:v>
                </c:pt>
                <c:pt idx="1358">
                  <c:v>-51.318099113641146</c:v>
                </c:pt>
                <c:pt idx="1359">
                  <c:v>-51.418098438938607</c:v>
                </c:pt>
                <c:pt idx="1360">
                  <c:v>-51.518097779594036</c:v>
                </c:pt>
                <c:pt idx="1361">
                  <c:v>-51.618097135257855</c:v>
                </c:pt>
                <c:pt idx="1362">
                  <c:v>-51.718096505588491</c:v>
                </c:pt>
                <c:pt idx="1363">
                  <c:v>-51.818095890252103</c:v>
                </c:pt>
                <c:pt idx="1364">
                  <c:v>-51.918095288922352</c:v>
                </c:pt>
                <c:pt idx="1365">
                  <c:v>-52.018094701280489</c:v>
                </c:pt>
                <c:pt idx="1366">
                  <c:v>-52.118094127014878</c:v>
                </c:pt>
                <c:pt idx="1367">
                  <c:v>-52.218093565821107</c:v>
                </c:pt>
                <c:pt idx="1368">
                  <c:v>-52.318093017401566</c:v>
                </c:pt>
                <c:pt idx="1369">
                  <c:v>-52.418092481465536</c:v>
                </c:pt>
                <c:pt idx="1370">
                  <c:v>-52.518091957728821</c:v>
                </c:pt>
                <c:pt idx="1371">
                  <c:v>-52.618091445913748</c:v>
                </c:pt>
                <c:pt idx="1372">
                  <c:v>-52.718090945748919</c:v>
                </c:pt>
                <c:pt idx="1373">
                  <c:v>-52.818090456969237</c:v>
                </c:pt>
                <c:pt idx="1374">
                  <c:v>-52.91808997931544</c:v>
                </c:pt>
                <c:pt idx="1375">
                  <c:v>-53.01808951253436</c:v>
                </c:pt>
                <c:pt idx="1376">
                  <c:v>-53.118089056378452</c:v>
                </c:pt>
                <c:pt idx="1377">
                  <c:v>-53.218088610605875</c:v>
                </c:pt>
                <c:pt idx="1378">
                  <c:v>-53.318088174980275</c:v>
                </c:pt>
                <c:pt idx="1379">
                  <c:v>-53.418087749270626</c:v>
                </c:pt>
                <c:pt idx="1380">
                  <c:v>-53.518087333251295</c:v>
                </c:pt>
                <c:pt idx="1381">
                  <c:v>-53.61808692670175</c:v>
                </c:pt>
                <c:pt idx="1382">
                  <c:v>-53.718086529406321</c:v>
                </c:pt>
                <c:pt idx="1383">
                  <c:v>-53.818086141154389</c:v>
                </c:pt>
                <c:pt idx="1384">
                  <c:v>-53.918085761740159</c:v>
                </c:pt>
                <c:pt idx="1385">
                  <c:v>-54.018085390962433</c:v>
                </c:pt>
                <c:pt idx="1386">
                  <c:v>-54.118085028624556</c:v>
                </c:pt>
                <c:pt idx="1387">
                  <c:v>-54.218084674534445</c:v>
                </c:pt>
                <c:pt idx="1388">
                  <c:v>-54.318084328504412</c:v>
                </c:pt>
                <c:pt idx="1389">
                  <c:v>-54.418083990351022</c:v>
                </c:pt>
                <c:pt idx="1390">
                  <c:v>-54.518083659894792</c:v>
                </c:pt>
                <c:pt idx="1391">
                  <c:v>-54.61808333696073</c:v>
                </c:pt>
                <c:pt idx="1392">
                  <c:v>-54.718083021377524</c:v>
                </c:pt>
                <c:pt idx="1393">
                  <c:v>-54.818082712977741</c:v>
                </c:pt>
                <c:pt idx="1394">
                  <c:v>-54.918082411598121</c:v>
                </c:pt>
                <c:pt idx="1395">
                  <c:v>-55.01808211707862</c:v>
                </c:pt>
                <c:pt idx="1396">
                  <c:v>-55.118081829263232</c:v>
                </c:pt>
                <c:pt idx="1397">
                  <c:v>-55.21808154799924</c:v>
                </c:pt>
                <c:pt idx="1398">
                  <c:v>-55.318081273137658</c:v>
                </c:pt>
                <c:pt idx="1399">
                  <c:v>-55.418081004532624</c:v>
                </c:pt>
                <c:pt idx="1400">
                  <c:v>-55.518080742041747</c:v>
                </c:pt>
              </c:numCache>
            </c:numRef>
          </c:yVal>
          <c:smooth val="1"/>
        </c:ser>
        <c:dLbls>
          <c:showLegendKey val="0"/>
          <c:showVal val="0"/>
          <c:showCatName val="0"/>
          <c:showSerName val="0"/>
          <c:showPercent val="0"/>
          <c:showBubbleSize val="0"/>
        </c:dLbls>
        <c:axId val="132076032"/>
        <c:axId val="132076608"/>
      </c:scatterChart>
      <c:scatterChart>
        <c:scatterStyle val="smoothMarker"/>
        <c:varyColors val="0"/>
        <c:ser>
          <c:idx val="1"/>
          <c:order val="1"/>
          <c:tx>
            <c:strRef>
              <c:f>'Control Loop'!$H$36</c:f>
              <c:strCache>
                <c:ptCount val="1"/>
                <c:pt idx="0">
                  <c:v>E/A Phase</c:v>
                </c:pt>
              </c:strCache>
            </c:strRef>
          </c:tx>
          <c:marker>
            <c:symbol val="none"/>
          </c:marker>
          <c:xVal>
            <c:numRef>
              <c:f>'Control Loop'!$D$37:$D$1437</c:f>
              <c:numCache>
                <c:formatCode>General</c:formatCode>
                <c:ptCount val="1401"/>
                <c:pt idx="0">
                  <c:v>0.01</c:v>
                </c:pt>
                <c:pt idx="1">
                  <c:v>1.0115794542598987E-2</c:v>
                </c:pt>
                <c:pt idx="2">
                  <c:v>1.0232929922807537E-2</c:v>
                </c:pt>
                <c:pt idx="3">
                  <c:v>1.0351421666793434E-2</c:v>
                </c:pt>
                <c:pt idx="4">
                  <c:v>1.0471285480508985E-2</c:v>
                </c:pt>
                <c:pt idx="5">
                  <c:v>1.0592537251772879E-2</c:v>
                </c:pt>
                <c:pt idx="6">
                  <c:v>1.0715193052376049E-2</c:v>
                </c:pt>
                <c:pt idx="7">
                  <c:v>1.0839269140212019E-2</c:v>
                </c:pt>
                <c:pt idx="8">
                  <c:v>1.0964781961431828E-2</c:v>
                </c:pt>
                <c:pt idx="9">
                  <c:v>1.1091748152623988E-2</c:v>
                </c:pt>
                <c:pt idx="10">
                  <c:v>1.1220184543019611E-2</c:v>
                </c:pt>
                <c:pt idx="11">
                  <c:v>1.1350108156723122E-2</c:v>
                </c:pt>
                <c:pt idx="12">
                  <c:v>1.1481536214968798E-2</c:v>
                </c:pt>
                <c:pt idx="13">
                  <c:v>1.1614486138403391E-2</c:v>
                </c:pt>
                <c:pt idx="14">
                  <c:v>1.174897554939526E-2</c:v>
                </c:pt>
                <c:pt idx="15">
                  <c:v>1.1885022274370141E-2</c:v>
                </c:pt>
                <c:pt idx="16">
                  <c:v>1.2022644346174085E-2</c:v>
                </c:pt>
                <c:pt idx="17">
                  <c:v>1.216186000646363E-2</c:v>
                </c:pt>
                <c:pt idx="18">
                  <c:v>1.2302687708123762E-2</c:v>
                </c:pt>
                <c:pt idx="19">
                  <c:v>1.2445146117713798E-2</c:v>
                </c:pt>
                <c:pt idx="20">
                  <c:v>1.2589254117941612E-2</c:v>
                </c:pt>
                <c:pt idx="21">
                  <c:v>1.2735030810166557E-2</c:v>
                </c:pt>
                <c:pt idx="22">
                  <c:v>1.2882495516931271E-2</c:v>
                </c:pt>
                <c:pt idx="23">
                  <c:v>1.3031667784522924E-2</c:v>
                </c:pt>
                <c:pt idx="24">
                  <c:v>1.3182567385563993E-2</c:v>
                </c:pt>
                <c:pt idx="25">
                  <c:v>1.3335214321633161E-2</c:v>
                </c:pt>
                <c:pt idx="26">
                  <c:v>1.348962882591645E-2</c:v>
                </c:pt>
                <c:pt idx="27">
                  <c:v>1.3645831365889158E-2</c:v>
                </c:pt>
                <c:pt idx="28">
                  <c:v>1.3803842646028758E-2</c:v>
                </c:pt>
                <c:pt idx="29">
                  <c:v>1.396368361055928E-2</c:v>
                </c:pt>
                <c:pt idx="30">
                  <c:v>1.4125375446227445E-2</c:v>
                </c:pt>
                <c:pt idx="31">
                  <c:v>1.4288939585110922E-2</c:v>
                </c:pt>
                <c:pt idx="32">
                  <c:v>1.4454397707459167E-2</c:v>
                </c:pt>
                <c:pt idx="33">
                  <c:v>1.4621771744567065E-2</c:v>
                </c:pt>
                <c:pt idx="34">
                  <c:v>1.4791083881681955E-2</c:v>
                </c:pt>
                <c:pt idx="35">
                  <c:v>1.4962356560944214E-2</c:v>
                </c:pt>
                <c:pt idx="36">
                  <c:v>1.5135612484361951E-2</c:v>
                </c:pt>
                <c:pt idx="37">
                  <c:v>1.5310874616820168E-2</c:v>
                </c:pt>
                <c:pt idx="38">
                  <c:v>1.5488166189124672E-2</c:v>
                </c:pt>
                <c:pt idx="39">
                  <c:v>1.5667510701081348E-2</c:v>
                </c:pt>
                <c:pt idx="40">
                  <c:v>1.5848931924610982E-2</c:v>
                </c:pt>
                <c:pt idx="41">
                  <c:v>1.6032453906900258E-2</c:v>
                </c:pt>
                <c:pt idx="42">
                  <c:v>1.6218100973589136E-2</c:v>
                </c:pt>
                <c:pt idx="43">
                  <c:v>1.6405897731995224E-2</c:v>
                </c:pt>
                <c:pt idx="44">
                  <c:v>1.6595869074375436E-2</c:v>
                </c:pt>
                <c:pt idx="45">
                  <c:v>1.6788040181225424E-2</c:v>
                </c:pt>
                <c:pt idx="46">
                  <c:v>1.6982436524617259E-2</c:v>
                </c:pt>
                <c:pt idx="47">
                  <c:v>1.7179083871575684E-2</c:v>
                </c:pt>
                <c:pt idx="48">
                  <c:v>1.7378008287493557E-2</c:v>
                </c:pt>
                <c:pt idx="49">
                  <c:v>1.7579236139586715E-2</c:v>
                </c:pt>
                <c:pt idx="50">
                  <c:v>1.7782794100389014E-2</c:v>
                </c:pt>
                <c:pt idx="51">
                  <c:v>1.7988709151287655E-2</c:v>
                </c:pt>
                <c:pt idx="52">
                  <c:v>1.8197008586099607E-2</c:v>
                </c:pt>
                <c:pt idx="53">
                  <c:v>1.8407720014689329E-2</c:v>
                </c:pt>
                <c:pt idx="54">
                  <c:v>1.8620871366628433E-2</c:v>
                </c:pt>
                <c:pt idx="55">
                  <c:v>1.8836490894897761E-2</c:v>
                </c:pt>
                <c:pt idx="56">
                  <c:v>1.9054607179632213E-2</c:v>
                </c:pt>
                <c:pt idx="57">
                  <c:v>1.9275249131909099E-2</c:v>
                </c:pt>
                <c:pt idx="58">
                  <c:v>1.9498445997580178E-2</c:v>
                </c:pt>
                <c:pt idx="59">
                  <c:v>1.9724227361148258E-2</c:v>
                </c:pt>
                <c:pt idx="60">
                  <c:v>1.9952623149688504E-2</c:v>
                </c:pt>
                <c:pt idx="61">
                  <c:v>2.0183663636815313E-2</c:v>
                </c:pt>
                <c:pt idx="62">
                  <c:v>2.0417379446694989E-2</c:v>
                </c:pt>
                <c:pt idx="63">
                  <c:v>2.0653801558104982E-2</c:v>
                </c:pt>
                <c:pt idx="64">
                  <c:v>2.0892961308540077E-2</c:v>
                </c:pt>
                <c:pt idx="65">
                  <c:v>2.1134890398366135E-2</c:v>
                </c:pt>
                <c:pt idx="66">
                  <c:v>2.1379620895021982E-2</c:v>
                </c:pt>
                <c:pt idx="67">
                  <c:v>2.162718523726985E-2</c:v>
                </c:pt>
                <c:pt idx="68">
                  <c:v>2.1877616239495169E-2</c:v>
                </c:pt>
                <c:pt idx="69">
                  <c:v>2.2130947096056005E-2</c:v>
                </c:pt>
                <c:pt idx="70">
                  <c:v>2.2387211385683017E-2</c:v>
                </c:pt>
                <c:pt idx="71">
                  <c:v>2.2646443075930212E-2</c:v>
                </c:pt>
                <c:pt idx="72">
                  <c:v>2.2908676527677332E-2</c:v>
                </c:pt>
                <c:pt idx="73">
                  <c:v>2.3173946499684382E-2</c:v>
                </c:pt>
                <c:pt idx="74">
                  <c:v>2.3442288153198799E-2</c:v>
                </c:pt>
                <c:pt idx="75">
                  <c:v>2.3713737056616124E-2</c:v>
                </c:pt>
                <c:pt idx="76">
                  <c:v>2.398832919019446E-2</c:v>
                </c:pt>
                <c:pt idx="77">
                  <c:v>2.4266100950823707E-2</c:v>
                </c:pt>
                <c:pt idx="78">
                  <c:v>2.4547089156849836E-2</c:v>
                </c:pt>
                <c:pt idx="79">
                  <c:v>2.4831331052955229E-2</c:v>
                </c:pt>
                <c:pt idx="80">
                  <c:v>2.5118864315095319E-2</c:v>
                </c:pt>
                <c:pt idx="81">
                  <c:v>2.5409727055492552E-2</c:v>
                </c:pt>
                <c:pt idx="82">
                  <c:v>2.5703957827688133E-2</c:v>
                </c:pt>
                <c:pt idx="83">
                  <c:v>2.6001595631652195E-2</c:v>
                </c:pt>
                <c:pt idx="84">
                  <c:v>2.6302679918953287E-2</c:v>
                </c:pt>
                <c:pt idx="85">
                  <c:v>2.6607250597987544E-2</c:v>
                </c:pt>
                <c:pt idx="86">
                  <c:v>2.6915348039268597E-2</c:v>
                </c:pt>
                <c:pt idx="87">
                  <c:v>2.7227013080778545E-2</c:v>
                </c:pt>
                <c:pt idx="88">
                  <c:v>2.7542287033381078E-2</c:v>
                </c:pt>
                <c:pt idx="89">
                  <c:v>2.7861211686297106E-2</c:v>
                </c:pt>
                <c:pt idx="90">
                  <c:v>2.8183829312643922E-2</c:v>
                </c:pt>
                <c:pt idx="91">
                  <c:v>2.8510182675038468E-2</c:v>
                </c:pt>
                <c:pt idx="92">
                  <c:v>2.8840315031265416E-2</c:v>
                </c:pt>
                <c:pt idx="93">
                  <c:v>2.9174270140011015E-2</c:v>
                </c:pt>
                <c:pt idx="94">
                  <c:v>2.9512092266663181E-2</c:v>
                </c:pt>
                <c:pt idx="95">
                  <c:v>2.9853826189178912E-2</c:v>
                </c:pt>
                <c:pt idx="96">
                  <c:v>3.0199517204019467E-2</c:v>
                </c:pt>
                <c:pt idx="97">
                  <c:v>3.0549211132154416E-2</c:v>
                </c:pt>
                <c:pt idx="98">
                  <c:v>3.0902954325135176E-2</c:v>
                </c:pt>
                <c:pt idx="99">
                  <c:v>3.1260793671238796E-2</c:v>
                </c:pt>
                <c:pt idx="100">
                  <c:v>3.1622776601683035E-2</c:v>
                </c:pt>
                <c:pt idx="101">
                  <c:v>3.1988951096913194E-2</c:v>
                </c:pt>
                <c:pt idx="102">
                  <c:v>3.2359365692962029E-2</c:v>
                </c:pt>
                <c:pt idx="103">
                  <c:v>3.2734069487882995E-2</c:v>
                </c:pt>
                <c:pt idx="104">
                  <c:v>3.3113112148258274E-2</c:v>
                </c:pt>
                <c:pt idx="105">
                  <c:v>3.3496543915781919E-2</c:v>
                </c:pt>
                <c:pt idx="106">
                  <c:v>3.3884415613919382E-2</c:v>
                </c:pt>
                <c:pt idx="107">
                  <c:v>3.4276778654644152E-2</c:v>
                </c:pt>
                <c:pt idx="108">
                  <c:v>3.4673685045252256E-2</c:v>
                </c:pt>
                <c:pt idx="109">
                  <c:v>3.5075187395255884E-2</c:v>
                </c:pt>
                <c:pt idx="110">
                  <c:v>3.5481338923356594E-2</c:v>
                </c:pt>
                <c:pt idx="111">
                  <c:v>3.5892193464499553E-2</c:v>
                </c:pt>
                <c:pt idx="112">
                  <c:v>3.6307805477009139E-2</c:v>
                </c:pt>
                <c:pt idx="113">
                  <c:v>3.6728230049807457E-2</c:v>
                </c:pt>
                <c:pt idx="114">
                  <c:v>3.7153522909716234E-2</c:v>
                </c:pt>
                <c:pt idx="115">
                  <c:v>3.7583740428843368E-2</c:v>
                </c:pt>
                <c:pt idx="116">
                  <c:v>3.8018939632055056E-2</c:v>
                </c:pt>
                <c:pt idx="117">
                  <c:v>3.8459178204534261E-2</c:v>
                </c:pt>
                <c:pt idx="118">
                  <c:v>3.8904514499426952E-2</c:v>
                </c:pt>
                <c:pt idx="119">
                  <c:v>3.9355007545576602E-2</c:v>
                </c:pt>
                <c:pt idx="120">
                  <c:v>3.9810717055348568E-2</c:v>
                </c:pt>
                <c:pt idx="121">
                  <c:v>4.0271703432544721E-2</c:v>
                </c:pt>
                <c:pt idx="122">
                  <c:v>4.0738027780410066E-2</c:v>
                </c:pt>
                <c:pt idx="123">
                  <c:v>4.12097519097318E-2</c:v>
                </c:pt>
                <c:pt idx="124">
                  <c:v>4.1686938347032285E-2</c:v>
                </c:pt>
                <c:pt idx="125">
                  <c:v>4.2169650342856954E-2</c:v>
                </c:pt>
                <c:pt idx="126">
                  <c:v>4.265795188015796E-2</c:v>
                </c:pt>
                <c:pt idx="127">
                  <c:v>4.3151907682775194E-2</c:v>
                </c:pt>
                <c:pt idx="128">
                  <c:v>4.3651583224015231E-2</c:v>
                </c:pt>
                <c:pt idx="129">
                  <c:v>4.4157044735329866E-2</c:v>
                </c:pt>
                <c:pt idx="130">
                  <c:v>4.4668359215094898E-2</c:v>
                </c:pt>
                <c:pt idx="131">
                  <c:v>4.5185594437490796E-2</c:v>
                </c:pt>
                <c:pt idx="132">
                  <c:v>4.5708818961486049E-2</c:v>
                </c:pt>
                <c:pt idx="133">
                  <c:v>4.6238102139924533E-2</c:v>
                </c:pt>
                <c:pt idx="134">
                  <c:v>4.6773514128718302E-2</c:v>
                </c:pt>
                <c:pt idx="135">
                  <c:v>4.731512589614649E-2</c:v>
                </c:pt>
                <c:pt idx="136">
                  <c:v>4.7863009232262256E-2</c:v>
                </c:pt>
                <c:pt idx="137">
                  <c:v>4.8417236758408318E-2</c:v>
                </c:pt>
                <c:pt idx="138">
                  <c:v>4.8977881936842986E-2</c:v>
                </c:pt>
                <c:pt idx="139">
                  <c:v>4.9545019080477336E-2</c:v>
                </c:pt>
                <c:pt idx="140">
                  <c:v>5.0118723362725527E-2</c:v>
                </c:pt>
                <c:pt idx="141">
                  <c:v>5.069907082746871E-2</c:v>
                </c:pt>
                <c:pt idx="142">
                  <c:v>5.1286138399134713E-2</c:v>
                </c:pt>
                <c:pt idx="143">
                  <c:v>5.1880003892894315E-2</c:v>
                </c:pt>
                <c:pt idx="144">
                  <c:v>5.2480746024975419E-2</c:v>
                </c:pt>
                <c:pt idx="145">
                  <c:v>5.3088444423096973E-2</c:v>
                </c:pt>
                <c:pt idx="146">
                  <c:v>5.3703179637023361E-2</c:v>
                </c:pt>
                <c:pt idx="147">
                  <c:v>5.4325033149241385E-2</c:v>
                </c:pt>
                <c:pt idx="148">
                  <c:v>5.4954087385760464E-2</c:v>
                </c:pt>
                <c:pt idx="149">
                  <c:v>5.5590425727038345E-2</c:v>
                </c:pt>
                <c:pt idx="150">
                  <c:v>5.6234132519032871E-2</c:v>
                </c:pt>
                <c:pt idx="151">
                  <c:v>5.6885293084382074E-2</c:v>
                </c:pt>
                <c:pt idx="152">
                  <c:v>5.754399373371355E-2</c:v>
                </c:pt>
                <c:pt idx="153">
                  <c:v>5.8210321777084968E-2</c:v>
                </c:pt>
                <c:pt idx="154">
                  <c:v>5.8884365535556697E-2</c:v>
                </c:pt>
                <c:pt idx="155">
                  <c:v>5.9566214352898821E-2</c:v>
                </c:pt>
                <c:pt idx="156">
                  <c:v>6.0255958607433463E-2</c:v>
                </c:pt>
                <c:pt idx="157">
                  <c:v>6.0953689724014583E-2</c:v>
                </c:pt>
                <c:pt idx="158">
                  <c:v>6.1659500186145848E-2</c:v>
                </c:pt>
                <c:pt idx="159">
                  <c:v>6.2373483548239524E-2</c:v>
                </c:pt>
                <c:pt idx="160">
                  <c:v>6.3095734448016902E-2</c:v>
                </c:pt>
                <c:pt idx="161">
                  <c:v>6.3826348619052356E-2</c:v>
                </c:pt>
                <c:pt idx="162">
                  <c:v>6.4565422903462996E-2</c:v>
                </c:pt>
                <c:pt idx="163">
                  <c:v>6.5313055264744652E-2</c:v>
                </c:pt>
                <c:pt idx="164">
                  <c:v>6.6069344800756977E-2</c:v>
                </c:pt>
                <c:pt idx="165">
                  <c:v>6.6834391756858749E-2</c:v>
                </c:pt>
                <c:pt idx="166">
                  <c:v>6.7608297539195436E-2</c:v>
                </c:pt>
                <c:pt idx="167">
                  <c:v>6.839116472814015E-2</c:v>
                </c:pt>
                <c:pt idx="168">
                  <c:v>6.9183097091890827E-2</c:v>
                </c:pt>
                <c:pt idx="169">
                  <c:v>6.9984199600224506E-2</c:v>
                </c:pt>
                <c:pt idx="170">
                  <c:v>7.0794578438410832E-2</c:v>
                </c:pt>
                <c:pt idx="171">
                  <c:v>7.161434102128722E-2</c:v>
                </c:pt>
                <c:pt idx="172">
                  <c:v>7.2443596007495989E-2</c:v>
                </c:pt>
                <c:pt idx="173">
                  <c:v>7.3282453313887344E-2</c:v>
                </c:pt>
                <c:pt idx="174">
                  <c:v>7.4131024130088596E-2</c:v>
                </c:pt>
                <c:pt idx="175">
                  <c:v>7.4989420933242373E-2</c:v>
                </c:pt>
                <c:pt idx="176">
                  <c:v>7.5857757502915138E-2</c:v>
                </c:pt>
                <c:pt idx="177">
                  <c:v>7.6736148936178611E-2</c:v>
                </c:pt>
                <c:pt idx="178">
                  <c:v>7.7624711662865831E-2</c:v>
                </c:pt>
                <c:pt idx="179">
                  <c:v>7.8523563461003726E-2</c:v>
                </c:pt>
                <c:pt idx="180">
                  <c:v>7.9432823472424655E-2</c:v>
                </c:pt>
                <c:pt idx="181">
                  <c:v>8.0352612218558189E-2</c:v>
                </c:pt>
                <c:pt idx="182">
                  <c:v>8.1283051616406352E-2</c:v>
                </c:pt>
                <c:pt idx="183">
                  <c:v>8.2224264994703422E-2</c:v>
                </c:pt>
                <c:pt idx="184">
                  <c:v>8.3176377110263364E-2</c:v>
                </c:pt>
                <c:pt idx="185">
                  <c:v>8.4139514164515719E-2</c:v>
                </c:pt>
                <c:pt idx="186">
                  <c:v>8.5113803820233813E-2</c:v>
                </c:pt>
                <c:pt idx="187">
                  <c:v>8.6099375218456176E-2</c:v>
                </c:pt>
                <c:pt idx="188">
                  <c:v>8.7096358995604056E-2</c:v>
                </c:pt>
                <c:pt idx="189">
                  <c:v>8.8104887300797338E-2</c:v>
                </c:pt>
                <c:pt idx="190">
                  <c:v>8.9125093813370443E-2</c:v>
                </c:pt>
                <c:pt idx="191">
                  <c:v>9.0157113760591531E-2</c:v>
                </c:pt>
                <c:pt idx="192">
                  <c:v>9.1201083935586749E-2</c:v>
                </c:pt>
                <c:pt idx="193">
                  <c:v>9.225714271547196E-2</c:v>
                </c:pt>
                <c:pt idx="194">
                  <c:v>9.3325430079694696E-2</c:v>
                </c:pt>
                <c:pt idx="195">
                  <c:v>9.4406087628587876E-2</c:v>
                </c:pt>
                <c:pt idx="196">
                  <c:v>9.5499258602139078E-2</c:v>
                </c:pt>
                <c:pt idx="197">
                  <c:v>9.6605087898976677E-2</c:v>
                </c:pt>
                <c:pt idx="198">
                  <c:v>9.7723722095576351E-2</c:v>
                </c:pt>
                <c:pt idx="199">
                  <c:v>9.8855309465689101E-2</c:v>
                </c:pt>
                <c:pt idx="200">
                  <c:v>9.9999999999995148E-2</c:v>
                </c:pt>
                <c:pt idx="201">
                  <c:v>0.10115794542598495</c:v>
                </c:pt>
                <c:pt idx="202">
                  <c:v>0.10232929922807035</c:v>
                </c:pt>
                <c:pt idx="203">
                  <c:v>0.10351421666792926</c:v>
                </c:pt>
                <c:pt idx="204">
                  <c:v>0.10471285480508477</c:v>
                </c:pt>
                <c:pt idx="205">
                  <c:v>0.10592537251772365</c:v>
                </c:pt>
                <c:pt idx="206">
                  <c:v>0.10715193052375523</c:v>
                </c:pt>
                <c:pt idx="207">
                  <c:v>0.10839269140211488</c:v>
                </c:pt>
                <c:pt idx="208">
                  <c:v>0.10964781961431296</c:v>
                </c:pt>
                <c:pt idx="209">
                  <c:v>0.1109174815262345</c:v>
                </c:pt>
                <c:pt idx="210">
                  <c:v>0.11220184543019066</c:v>
                </c:pt>
                <c:pt idx="211">
                  <c:v>0.11350108156722566</c:v>
                </c:pt>
                <c:pt idx="212">
                  <c:v>0.11481536214968234</c:v>
                </c:pt>
                <c:pt idx="213">
                  <c:v>0.11614486138402827</c:v>
                </c:pt>
                <c:pt idx="214">
                  <c:v>0.11748975549394687</c:v>
                </c:pt>
                <c:pt idx="215">
                  <c:v>0.11885022274369558</c:v>
                </c:pt>
                <c:pt idx="216">
                  <c:v>0.12022644346173494</c:v>
                </c:pt>
                <c:pt idx="217">
                  <c:v>0.12161860006463039</c:v>
                </c:pt>
                <c:pt idx="218">
                  <c:v>0.12302687708123167</c:v>
                </c:pt>
                <c:pt idx="219">
                  <c:v>0.12445146117713193</c:v>
                </c:pt>
                <c:pt idx="220">
                  <c:v>0.12589254117940996</c:v>
                </c:pt>
                <c:pt idx="221">
                  <c:v>0.12735030810165932</c:v>
                </c:pt>
                <c:pt idx="222">
                  <c:v>0.12882495516930648</c:v>
                </c:pt>
                <c:pt idx="223">
                  <c:v>0.13031667784522291</c:v>
                </c:pt>
                <c:pt idx="224">
                  <c:v>0.13182567385563349</c:v>
                </c:pt>
                <c:pt idx="225">
                  <c:v>0.1333521432163251</c:v>
                </c:pt>
                <c:pt idx="226">
                  <c:v>0.13489628825915795</c:v>
                </c:pt>
                <c:pt idx="227">
                  <c:v>0.13645831365888494</c:v>
                </c:pt>
                <c:pt idx="228">
                  <c:v>0.13803842646028086</c:v>
                </c:pt>
                <c:pt idx="229">
                  <c:v>0.13963683610558592</c:v>
                </c:pt>
                <c:pt idx="230">
                  <c:v>0.14125375446226751</c:v>
                </c:pt>
                <c:pt idx="231">
                  <c:v>0.14288939585110227</c:v>
                </c:pt>
                <c:pt idx="232">
                  <c:v>0.14454397707458463</c:v>
                </c:pt>
                <c:pt idx="233">
                  <c:v>0.14621771744566348</c:v>
                </c:pt>
                <c:pt idx="234">
                  <c:v>0.14791083881681227</c:v>
                </c:pt>
                <c:pt idx="235">
                  <c:v>0.14962356560943479</c:v>
                </c:pt>
                <c:pt idx="236">
                  <c:v>0.15135612484361216</c:v>
                </c:pt>
                <c:pt idx="237">
                  <c:v>0.15310874616819425</c:v>
                </c:pt>
                <c:pt idx="238">
                  <c:v>0.15488166189123911</c:v>
                </c:pt>
                <c:pt idx="239">
                  <c:v>0.15667510701080578</c:v>
                </c:pt>
                <c:pt idx="240">
                  <c:v>0.1584893192461021</c:v>
                </c:pt>
                <c:pt idx="241">
                  <c:v>0.1603245390689948</c:v>
                </c:pt>
                <c:pt idx="242">
                  <c:v>0.16218100973588337</c:v>
                </c:pt>
                <c:pt idx="243">
                  <c:v>0.16405897731994418</c:v>
                </c:pt>
                <c:pt idx="244">
                  <c:v>0.16595869074374622</c:v>
                </c:pt>
                <c:pt idx="245">
                  <c:v>0.16788040181224606</c:v>
                </c:pt>
                <c:pt idx="246">
                  <c:v>0.16982436524616432</c:v>
                </c:pt>
                <c:pt idx="247">
                  <c:v>0.17179083871574843</c:v>
                </c:pt>
                <c:pt idx="248">
                  <c:v>0.17378008287492705</c:v>
                </c:pt>
                <c:pt idx="249">
                  <c:v>0.17579236139585863</c:v>
                </c:pt>
                <c:pt idx="250">
                  <c:v>0.1778279410038815</c:v>
                </c:pt>
                <c:pt idx="251">
                  <c:v>0.17988709151286772</c:v>
                </c:pt>
                <c:pt idx="252">
                  <c:v>0.18197008586098715</c:v>
                </c:pt>
                <c:pt idx="253">
                  <c:v>0.18407720014688425</c:v>
                </c:pt>
                <c:pt idx="254">
                  <c:v>0.18620871366627526</c:v>
                </c:pt>
                <c:pt idx="255">
                  <c:v>0.18836490894896843</c:v>
                </c:pt>
                <c:pt idx="256">
                  <c:v>0.19054607179631278</c:v>
                </c:pt>
                <c:pt idx="257">
                  <c:v>0.19275249131908151</c:v>
                </c:pt>
                <c:pt idx="258">
                  <c:v>0.19498445997579231</c:v>
                </c:pt>
                <c:pt idx="259">
                  <c:v>0.19724227361147301</c:v>
                </c:pt>
                <c:pt idx="260">
                  <c:v>0.19952623149687526</c:v>
                </c:pt>
                <c:pt idx="261">
                  <c:v>0.20183663636814322</c:v>
                </c:pt>
                <c:pt idx="262">
                  <c:v>0.20417379446693992</c:v>
                </c:pt>
                <c:pt idx="263">
                  <c:v>0.20653801558103976</c:v>
                </c:pt>
                <c:pt idx="264">
                  <c:v>0.2089296130853906</c:v>
                </c:pt>
                <c:pt idx="265">
                  <c:v>0.21134890398365097</c:v>
                </c:pt>
                <c:pt idx="266">
                  <c:v>0.21379620895020934</c:v>
                </c:pt>
                <c:pt idx="267">
                  <c:v>0.21627185237268798</c:v>
                </c:pt>
                <c:pt idx="268">
                  <c:v>0.21877616239494102</c:v>
                </c:pt>
                <c:pt idx="269">
                  <c:v>0.2213094709605492</c:v>
                </c:pt>
                <c:pt idx="270">
                  <c:v>0.22387211385681921</c:v>
                </c:pt>
                <c:pt idx="271">
                  <c:v>0.22646443075929101</c:v>
                </c:pt>
                <c:pt idx="272">
                  <c:v>0.22908676527676217</c:v>
                </c:pt>
                <c:pt idx="273">
                  <c:v>0.23173946499683254</c:v>
                </c:pt>
                <c:pt idx="274">
                  <c:v>0.23442288153197649</c:v>
                </c:pt>
                <c:pt idx="275">
                  <c:v>0.23713737056614964</c:v>
                </c:pt>
                <c:pt idx="276">
                  <c:v>0.23988329190193294</c:v>
                </c:pt>
                <c:pt idx="277">
                  <c:v>0.24266100950822525</c:v>
                </c:pt>
                <c:pt idx="278">
                  <c:v>0.24547089156848631</c:v>
                </c:pt>
                <c:pt idx="279">
                  <c:v>0.24831331052954012</c:v>
                </c:pt>
                <c:pt idx="280">
                  <c:v>0.25118864315094086</c:v>
                </c:pt>
                <c:pt idx="281">
                  <c:v>0.25409727055491316</c:v>
                </c:pt>
                <c:pt idx="282">
                  <c:v>0.25703957827686885</c:v>
                </c:pt>
                <c:pt idx="283">
                  <c:v>0.2600159563165092</c:v>
                </c:pt>
                <c:pt idx="284">
                  <c:v>0.26302679918951999</c:v>
                </c:pt>
                <c:pt idx="285">
                  <c:v>0.26607250597986254</c:v>
                </c:pt>
                <c:pt idx="286">
                  <c:v>0.26915348039267289</c:v>
                </c:pt>
                <c:pt idx="287">
                  <c:v>0.27227013080777207</c:v>
                </c:pt>
                <c:pt idx="288">
                  <c:v>0.27542287033379725</c:v>
                </c:pt>
                <c:pt idx="289">
                  <c:v>0.27861211686295739</c:v>
                </c:pt>
                <c:pt idx="290">
                  <c:v>0.2818382931264255</c:v>
                </c:pt>
                <c:pt idx="291">
                  <c:v>0.28510182675037082</c:v>
                </c:pt>
                <c:pt idx="292">
                  <c:v>0.28840315031263997</c:v>
                </c:pt>
                <c:pt idx="293">
                  <c:v>0.29174270140009584</c:v>
                </c:pt>
                <c:pt idx="294">
                  <c:v>0.29512092266661744</c:v>
                </c:pt>
                <c:pt idx="295">
                  <c:v>0.29853826189177457</c:v>
                </c:pt>
                <c:pt idx="296">
                  <c:v>0.30199517204017973</c:v>
                </c:pt>
                <c:pt idx="297">
                  <c:v>0.30549211132152915</c:v>
                </c:pt>
                <c:pt idx="298">
                  <c:v>0.30902954325133664</c:v>
                </c:pt>
                <c:pt idx="299">
                  <c:v>0.31260793671237275</c:v>
                </c:pt>
                <c:pt idx="300">
                  <c:v>0.31622776601681496</c:v>
                </c:pt>
                <c:pt idx="301">
                  <c:v>0.31988951096911628</c:v>
                </c:pt>
                <c:pt idx="302">
                  <c:v>0.32359365692960446</c:v>
                </c:pt>
                <c:pt idx="303">
                  <c:v>0.32734069487881401</c:v>
                </c:pt>
                <c:pt idx="304">
                  <c:v>0.33113112148256663</c:v>
                </c:pt>
                <c:pt idx="305">
                  <c:v>0.33496543915780291</c:v>
                </c:pt>
                <c:pt idx="306">
                  <c:v>0.33884415613917718</c:v>
                </c:pt>
                <c:pt idx="307">
                  <c:v>0.3427677865464247</c:v>
                </c:pt>
                <c:pt idx="308">
                  <c:v>0.34673685045250568</c:v>
                </c:pt>
                <c:pt idx="309">
                  <c:v>0.3507518739525417</c:v>
                </c:pt>
                <c:pt idx="310">
                  <c:v>0.35481338923354855</c:v>
                </c:pt>
                <c:pt idx="311">
                  <c:v>0.35892193464497796</c:v>
                </c:pt>
                <c:pt idx="312">
                  <c:v>0.36307805477007377</c:v>
                </c:pt>
                <c:pt idx="313">
                  <c:v>0.36728230049805677</c:v>
                </c:pt>
                <c:pt idx="314">
                  <c:v>0.37153522909714426</c:v>
                </c:pt>
                <c:pt idx="315">
                  <c:v>0.37583740428841522</c:v>
                </c:pt>
                <c:pt idx="316">
                  <c:v>0.38018939632053189</c:v>
                </c:pt>
                <c:pt idx="317">
                  <c:v>0.3845917820453239</c:v>
                </c:pt>
                <c:pt idx="318">
                  <c:v>0.38904514499425058</c:v>
                </c:pt>
                <c:pt idx="319">
                  <c:v>0.39355007545574672</c:v>
                </c:pt>
                <c:pt idx="320">
                  <c:v>0.39810717055346612</c:v>
                </c:pt>
                <c:pt idx="321">
                  <c:v>0.4027170343254276</c:v>
                </c:pt>
                <c:pt idx="322">
                  <c:v>0.40738027780408087</c:v>
                </c:pt>
                <c:pt idx="323">
                  <c:v>0.41209751909729797</c:v>
                </c:pt>
                <c:pt idx="324">
                  <c:v>0.41686938347030239</c:v>
                </c:pt>
                <c:pt idx="325">
                  <c:v>0.42169650342854886</c:v>
                </c:pt>
                <c:pt idx="326">
                  <c:v>0.42657951880155881</c:v>
                </c:pt>
                <c:pt idx="327">
                  <c:v>0.431519076827731</c:v>
                </c:pt>
                <c:pt idx="328">
                  <c:v>0.43651583224013091</c:v>
                </c:pt>
                <c:pt idx="329">
                  <c:v>0.441570447353277</c:v>
                </c:pt>
                <c:pt idx="330">
                  <c:v>0.44668359215092723</c:v>
                </c:pt>
                <c:pt idx="331">
                  <c:v>0.45185594437488602</c:v>
                </c:pt>
                <c:pt idx="332">
                  <c:v>0.45708818961483827</c:v>
                </c:pt>
                <c:pt idx="333">
                  <c:v>0.46238102139922266</c:v>
                </c:pt>
                <c:pt idx="334">
                  <c:v>0.46773514128716009</c:v>
                </c:pt>
                <c:pt idx="335">
                  <c:v>0.47315125896144189</c:v>
                </c:pt>
                <c:pt idx="336">
                  <c:v>0.47863009232259929</c:v>
                </c:pt>
                <c:pt idx="337">
                  <c:v>0.4841723675840594</c:v>
                </c:pt>
                <c:pt idx="338">
                  <c:v>0.48977881936840578</c:v>
                </c:pt>
                <c:pt idx="339">
                  <c:v>0.49545019080474928</c:v>
                </c:pt>
                <c:pt idx="340">
                  <c:v>0.50118723362723083</c:v>
                </c:pt>
                <c:pt idx="341">
                  <c:v>0.50699070827466242</c:v>
                </c:pt>
                <c:pt idx="342">
                  <c:v>0.51286138399132197</c:v>
                </c:pt>
                <c:pt idx="343">
                  <c:v>0.51880003892891768</c:v>
                </c:pt>
                <c:pt idx="344">
                  <c:v>0.52480746024972869</c:v>
                </c:pt>
                <c:pt idx="345">
                  <c:v>0.53088444423094394</c:v>
                </c:pt>
                <c:pt idx="346">
                  <c:v>0.53703179637020715</c:v>
                </c:pt>
                <c:pt idx="347">
                  <c:v>0.54325033149238722</c:v>
                </c:pt>
                <c:pt idx="348">
                  <c:v>0.54954087385757788</c:v>
                </c:pt>
                <c:pt idx="349">
                  <c:v>0.55590425727035642</c:v>
                </c:pt>
                <c:pt idx="350">
                  <c:v>0.56234132519030133</c:v>
                </c:pt>
                <c:pt idx="351">
                  <c:v>0.56885293084379263</c:v>
                </c:pt>
                <c:pt idx="352">
                  <c:v>0.57543993733710752</c:v>
                </c:pt>
                <c:pt idx="353">
                  <c:v>0.58210321777082141</c:v>
                </c:pt>
                <c:pt idx="354">
                  <c:v>0.58884365535553829</c:v>
                </c:pt>
                <c:pt idx="355">
                  <c:v>0.59566214352895874</c:v>
                </c:pt>
                <c:pt idx="356">
                  <c:v>0.60255958607430538</c:v>
                </c:pt>
                <c:pt idx="357">
                  <c:v>0.60953689724011606</c:v>
                </c:pt>
                <c:pt idx="358">
                  <c:v>0.61659500186142846</c:v>
                </c:pt>
                <c:pt idx="359">
                  <c:v>0.62373483548236497</c:v>
                </c:pt>
                <c:pt idx="360">
                  <c:v>0.63095734448013774</c:v>
                </c:pt>
                <c:pt idx="361">
                  <c:v>0.63826348619049245</c:v>
                </c:pt>
                <c:pt idx="362">
                  <c:v>0.64565422903459868</c:v>
                </c:pt>
                <c:pt idx="363">
                  <c:v>0.65313055264741482</c:v>
                </c:pt>
                <c:pt idx="364">
                  <c:v>0.66069344800753704</c:v>
                </c:pt>
                <c:pt idx="365">
                  <c:v>0.66834391756855505</c:v>
                </c:pt>
                <c:pt idx="366">
                  <c:v>0.67608297539192141</c:v>
                </c:pt>
                <c:pt idx="367">
                  <c:v>0.68391164728136822</c:v>
                </c:pt>
                <c:pt idx="368">
                  <c:v>0.6918309709188748</c:v>
                </c:pt>
                <c:pt idx="369">
                  <c:v>0.69984199600221031</c:v>
                </c:pt>
                <c:pt idx="370">
                  <c:v>0.70794578438407407</c:v>
                </c:pt>
                <c:pt idx="371">
                  <c:v>0.71614341021283734</c:v>
                </c:pt>
                <c:pt idx="372">
                  <c:v>0.7244359600749245</c:v>
                </c:pt>
                <c:pt idx="373">
                  <c:v>0.73282453313883722</c:v>
                </c:pt>
                <c:pt idx="374">
                  <c:v>0.74131024130084988</c:v>
                </c:pt>
                <c:pt idx="375">
                  <c:v>0.74989420933238726</c:v>
                </c:pt>
                <c:pt idx="376">
                  <c:v>0.75857757502911438</c:v>
                </c:pt>
                <c:pt idx="377">
                  <c:v>0.76736148936174864</c:v>
                </c:pt>
                <c:pt idx="378">
                  <c:v>0.77624711662862</c:v>
                </c:pt>
                <c:pt idx="379">
                  <c:v>0.78523563460999912</c:v>
                </c:pt>
                <c:pt idx="380">
                  <c:v>0.79432823472420799</c:v>
                </c:pt>
                <c:pt idx="381">
                  <c:v>0.80352612218554287</c:v>
                </c:pt>
                <c:pt idx="382">
                  <c:v>0.81283051616402324</c:v>
                </c:pt>
                <c:pt idx="383">
                  <c:v>0.82224264994699425</c:v>
                </c:pt>
                <c:pt idx="384">
                  <c:v>0.83176377110259314</c:v>
                </c:pt>
                <c:pt idx="385">
                  <c:v>0.84139514164511631</c:v>
                </c:pt>
                <c:pt idx="386">
                  <c:v>0.85113803820229672</c:v>
                </c:pt>
                <c:pt idx="387">
                  <c:v>0.86099375218451912</c:v>
                </c:pt>
                <c:pt idx="388">
                  <c:v>0.8709635899559981</c:v>
                </c:pt>
                <c:pt idx="389">
                  <c:v>0.88104887300793067</c:v>
                </c:pt>
                <c:pt idx="390">
                  <c:v>0.89125093813366107</c:v>
                </c:pt>
                <c:pt idx="391">
                  <c:v>0.9015711376058706</c:v>
                </c:pt>
                <c:pt idx="392">
                  <c:v>0.91201083935582239</c:v>
                </c:pt>
                <c:pt idx="393">
                  <c:v>0.92257142715467477</c:v>
                </c:pt>
                <c:pt idx="394">
                  <c:v>0.93325430079690164</c:v>
                </c:pt>
                <c:pt idx="395">
                  <c:v>0.9440608762858328</c:v>
                </c:pt>
                <c:pt idx="396">
                  <c:v>0.9549925860213434</c:v>
                </c:pt>
                <c:pt idx="397">
                  <c:v>0.96605087898971975</c:v>
                </c:pt>
                <c:pt idx="398">
                  <c:v>0.97723722095571586</c:v>
                </c:pt>
                <c:pt idx="399">
                  <c:v>0.98855309465684293</c:v>
                </c:pt>
                <c:pt idx="400">
                  <c:v>0.99999999999990208</c:v>
                </c:pt>
                <c:pt idx="401">
                  <c:v>1.0115794542597993</c:v>
                </c:pt>
                <c:pt idx="402">
                  <c:v>1.0232929922806537</c:v>
                </c:pt>
                <c:pt idx="403">
                  <c:v>1.0351421666792424</c:v>
                </c:pt>
                <c:pt idx="404">
                  <c:v>1.0471285480507968</c:v>
                </c:pt>
                <c:pt idx="405">
                  <c:v>1.0592537251771839</c:v>
                </c:pt>
                <c:pt idx="406">
                  <c:v>1.0715193052375003</c:v>
                </c:pt>
                <c:pt idx="407">
                  <c:v>1.0839269140210961</c:v>
                </c:pt>
                <c:pt idx="408">
                  <c:v>1.0964781961430763</c:v>
                </c:pt>
                <c:pt idx="409">
                  <c:v>1.10917481526229</c:v>
                </c:pt>
                <c:pt idx="410">
                  <c:v>1.122018454301851</c:v>
                </c:pt>
                <c:pt idx="411">
                  <c:v>1.1350108156722012</c:v>
                </c:pt>
                <c:pt idx="412">
                  <c:v>1.1481536214967676</c:v>
                </c:pt>
                <c:pt idx="413">
                  <c:v>1.1614486138402262</c:v>
                </c:pt>
                <c:pt idx="414">
                  <c:v>1.1748975549394105</c:v>
                </c:pt>
                <c:pt idx="415">
                  <c:v>1.1885022274368979</c:v>
                </c:pt>
                <c:pt idx="416">
                  <c:v>1.202264434617291</c:v>
                </c:pt>
                <c:pt idx="417">
                  <c:v>1.2161860006462446</c:v>
                </c:pt>
                <c:pt idx="418">
                  <c:v>1.2302687708122555</c:v>
                </c:pt>
                <c:pt idx="419">
                  <c:v>1.2445146117712578</c:v>
                </c:pt>
                <c:pt idx="420">
                  <c:v>1.2589254117940381</c:v>
                </c:pt>
                <c:pt idx="421">
                  <c:v>1.2735030810165313</c:v>
                </c:pt>
                <c:pt idx="422">
                  <c:v>1.2882495516930019</c:v>
                </c:pt>
                <c:pt idx="423">
                  <c:v>1.3031667784521646</c:v>
                </c:pt>
                <c:pt idx="424">
                  <c:v>1.3182567385562707</c:v>
                </c:pt>
                <c:pt idx="425">
                  <c:v>1.3335214321631859</c:v>
                </c:pt>
                <c:pt idx="426">
                  <c:v>1.3489628825915139</c:v>
                </c:pt>
                <c:pt idx="427">
                  <c:v>1.3645831365887831</c:v>
                </c:pt>
                <c:pt idx="428">
                  <c:v>1.3803842646027404</c:v>
                </c:pt>
                <c:pt idx="429">
                  <c:v>1.3963683610557913</c:v>
                </c:pt>
                <c:pt idx="430">
                  <c:v>1.4125375446226065</c:v>
                </c:pt>
                <c:pt idx="431">
                  <c:v>1.428893958510953</c:v>
                </c:pt>
                <c:pt idx="432">
                  <c:v>1.4454397707457747</c:v>
                </c:pt>
                <c:pt idx="433">
                  <c:v>1.4621771744565635</c:v>
                </c:pt>
                <c:pt idx="434">
                  <c:v>1.4791083881680511</c:v>
                </c:pt>
                <c:pt idx="435">
                  <c:v>1.4962356560942751</c:v>
                </c:pt>
                <c:pt idx="436">
                  <c:v>1.5135612484360479</c:v>
                </c:pt>
                <c:pt idx="437">
                  <c:v>1.5310874616818666</c:v>
                </c:pt>
                <c:pt idx="438">
                  <c:v>1.5488166189123158</c:v>
                </c:pt>
                <c:pt idx="439">
                  <c:v>1.5667510701079816</c:v>
                </c:pt>
                <c:pt idx="440">
                  <c:v>1.584893192460944</c:v>
                </c:pt>
                <c:pt idx="441">
                  <c:v>1.6032453906898687</c:v>
                </c:pt>
                <c:pt idx="442">
                  <c:v>1.621810097358755</c:v>
                </c:pt>
                <c:pt idx="443">
                  <c:v>1.6405897731993622</c:v>
                </c:pt>
                <c:pt idx="444">
                  <c:v>1.6595869074373812</c:v>
                </c:pt>
                <c:pt idx="445">
                  <c:v>1.6788040181223789</c:v>
                </c:pt>
                <c:pt idx="446">
                  <c:v>1.6982436524615592</c:v>
                </c:pt>
                <c:pt idx="447">
                  <c:v>1.7179083871574008</c:v>
                </c:pt>
                <c:pt idx="448">
                  <c:v>1.737800828749186</c:v>
                </c:pt>
                <c:pt idx="449">
                  <c:v>1.7579236139585006</c:v>
                </c:pt>
                <c:pt idx="450">
                  <c:v>1.7782794100387271</c:v>
                </c:pt>
                <c:pt idx="451">
                  <c:v>1.7988709151285898</c:v>
                </c:pt>
                <c:pt idx="452">
                  <c:v>1.8197008586097829</c:v>
                </c:pt>
                <c:pt idx="453">
                  <c:v>1.840772001468753</c:v>
                </c:pt>
                <c:pt idx="454">
                  <c:v>1.8620871366626621</c:v>
                </c:pt>
                <c:pt idx="455">
                  <c:v>1.883649089489591</c:v>
                </c:pt>
                <c:pt idx="456">
                  <c:v>1.9054607179630352</c:v>
                </c:pt>
                <c:pt idx="457">
                  <c:v>1.9275249131907215</c:v>
                </c:pt>
                <c:pt idx="458">
                  <c:v>1.9498445997578282</c:v>
                </c:pt>
                <c:pt idx="459">
                  <c:v>1.9724227361146323</c:v>
                </c:pt>
                <c:pt idx="460">
                  <c:v>1.9952623149686552</c:v>
                </c:pt>
                <c:pt idx="461">
                  <c:v>2.0183663636813343</c:v>
                </c:pt>
                <c:pt idx="462">
                  <c:v>2.0417379446693</c:v>
                </c:pt>
                <c:pt idx="463">
                  <c:v>2.0653801558102969</c:v>
                </c:pt>
                <c:pt idx="464">
                  <c:v>2.0892961308538025</c:v>
                </c:pt>
                <c:pt idx="465">
                  <c:v>2.113489039836407</c:v>
                </c:pt>
                <c:pt idx="466">
                  <c:v>2.1379620895019893</c:v>
                </c:pt>
                <c:pt idx="467">
                  <c:v>2.1627185237267743</c:v>
                </c:pt>
                <c:pt idx="468">
                  <c:v>2.1877616239493021</c:v>
                </c:pt>
                <c:pt idx="469">
                  <c:v>2.2130947096053841</c:v>
                </c:pt>
                <c:pt idx="470">
                  <c:v>2.2387211385680832</c:v>
                </c:pt>
                <c:pt idx="471">
                  <c:v>2.2646443075928002</c:v>
                </c:pt>
                <c:pt idx="472">
                  <c:v>2.2908676527675103</c:v>
                </c:pt>
                <c:pt idx="473">
                  <c:v>2.3173946499682105</c:v>
                </c:pt>
                <c:pt idx="474">
                  <c:v>2.3442288153196511</c:v>
                </c:pt>
                <c:pt idx="475">
                  <c:v>2.3713737056613811</c:v>
                </c:pt>
                <c:pt idx="476">
                  <c:v>2.3988329190192124</c:v>
                </c:pt>
                <c:pt idx="477">
                  <c:v>2.4266100950821325</c:v>
                </c:pt>
                <c:pt idx="478">
                  <c:v>2.4547089156847437</c:v>
                </c:pt>
                <c:pt idx="479">
                  <c:v>2.4831331052952801</c:v>
                </c:pt>
                <c:pt idx="480">
                  <c:v>2.5118864315092866</c:v>
                </c:pt>
                <c:pt idx="481">
                  <c:v>2.5409727055490081</c:v>
                </c:pt>
                <c:pt idx="482">
                  <c:v>2.5703957827685606</c:v>
                </c:pt>
                <c:pt idx="483">
                  <c:v>2.6001595631649654</c:v>
                </c:pt>
                <c:pt idx="484">
                  <c:v>2.6302679918950718</c:v>
                </c:pt>
                <c:pt idx="485">
                  <c:v>2.6607250597984957</c:v>
                </c:pt>
                <c:pt idx="486">
                  <c:v>2.6915348039265954</c:v>
                </c:pt>
                <c:pt idx="487">
                  <c:v>2.7227013080775886</c:v>
                </c:pt>
                <c:pt idx="488">
                  <c:v>2.754228703337839</c:v>
                </c:pt>
                <c:pt idx="489">
                  <c:v>2.7861211686294385</c:v>
                </c:pt>
                <c:pt idx="490">
                  <c:v>2.8183829312641184</c:v>
                </c:pt>
                <c:pt idx="491">
                  <c:v>2.8510182675035671</c:v>
                </c:pt>
                <c:pt idx="492">
                  <c:v>2.8840315031262596</c:v>
                </c:pt>
                <c:pt idx="493">
                  <c:v>2.9174270140008161</c:v>
                </c:pt>
                <c:pt idx="494">
                  <c:v>2.9512092266660312</c:v>
                </c:pt>
                <c:pt idx="495">
                  <c:v>2.9853826189176007</c:v>
                </c:pt>
                <c:pt idx="496">
                  <c:v>3.0199517204016528</c:v>
                </c:pt>
                <c:pt idx="497">
                  <c:v>3.0549211132151455</c:v>
                </c:pt>
                <c:pt idx="498">
                  <c:v>3.090295432513213</c:v>
                </c:pt>
                <c:pt idx="499">
                  <c:v>3.1260793671235727</c:v>
                </c:pt>
                <c:pt idx="500">
                  <c:v>3.1622776601679927</c:v>
                </c:pt>
                <c:pt idx="501">
                  <c:v>3.1988951096910068</c:v>
                </c:pt>
                <c:pt idx="502">
                  <c:v>3.2359365692958866</c:v>
                </c:pt>
                <c:pt idx="503">
                  <c:v>3.2734069487879811</c:v>
                </c:pt>
                <c:pt idx="504">
                  <c:v>3.3113112148255053</c:v>
                </c:pt>
                <c:pt idx="505">
                  <c:v>3.3496543915778663</c:v>
                </c:pt>
                <c:pt idx="506">
                  <c:v>3.3884415613916103</c:v>
                </c:pt>
                <c:pt idx="507">
                  <c:v>3.4276778654640774</c:v>
                </c:pt>
                <c:pt idx="508">
                  <c:v>3.467368504524885</c:v>
                </c:pt>
                <c:pt idx="509">
                  <c:v>3.5075187395252434</c:v>
                </c:pt>
                <c:pt idx="510">
                  <c:v>3.5481338923353127</c:v>
                </c:pt>
                <c:pt idx="511">
                  <c:v>3.5892193464496049</c:v>
                </c:pt>
                <c:pt idx="512">
                  <c:v>3.630780547700561</c:v>
                </c:pt>
                <c:pt idx="513">
                  <c:v>3.6728230049803887</c:v>
                </c:pt>
                <c:pt idx="514">
                  <c:v>3.715352290971262</c:v>
                </c:pt>
                <c:pt idx="515">
                  <c:v>3.7583740428839727</c:v>
                </c:pt>
                <c:pt idx="516">
                  <c:v>3.8018939632051305</c:v>
                </c:pt>
                <c:pt idx="517">
                  <c:v>3.8459178204530486</c:v>
                </c:pt>
                <c:pt idx="518">
                  <c:v>3.8904514499423128</c:v>
                </c:pt>
                <c:pt idx="519">
                  <c:v>3.9355007545572755</c:v>
                </c:pt>
                <c:pt idx="520">
                  <c:v>3.9810717055344682</c:v>
                </c:pt>
                <c:pt idx="521">
                  <c:v>4.0271703432540802</c:v>
                </c:pt>
                <c:pt idx="522">
                  <c:v>4.0738027780406103</c:v>
                </c:pt>
                <c:pt idx="523">
                  <c:v>4.1209751909727794</c:v>
                </c:pt>
                <c:pt idx="524">
                  <c:v>4.1686938347028244</c:v>
                </c:pt>
                <c:pt idx="525">
                  <c:v>4.2169650342852796</c:v>
                </c:pt>
                <c:pt idx="526">
                  <c:v>4.2657951880153773</c:v>
                </c:pt>
                <c:pt idx="527">
                  <c:v>4.3151907682770965</c:v>
                </c:pt>
                <c:pt idx="528">
                  <c:v>4.3651583224010961</c:v>
                </c:pt>
                <c:pt idx="529">
                  <c:v>4.4157044735325552</c:v>
                </c:pt>
                <c:pt idx="530">
                  <c:v>4.4668359215090554</c:v>
                </c:pt>
                <c:pt idx="531">
                  <c:v>4.5185594437486403</c:v>
                </c:pt>
                <c:pt idx="532">
                  <c:v>4.5708818961481601</c:v>
                </c:pt>
                <c:pt idx="533">
                  <c:v>4.6238102139920052</c:v>
                </c:pt>
                <c:pt idx="534">
                  <c:v>4.6773514128713698</c:v>
                </c:pt>
                <c:pt idx="535">
                  <c:v>4.7315125896141845</c:v>
                </c:pt>
                <c:pt idx="536">
                  <c:v>4.7863009232257561</c:v>
                </c:pt>
                <c:pt idx="537">
                  <c:v>4.8417236758403588</c:v>
                </c:pt>
                <c:pt idx="538">
                  <c:v>4.8977881936838195</c:v>
                </c:pt>
                <c:pt idx="539">
                  <c:v>4.9545019080472521</c:v>
                </c:pt>
                <c:pt idx="540">
                  <c:v>5.0118723362720647</c:v>
                </c:pt>
                <c:pt idx="541">
                  <c:v>5.0699070827463775</c:v>
                </c:pt>
                <c:pt idx="542">
                  <c:v>5.1286138399129753</c:v>
                </c:pt>
                <c:pt idx="543">
                  <c:v>5.1880003892889199</c:v>
                </c:pt>
                <c:pt idx="544">
                  <c:v>5.2480746024970264</c:v>
                </c:pt>
                <c:pt idx="545">
                  <c:v>5.3088444423091756</c:v>
                </c:pt>
                <c:pt idx="546">
                  <c:v>5.3703179637018108</c:v>
                </c:pt>
                <c:pt idx="547">
                  <c:v>5.4325033149236077</c:v>
                </c:pt>
                <c:pt idx="548">
                  <c:v>5.4954087385755122</c:v>
                </c:pt>
                <c:pt idx="549">
                  <c:v>5.5590425727032935</c:v>
                </c:pt>
                <c:pt idx="550">
                  <c:v>5.6234132519027398</c:v>
                </c:pt>
                <c:pt idx="551">
                  <c:v>5.688529308437654</c:v>
                </c:pt>
                <c:pt idx="552">
                  <c:v>5.7543993733707905</c:v>
                </c:pt>
                <c:pt idx="553">
                  <c:v>5.8210321777079255</c:v>
                </c:pt>
                <c:pt idx="554">
                  <c:v>5.8884365535550911</c:v>
                </c:pt>
                <c:pt idx="555">
                  <c:v>5.9566214352892972</c:v>
                </c:pt>
                <c:pt idx="556">
                  <c:v>6.0255958607427598</c:v>
                </c:pt>
                <c:pt idx="557">
                  <c:v>6.0953689724008644</c:v>
                </c:pt>
                <c:pt idx="558">
                  <c:v>6.1659500186139846</c:v>
                </c:pt>
                <c:pt idx="559">
                  <c:v>6.2373483548233466</c:v>
                </c:pt>
                <c:pt idx="560">
                  <c:v>6.3095734448010763</c:v>
                </c:pt>
                <c:pt idx="561">
                  <c:v>6.3826348619046085</c:v>
                </c:pt>
                <c:pt idx="562">
                  <c:v>6.4565422903456664</c:v>
                </c:pt>
                <c:pt idx="563">
                  <c:v>6.5313055264738242</c:v>
                </c:pt>
                <c:pt idx="564">
                  <c:v>6.6069344800750498</c:v>
                </c:pt>
                <c:pt idx="565">
                  <c:v>6.6834391756852254</c:v>
                </c:pt>
                <c:pt idx="566">
                  <c:v>6.7608297539188857</c:v>
                </c:pt>
                <c:pt idx="567">
                  <c:v>6.83911647281335</c:v>
                </c:pt>
                <c:pt idx="568">
                  <c:v>6.9183097091884109</c:v>
                </c:pt>
                <c:pt idx="569">
                  <c:v>6.9984199600217689</c:v>
                </c:pt>
                <c:pt idx="570">
                  <c:v>7.0794578438403892</c:v>
                </c:pt>
                <c:pt idx="571">
                  <c:v>7.1614341021280188</c:v>
                </c:pt>
                <c:pt idx="572">
                  <c:v>7.2443596007488864</c:v>
                </c:pt>
                <c:pt idx="573">
                  <c:v>7.3282453313880147</c:v>
                </c:pt>
                <c:pt idx="574">
                  <c:v>7.4131024130081382</c:v>
                </c:pt>
                <c:pt idx="575">
                  <c:v>7.4989420933235076</c:v>
                </c:pt>
                <c:pt idx="576">
                  <c:v>7.5857757502907752</c:v>
                </c:pt>
                <c:pt idx="577">
                  <c:v>7.6736148936171142</c:v>
                </c:pt>
                <c:pt idx="578">
                  <c:v>7.7624711662858292</c:v>
                </c:pt>
                <c:pt idx="579">
                  <c:v>7.8523563460996026</c:v>
                </c:pt>
                <c:pt idx="580">
                  <c:v>7.9432823472416869</c:v>
                </c:pt>
                <c:pt idx="581">
                  <c:v>8.0352612218550306</c:v>
                </c:pt>
                <c:pt idx="582">
                  <c:v>8.1283051616398367</c:v>
                </c:pt>
                <c:pt idx="583">
                  <c:v>8.2224264994695417</c:v>
                </c:pt>
                <c:pt idx="584">
                  <c:v>8.3176377110255277</c:v>
                </c:pt>
                <c:pt idx="585">
                  <c:v>8.4139514164507521</c:v>
                </c:pt>
                <c:pt idx="586">
                  <c:v>8.5113803820225531</c:v>
                </c:pt>
                <c:pt idx="587">
                  <c:v>8.6099375218447811</c:v>
                </c:pt>
                <c:pt idx="588">
                  <c:v>8.7096358995595509</c:v>
                </c:pt>
                <c:pt idx="589">
                  <c:v>8.8104887300788697</c:v>
                </c:pt>
                <c:pt idx="590">
                  <c:v>8.9125093813361698</c:v>
                </c:pt>
                <c:pt idx="591">
                  <c:v>9.0157113760582668</c:v>
                </c:pt>
                <c:pt idx="592">
                  <c:v>9.1201083935577802</c:v>
                </c:pt>
                <c:pt idx="593">
                  <c:v>9.2257142715463001</c:v>
                </c:pt>
                <c:pt idx="594">
                  <c:v>9.3325430079685603</c:v>
                </c:pt>
                <c:pt idx="595">
                  <c:v>9.4406087628578703</c:v>
                </c:pt>
                <c:pt idx="596">
                  <c:v>9.54992586021298</c:v>
                </c:pt>
                <c:pt idx="597">
                  <c:v>9.6605087898967188</c:v>
                </c:pt>
                <c:pt idx="598">
                  <c:v>9.772372209556675</c:v>
                </c:pt>
                <c:pt idx="599">
                  <c:v>9.8855309465679397</c:v>
                </c:pt>
                <c:pt idx="600">
                  <c:v>9.9999999999985345</c:v>
                </c:pt>
                <c:pt idx="601">
                  <c:v>10.1157945425975</c:v>
                </c:pt>
                <c:pt idx="602">
                  <c:v>10.23292992280604</c:v>
                </c:pt>
                <c:pt idx="603">
                  <c:v>10.35142166679192</c:v>
                </c:pt>
                <c:pt idx="604">
                  <c:v>10.471285480507458</c:v>
                </c:pt>
                <c:pt idx="605">
                  <c:v>10.592537251771333</c:v>
                </c:pt>
                <c:pt idx="606">
                  <c:v>10.715193052374472</c:v>
                </c:pt>
                <c:pt idx="607">
                  <c:v>10.839269140210423</c:v>
                </c:pt>
                <c:pt idx="608">
                  <c:v>10.964781961430219</c:v>
                </c:pt>
                <c:pt idx="609">
                  <c:v>11.09174815262236</c:v>
                </c:pt>
                <c:pt idx="610">
                  <c:v>11.220184543017965</c:v>
                </c:pt>
                <c:pt idx="611">
                  <c:v>11.350108156721461</c:v>
                </c:pt>
                <c:pt idx="612">
                  <c:v>11.481536214967118</c:v>
                </c:pt>
                <c:pt idx="613">
                  <c:v>11.614486138401697</c:v>
                </c:pt>
                <c:pt idx="614">
                  <c:v>11.748975549393544</c:v>
                </c:pt>
                <c:pt idx="615">
                  <c:v>11.885022274368392</c:v>
                </c:pt>
                <c:pt idx="616">
                  <c:v>12.022644346172315</c:v>
                </c:pt>
                <c:pt idx="617">
                  <c:v>12.161860006461843</c:v>
                </c:pt>
                <c:pt idx="618">
                  <c:v>12.302687708121958</c:v>
                </c:pt>
                <c:pt idx="619">
                  <c:v>12.445146117711971</c:v>
                </c:pt>
                <c:pt idx="620">
                  <c:v>12.58925411793977</c:v>
                </c:pt>
                <c:pt idx="621">
                  <c:v>12.735030810164691</c:v>
                </c:pt>
                <c:pt idx="622">
                  <c:v>12.882495516929392</c:v>
                </c:pt>
                <c:pt idx="623">
                  <c:v>13.031667784521023</c:v>
                </c:pt>
                <c:pt idx="624">
                  <c:v>13.182567385562054</c:v>
                </c:pt>
                <c:pt idx="625">
                  <c:v>13.335214321631199</c:v>
                </c:pt>
                <c:pt idx="626">
                  <c:v>13.489628825914469</c:v>
                </c:pt>
                <c:pt idx="627">
                  <c:v>13.645831365887156</c:v>
                </c:pt>
                <c:pt idx="628">
                  <c:v>13.803842646026732</c:v>
                </c:pt>
                <c:pt idx="629">
                  <c:v>13.963683610557236</c:v>
                </c:pt>
                <c:pt idx="630">
                  <c:v>14.125375446225377</c:v>
                </c:pt>
                <c:pt idx="631">
                  <c:v>14.288939585108837</c:v>
                </c:pt>
                <c:pt idx="632">
                  <c:v>14.454397707457058</c:v>
                </c:pt>
                <c:pt idx="633">
                  <c:v>14.621771744564912</c:v>
                </c:pt>
                <c:pt idx="634">
                  <c:v>14.791083881679777</c:v>
                </c:pt>
                <c:pt idx="635">
                  <c:v>14.962356560942009</c:v>
                </c:pt>
                <c:pt idx="636">
                  <c:v>15.135612484359729</c:v>
                </c:pt>
                <c:pt idx="637">
                  <c:v>15.310874616817923</c:v>
                </c:pt>
                <c:pt idx="638">
                  <c:v>15.488166189122405</c:v>
                </c:pt>
                <c:pt idx="639">
                  <c:v>15.667510701079054</c:v>
                </c:pt>
                <c:pt idx="640">
                  <c:v>15.848931924608669</c:v>
                </c:pt>
                <c:pt idx="641">
                  <c:v>16.032453906897921</c:v>
                </c:pt>
                <c:pt idx="642">
                  <c:v>16.218100973586747</c:v>
                </c:pt>
                <c:pt idx="643">
                  <c:v>16.405897731992809</c:v>
                </c:pt>
                <c:pt idx="644">
                  <c:v>16.595869074372992</c:v>
                </c:pt>
                <c:pt idx="645">
                  <c:v>16.788040181222957</c:v>
                </c:pt>
                <c:pt idx="646">
                  <c:v>16.982436524614766</c:v>
                </c:pt>
                <c:pt idx="647">
                  <c:v>17.179083871573173</c:v>
                </c:pt>
                <c:pt idx="648">
                  <c:v>17.378008287491014</c:v>
                </c:pt>
                <c:pt idx="649">
                  <c:v>17.57923613958415</c:v>
                </c:pt>
                <c:pt idx="650">
                  <c:v>17.782794100386422</c:v>
                </c:pt>
                <c:pt idx="651">
                  <c:v>17.988709151285004</c:v>
                </c:pt>
                <c:pt idx="652">
                  <c:v>18.197008586096928</c:v>
                </c:pt>
                <c:pt idx="653">
                  <c:v>18.407720014686618</c:v>
                </c:pt>
                <c:pt idx="654">
                  <c:v>18.6208713666257</c:v>
                </c:pt>
                <c:pt idx="655">
                  <c:v>18.836490894894997</c:v>
                </c:pt>
                <c:pt idx="656">
                  <c:v>19.054607179629425</c:v>
                </c:pt>
                <c:pt idx="657">
                  <c:v>19.275249131906275</c:v>
                </c:pt>
                <c:pt idx="658">
                  <c:v>19.498445997577335</c:v>
                </c:pt>
                <c:pt idx="659">
                  <c:v>19.724227361145381</c:v>
                </c:pt>
                <c:pt idx="660">
                  <c:v>19.952623149685564</c:v>
                </c:pt>
                <c:pt idx="661">
                  <c:v>20.183663636812341</c:v>
                </c:pt>
                <c:pt idx="662">
                  <c:v>20.417379446691985</c:v>
                </c:pt>
                <c:pt idx="663">
                  <c:v>20.653801558101947</c:v>
                </c:pt>
                <c:pt idx="664">
                  <c:v>20.892961308537007</c:v>
                </c:pt>
                <c:pt idx="665">
                  <c:v>21.134890398363041</c:v>
                </c:pt>
                <c:pt idx="666">
                  <c:v>21.379620895018856</c:v>
                </c:pt>
                <c:pt idx="667">
                  <c:v>21.627185237266694</c:v>
                </c:pt>
                <c:pt idx="668">
                  <c:v>21.877616239491978</c:v>
                </c:pt>
                <c:pt idx="669">
                  <c:v>22.130947096052747</c:v>
                </c:pt>
                <c:pt idx="670">
                  <c:v>22.387211385679723</c:v>
                </c:pt>
                <c:pt idx="671">
                  <c:v>22.646443075926879</c:v>
                </c:pt>
                <c:pt idx="672">
                  <c:v>22.908676527673968</c:v>
                </c:pt>
                <c:pt idx="673">
                  <c:v>23.17394649968098</c:v>
                </c:pt>
                <c:pt idx="674">
                  <c:v>23.442288153195367</c:v>
                </c:pt>
                <c:pt idx="675">
                  <c:v>23.713737056612654</c:v>
                </c:pt>
                <c:pt idx="676">
                  <c:v>23.98832919019096</c:v>
                </c:pt>
                <c:pt idx="677">
                  <c:v>24.266100950820164</c:v>
                </c:pt>
                <c:pt idx="678">
                  <c:v>24.547089156846223</c:v>
                </c:pt>
                <c:pt idx="679">
                  <c:v>24.831331052951573</c:v>
                </c:pt>
                <c:pt idx="680">
                  <c:v>25.118864315091621</c:v>
                </c:pt>
                <c:pt idx="681">
                  <c:v>25.409727055488819</c:v>
                </c:pt>
                <c:pt idx="682">
                  <c:v>25.703957827684359</c:v>
                </c:pt>
                <c:pt idx="683">
                  <c:v>26.001595631648389</c:v>
                </c:pt>
                <c:pt idx="684">
                  <c:v>26.302679918949437</c:v>
                </c:pt>
                <c:pt idx="685">
                  <c:v>26.607250597983665</c:v>
                </c:pt>
                <c:pt idx="686">
                  <c:v>26.915348039264671</c:v>
                </c:pt>
                <c:pt idx="687">
                  <c:v>27.227013080774537</c:v>
                </c:pt>
                <c:pt idx="688">
                  <c:v>27.542287033377022</c:v>
                </c:pt>
                <c:pt idx="689">
                  <c:v>27.861211686293004</c:v>
                </c:pt>
                <c:pt idx="690">
                  <c:v>28.183829312639784</c:v>
                </c:pt>
                <c:pt idx="691">
                  <c:v>28.510182675034283</c:v>
                </c:pt>
                <c:pt idx="692">
                  <c:v>28.840315031261195</c:v>
                </c:pt>
                <c:pt idx="693">
                  <c:v>29.174270140006744</c:v>
                </c:pt>
                <c:pt idx="694">
                  <c:v>29.512092266658875</c:v>
                </c:pt>
                <c:pt idx="695">
                  <c:v>29.853826189174555</c:v>
                </c:pt>
                <c:pt idx="696">
                  <c:v>30.199517204015006</c:v>
                </c:pt>
                <c:pt idx="697">
                  <c:v>30.549211132149914</c:v>
                </c:pt>
                <c:pt idx="698">
                  <c:v>30.902954325130629</c:v>
                </c:pt>
                <c:pt idx="699">
                  <c:v>31.260793671234207</c:v>
                </c:pt>
                <c:pt idx="700">
                  <c:v>31.622776601678389</c:v>
                </c:pt>
                <c:pt idx="701">
                  <c:v>31.988951096908512</c:v>
                </c:pt>
                <c:pt idx="702">
                  <c:v>32.35936569295729</c:v>
                </c:pt>
                <c:pt idx="703">
                  <c:v>32.734069487878223</c:v>
                </c:pt>
                <c:pt idx="704">
                  <c:v>33.113112148253443</c:v>
                </c:pt>
                <c:pt idx="705">
                  <c:v>33.496543915776975</c:v>
                </c:pt>
                <c:pt idx="706">
                  <c:v>33.884415613914399</c:v>
                </c:pt>
                <c:pt idx="707">
                  <c:v>34.276778654639109</c:v>
                </c:pt>
                <c:pt idx="708">
                  <c:v>34.673685045247161</c:v>
                </c:pt>
                <c:pt idx="709">
                  <c:v>35.07518739525073</c:v>
                </c:pt>
                <c:pt idx="710">
                  <c:v>35.481338923351402</c:v>
                </c:pt>
                <c:pt idx="711">
                  <c:v>35.892193464494305</c:v>
                </c:pt>
                <c:pt idx="712">
                  <c:v>36.307805477003846</c:v>
                </c:pt>
                <c:pt idx="713">
                  <c:v>36.7282300498021</c:v>
                </c:pt>
                <c:pt idx="714">
                  <c:v>37.153522909710752</c:v>
                </c:pt>
                <c:pt idx="715">
                  <c:v>37.583740428837828</c:v>
                </c:pt>
                <c:pt idx="716">
                  <c:v>38.018939632049459</c:v>
                </c:pt>
                <c:pt idx="717">
                  <c:v>38.459178204528619</c:v>
                </c:pt>
                <c:pt idx="718">
                  <c:v>38.904514499421239</c:v>
                </c:pt>
                <c:pt idx="719">
                  <c:v>39.355007545570842</c:v>
                </c:pt>
                <c:pt idx="720">
                  <c:v>39.810717055342742</c:v>
                </c:pt>
                <c:pt idx="721">
                  <c:v>40.271703432538843</c:v>
                </c:pt>
                <c:pt idx="722">
                  <c:v>40.738027780404124</c:v>
                </c:pt>
                <c:pt idx="723">
                  <c:v>41.209751909725718</c:v>
                </c:pt>
                <c:pt idx="724">
                  <c:v>41.686938347026143</c:v>
                </c:pt>
                <c:pt idx="725">
                  <c:v>42.169650342850744</c:v>
                </c:pt>
                <c:pt idx="726">
                  <c:v>42.6579518801517</c:v>
                </c:pt>
                <c:pt idx="727">
                  <c:v>43.151907682768865</c:v>
                </c:pt>
                <c:pt idx="728">
                  <c:v>43.651583224008853</c:v>
                </c:pt>
                <c:pt idx="729">
                  <c:v>44.157044735323403</c:v>
                </c:pt>
                <c:pt idx="730">
                  <c:v>44.66835921508838</c:v>
                </c:pt>
                <c:pt idx="731">
                  <c:v>45.185594437484205</c:v>
                </c:pt>
                <c:pt idx="732">
                  <c:v>45.708818961479381</c:v>
                </c:pt>
                <c:pt idx="733">
                  <c:v>46.238102139917729</c:v>
                </c:pt>
                <c:pt idx="734">
                  <c:v>46.773514128711419</c:v>
                </c:pt>
                <c:pt idx="735">
                  <c:v>47.315125896139548</c:v>
                </c:pt>
                <c:pt idx="736">
                  <c:v>47.86300923225523</c:v>
                </c:pt>
                <c:pt idx="737">
                  <c:v>48.417236758401231</c:v>
                </c:pt>
                <c:pt idx="738">
                  <c:v>48.977881936835814</c:v>
                </c:pt>
                <c:pt idx="739">
                  <c:v>49.545019080470112</c:v>
                </c:pt>
                <c:pt idx="740">
                  <c:v>50.118723362718214</c:v>
                </c:pt>
                <c:pt idx="741">
                  <c:v>50.699070827461313</c:v>
                </c:pt>
                <c:pt idx="742">
                  <c:v>51.286138399127168</c:v>
                </c:pt>
                <c:pt idx="743">
                  <c:v>51.880003892886677</c:v>
                </c:pt>
                <c:pt idx="744">
                  <c:v>52.480746024967715</c:v>
                </c:pt>
                <c:pt idx="745">
                  <c:v>53.088444423089172</c:v>
                </c:pt>
                <c:pt idx="746">
                  <c:v>53.703179637015502</c:v>
                </c:pt>
                <c:pt idx="747">
                  <c:v>54.325033149233427</c:v>
                </c:pt>
                <c:pt idx="748">
                  <c:v>54.954087385752452</c:v>
                </c:pt>
                <c:pt idx="749">
                  <c:v>55.590425727030237</c:v>
                </c:pt>
                <c:pt idx="750">
                  <c:v>56.234132519024662</c:v>
                </c:pt>
                <c:pt idx="751">
                  <c:v>56.885293084373679</c:v>
                </c:pt>
                <c:pt idx="752">
                  <c:v>57.543993733705101</c:v>
                </c:pt>
                <c:pt idx="753">
                  <c:v>58.210321777076423</c:v>
                </c:pt>
                <c:pt idx="754">
                  <c:v>58.884365535548049</c:v>
                </c:pt>
                <c:pt idx="755">
                  <c:v>59.566214352890078</c:v>
                </c:pt>
                <c:pt idx="756">
                  <c:v>60.255958607424674</c:v>
                </c:pt>
                <c:pt idx="757">
                  <c:v>60.953689724005685</c:v>
                </c:pt>
                <c:pt idx="758">
                  <c:v>61.659500186136853</c:v>
                </c:pt>
                <c:pt idx="759">
                  <c:v>62.373483548230425</c:v>
                </c:pt>
                <c:pt idx="760">
                  <c:v>63.095734448007576</c:v>
                </c:pt>
                <c:pt idx="761">
                  <c:v>63.826348619042982</c:v>
                </c:pt>
                <c:pt idx="762">
                  <c:v>64.565422903453523</c:v>
                </c:pt>
                <c:pt idx="763">
                  <c:v>65.31305526473507</c:v>
                </c:pt>
                <c:pt idx="764">
                  <c:v>66.069344800747288</c:v>
                </c:pt>
                <c:pt idx="765">
                  <c:v>66.834391756849001</c:v>
                </c:pt>
                <c:pt idx="766">
                  <c:v>67.608297539185571</c:v>
                </c:pt>
                <c:pt idx="767">
                  <c:v>68.391164728130164</c:v>
                </c:pt>
                <c:pt idx="768">
                  <c:v>69.18309709188074</c:v>
                </c:pt>
                <c:pt idx="769">
                  <c:v>69.984199600214168</c:v>
                </c:pt>
                <c:pt idx="770">
                  <c:v>70.79457843840045</c:v>
                </c:pt>
                <c:pt idx="771">
                  <c:v>71.614341021276701</c:v>
                </c:pt>
                <c:pt idx="772">
                  <c:v>72.443596007485354</c:v>
                </c:pt>
                <c:pt idx="773">
                  <c:v>73.282453313876587</c:v>
                </c:pt>
                <c:pt idx="774">
                  <c:v>74.131024130077776</c:v>
                </c:pt>
                <c:pt idx="775">
                  <c:v>74.989420933231429</c:v>
                </c:pt>
                <c:pt idx="776">
                  <c:v>75.857757502904064</c:v>
                </c:pt>
                <c:pt idx="777">
                  <c:v>76.736148936167396</c:v>
                </c:pt>
                <c:pt idx="778">
                  <c:v>77.624711662854367</c:v>
                </c:pt>
                <c:pt idx="779">
                  <c:v>78.523563460992207</c:v>
                </c:pt>
                <c:pt idx="780">
                  <c:v>79.432823472413006</c:v>
                </c:pt>
                <c:pt idx="781">
                  <c:v>80.352612218546398</c:v>
                </c:pt>
                <c:pt idx="782">
                  <c:v>81.283051616394417</c:v>
                </c:pt>
                <c:pt idx="783">
                  <c:v>82.224264994691424</c:v>
                </c:pt>
                <c:pt idx="784">
                  <c:v>83.176377110251224</c:v>
                </c:pt>
                <c:pt idx="785">
                  <c:v>84.139514164503439</c:v>
                </c:pt>
                <c:pt idx="786">
                  <c:v>85.113803820221392</c:v>
                </c:pt>
                <c:pt idx="787">
                  <c:v>86.09937521844347</c:v>
                </c:pt>
                <c:pt idx="788">
                  <c:v>87.09635899559126</c:v>
                </c:pt>
                <c:pt idx="789">
                  <c:v>88.104887300784412</c:v>
                </c:pt>
                <c:pt idx="790">
                  <c:v>89.125093813357353</c:v>
                </c:pt>
                <c:pt idx="791">
                  <c:v>90.157113760578284</c:v>
                </c:pt>
                <c:pt idx="792">
                  <c:v>91.201083935573365</c:v>
                </c:pt>
                <c:pt idx="793">
                  <c:v>92.2571427154585</c:v>
                </c:pt>
                <c:pt idx="794">
                  <c:v>93.325430079681084</c:v>
                </c:pt>
                <c:pt idx="795">
                  <c:v>94.406087628574099</c:v>
                </c:pt>
                <c:pt idx="796">
                  <c:v>95.499258602124968</c:v>
                </c:pt>
                <c:pt idx="797">
                  <c:v>96.605087898962495</c:v>
                </c:pt>
                <c:pt idx="798">
                  <c:v>97.723722095561996</c:v>
                </c:pt>
                <c:pt idx="799">
                  <c:v>98.855309465674594</c:v>
                </c:pt>
                <c:pt idx="800">
                  <c:v>99.999999999980488</c:v>
                </c:pt>
                <c:pt idx="801">
                  <c:v>101.1579454259701</c:v>
                </c:pt>
                <c:pt idx="802">
                  <c:v>102.32929922805543</c:v>
                </c:pt>
                <c:pt idx="803">
                  <c:v>103.51421666791417</c:v>
                </c:pt>
                <c:pt idx="804">
                  <c:v>104.7128548050695</c:v>
                </c:pt>
                <c:pt idx="805">
                  <c:v>105.92537251770798</c:v>
                </c:pt>
                <c:pt idx="806">
                  <c:v>107.15193052373951</c:v>
                </c:pt>
                <c:pt idx="807">
                  <c:v>108.39269140209896</c:v>
                </c:pt>
                <c:pt idx="808">
                  <c:v>109.64781961429686</c:v>
                </c:pt>
                <c:pt idx="809">
                  <c:v>110.91748152621821</c:v>
                </c:pt>
                <c:pt idx="810">
                  <c:v>112.20184543017419</c:v>
                </c:pt>
                <c:pt idx="811">
                  <c:v>113.50108156720908</c:v>
                </c:pt>
                <c:pt idx="812">
                  <c:v>114.8153621496656</c:v>
                </c:pt>
                <c:pt idx="813">
                  <c:v>116.14486138401132</c:v>
                </c:pt>
                <c:pt idx="814">
                  <c:v>117.48975549392952</c:v>
                </c:pt>
                <c:pt idx="815">
                  <c:v>118.85022274367815</c:v>
                </c:pt>
                <c:pt idx="816">
                  <c:v>120.22644346171731</c:v>
                </c:pt>
                <c:pt idx="817">
                  <c:v>121.61860006461254</c:v>
                </c:pt>
                <c:pt idx="818">
                  <c:v>123.0268770812136</c:v>
                </c:pt>
                <c:pt idx="819">
                  <c:v>124.45146117711366</c:v>
                </c:pt>
                <c:pt idx="820">
                  <c:v>125.89254117939159</c:v>
                </c:pt>
                <c:pt idx="821">
                  <c:v>127.35030810164072</c:v>
                </c:pt>
                <c:pt idx="822">
                  <c:v>128.82495516928765</c:v>
                </c:pt>
                <c:pt idx="823">
                  <c:v>130.31667784520366</c:v>
                </c:pt>
                <c:pt idx="824">
                  <c:v>131.82567385561413</c:v>
                </c:pt>
                <c:pt idx="825">
                  <c:v>133.35214321630551</c:v>
                </c:pt>
                <c:pt idx="826">
                  <c:v>134.89628825913815</c:v>
                </c:pt>
                <c:pt idx="827">
                  <c:v>136.45831365886491</c:v>
                </c:pt>
                <c:pt idx="828">
                  <c:v>138.03842646026061</c:v>
                </c:pt>
                <c:pt idx="829">
                  <c:v>139.63683610556558</c:v>
                </c:pt>
                <c:pt idx="830">
                  <c:v>141.25375446224689</c:v>
                </c:pt>
                <c:pt idx="831">
                  <c:v>142.88939585108142</c:v>
                </c:pt>
                <c:pt idx="832">
                  <c:v>144.54397707456329</c:v>
                </c:pt>
                <c:pt idx="833">
                  <c:v>146.21771744564202</c:v>
                </c:pt>
                <c:pt idx="834">
                  <c:v>147.91083881679057</c:v>
                </c:pt>
                <c:pt idx="835">
                  <c:v>149.62356560941282</c:v>
                </c:pt>
                <c:pt idx="836">
                  <c:v>151.35612484358992</c:v>
                </c:pt>
                <c:pt idx="837">
                  <c:v>153.10874616817176</c:v>
                </c:pt>
                <c:pt idx="838">
                  <c:v>154.88166189121654</c:v>
                </c:pt>
                <c:pt idx="839">
                  <c:v>156.67510701078294</c:v>
                </c:pt>
                <c:pt idx="840">
                  <c:v>158.48931924607899</c:v>
                </c:pt>
                <c:pt idx="841">
                  <c:v>160.32453906897112</c:v>
                </c:pt>
                <c:pt idx="842">
                  <c:v>162.18100973585959</c:v>
                </c:pt>
                <c:pt idx="843">
                  <c:v>164.0589773199201</c:v>
                </c:pt>
                <c:pt idx="844">
                  <c:v>165.95869074372186</c:v>
                </c:pt>
                <c:pt idx="845">
                  <c:v>167.88040181222141</c:v>
                </c:pt>
                <c:pt idx="846">
                  <c:v>169.82436524613942</c:v>
                </c:pt>
                <c:pt idx="847">
                  <c:v>171.79083871572337</c:v>
                </c:pt>
                <c:pt idx="848">
                  <c:v>173.78008287490167</c:v>
                </c:pt>
                <c:pt idx="849">
                  <c:v>175.79236139583296</c:v>
                </c:pt>
                <c:pt idx="850">
                  <c:v>177.82794100385527</c:v>
                </c:pt>
                <c:pt idx="851">
                  <c:v>179.88709151284132</c:v>
                </c:pt>
                <c:pt idx="852">
                  <c:v>181.97008586096041</c:v>
                </c:pt>
                <c:pt idx="853">
                  <c:v>184.07720014685722</c:v>
                </c:pt>
                <c:pt idx="854">
                  <c:v>186.20871366624795</c:v>
                </c:pt>
                <c:pt idx="855">
                  <c:v>188.36490894894078</c:v>
                </c:pt>
                <c:pt idx="856">
                  <c:v>190.54607179628499</c:v>
                </c:pt>
                <c:pt idx="857">
                  <c:v>192.75249131905341</c:v>
                </c:pt>
                <c:pt idx="858">
                  <c:v>194.98445997576385</c:v>
                </c:pt>
                <c:pt idx="859">
                  <c:v>197.24227361144386</c:v>
                </c:pt>
                <c:pt idx="860">
                  <c:v>199.52623149684595</c:v>
                </c:pt>
                <c:pt idx="861">
                  <c:v>201.8366363681136</c:v>
                </c:pt>
                <c:pt idx="862">
                  <c:v>204.17379446690992</c:v>
                </c:pt>
                <c:pt idx="863">
                  <c:v>206.53801558100943</c:v>
                </c:pt>
                <c:pt idx="864">
                  <c:v>208.9296130853599</c:v>
                </c:pt>
                <c:pt idx="865">
                  <c:v>211.34890398362015</c:v>
                </c:pt>
                <c:pt idx="866">
                  <c:v>213.79620895017814</c:v>
                </c:pt>
                <c:pt idx="867">
                  <c:v>216.27185237265644</c:v>
                </c:pt>
                <c:pt idx="868">
                  <c:v>218.77616239490871</c:v>
                </c:pt>
                <c:pt idx="869">
                  <c:v>221.30947096051668</c:v>
                </c:pt>
                <c:pt idx="870">
                  <c:v>223.87211385678634</c:v>
                </c:pt>
                <c:pt idx="871">
                  <c:v>226.46443075925779</c:v>
                </c:pt>
                <c:pt idx="872">
                  <c:v>229.08676527672856</c:v>
                </c:pt>
                <c:pt idx="873">
                  <c:v>231.73946499679852</c:v>
                </c:pt>
                <c:pt idx="874">
                  <c:v>234.42288153194229</c:v>
                </c:pt>
                <c:pt idx="875">
                  <c:v>237.13737056611501</c:v>
                </c:pt>
                <c:pt idx="876">
                  <c:v>239.88329190189793</c:v>
                </c:pt>
                <c:pt idx="877">
                  <c:v>242.66100950818944</c:v>
                </c:pt>
                <c:pt idx="878">
                  <c:v>245.4708915684503</c:v>
                </c:pt>
                <c:pt idx="879">
                  <c:v>248.31331052950364</c:v>
                </c:pt>
                <c:pt idx="880">
                  <c:v>251.188643150904</c:v>
                </c:pt>
                <c:pt idx="881">
                  <c:v>254.09727055487588</c:v>
                </c:pt>
                <c:pt idx="882">
                  <c:v>257.03957827683109</c:v>
                </c:pt>
                <c:pt idx="883">
                  <c:v>260.01595631647126</c:v>
                </c:pt>
                <c:pt idx="884">
                  <c:v>263.02679918948161</c:v>
                </c:pt>
                <c:pt idx="885">
                  <c:v>266.07250597982369</c:v>
                </c:pt>
                <c:pt idx="886">
                  <c:v>269.15348039263313</c:v>
                </c:pt>
                <c:pt idx="887">
                  <c:v>272.27013080773213</c:v>
                </c:pt>
                <c:pt idx="888">
                  <c:v>275.42287033375686</c:v>
                </c:pt>
                <c:pt idx="889">
                  <c:v>278.61211686291648</c:v>
                </c:pt>
                <c:pt idx="890">
                  <c:v>281.83829312638414</c:v>
                </c:pt>
                <c:pt idx="891">
                  <c:v>285.101826750329</c:v>
                </c:pt>
                <c:pt idx="892">
                  <c:v>288.40315031259792</c:v>
                </c:pt>
                <c:pt idx="893">
                  <c:v>291.74270140005331</c:v>
                </c:pt>
                <c:pt idx="894">
                  <c:v>295.12092266657442</c:v>
                </c:pt>
                <c:pt idx="895">
                  <c:v>298.53826189173049</c:v>
                </c:pt>
                <c:pt idx="896">
                  <c:v>301.99517204013534</c:v>
                </c:pt>
                <c:pt idx="897">
                  <c:v>305.49211132148434</c:v>
                </c:pt>
                <c:pt idx="898">
                  <c:v>309.02954325129127</c:v>
                </c:pt>
                <c:pt idx="899">
                  <c:v>312.60793671232688</c:v>
                </c:pt>
                <c:pt idx="900">
                  <c:v>316.2277660167685</c:v>
                </c:pt>
                <c:pt idx="901">
                  <c:v>319.88951096906953</c:v>
                </c:pt>
                <c:pt idx="902">
                  <c:v>323.5936569295572</c:v>
                </c:pt>
                <c:pt idx="903">
                  <c:v>327.34069487876633</c:v>
                </c:pt>
                <c:pt idx="904">
                  <c:v>331.13112148251776</c:v>
                </c:pt>
                <c:pt idx="905">
                  <c:v>334.96543915775345</c:v>
                </c:pt>
                <c:pt idx="906">
                  <c:v>338.84415613912745</c:v>
                </c:pt>
                <c:pt idx="907">
                  <c:v>342.7677865463744</c:v>
                </c:pt>
                <c:pt idx="908">
                  <c:v>346.73685045245475</c:v>
                </c:pt>
                <c:pt idx="909">
                  <c:v>350.7518739524902</c:v>
                </c:pt>
                <c:pt idx="910">
                  <c:v>354.81338923349682</c:v>
                </c:pt>
                <c:pt idx="911">
                  <c:v>358.92193464492556</c:v>
                </c:pt>
                <c:pt idx="912">
                  <c:v>363.07805477002074</c:v>
                </c:pt>
                <c:pt idx="913">
                  <c:v>367.28230049800248</c:v>
                </c:pt>
                <c:pt idx="914">
                  <c:v>371.53522909708943</c:v>
                </c:pt>
                <c:pt idx="915">
                  <c:v>375.83740428836006</c:v>
                </c:pt>
                <c:pt idx="916">
                  <c:v>380.18939632047608</c:v>
                </c:pt>
                <c:pt idx="917">
                  <c:v>384.59178204526745</c:v>
                </c:pt>
                <c:pt idx="918">
                  <c:v>389.04514499419344</c:v>
                </c:pt>
                <c:pt idx="919">
                  <c:v>393.55007545568935</c:v>
                </c:pt>
                <c:pt idx="920">
                  <c:v>398.10717055340803</c:v>
                </c:pt>
                <c:pt idx="921">
                  <c:v>402.7170343253689</c:v>
                </c:pt>
                <c:pt idx="922">
                  <c:v>407.38027780402069</c:v>
                </c:pt>
                <c:pt idx="923">
                  <c:v>412.09751909723707</c:v>
                </c:pt>
                <c:pt idx="924">
                  <c:v>416.86938347024119</c:v>
                </c:pt>
                <c:pt idx="925">
                  <c:v>421.69650342848695</c:v>
                </c:pt>
                <c:pt idx="926">
                  <c:v>426.57951880149619</c:v>
                </c:pt>
                <c:pt idx="927">
                  <c:v>431.51907682766767</c:v>
                </c:pt>
                <c:pt idx="928">
                  <c:v>436.51583224006725</c:v>
                </c:pt>
                <c:pt idx="929">
                  <c:v>441.57044735321261</c:v>
                </c:pt>
                <c:pt idx="930">
                  <c:v>446.68359215086201</c:v>
                </c:pt>
                <c:pt idx="931">
                  <c:v>451.85594437481927</c:v>
                </c:pt>
                <c:pt idx="932">
                  <c:v>457.08818961477078</c:v>
                </c:pt>
                <c:pt idx="933">
                  <c:v>462.3810213991548</c:v>
                </c:pt>
                <c:pt idx="934">
                  <c:v>467.73514128709144</c:v>
                </c:pt>
                <c:pt idx="935">
                  <c:v>473.15125896137249</c:v>
                </c:pt>
                <c:pt idx="936">
                  <c:v>478.63009232252904</c:v>
                </c:pt>
                <c:pt idx="937">
                  <c:v>484.17236758398877</c:v>
                </c:pt>
                <c:pt idx="938">
                  <c:v>489.77881936833433</c:v>
                </c:pt>
                <c:pt idx="939">
                  <c:v>495.45019080467705</c:v>
                </c:pt>
                <c:pt idx="940">
                  <c:v>501.1872336271569</c:v>
                </c:pt>
                <c:pt idx="941">
                  <c:v>506.99070827458758</c:v>
                </c:pt>
                <c:pt idx="942">
                  <c:v>512.86138399124673</c:v>
                </c:pt>
                <c:pt idx="943">
                  <c:v>518.80003892884156</c:v>
                </c:pt>
                <c:pt idx="944">
                  <c:v>524.80746024965163</c:v>
                </c:pt>
                <c:pt idx="945">
                  <c:v>530.88444423086594</c:v>
                </c:pt>
                <c:pt idx="946">
                  <c:v>537.03179637012886</c:v>
                </c:pt>
                <c:pt idx="947">
                  <c:v>543.25033149230796</c:v>
                </c:pt>
                <c:pt idx="948">
                  <c:v>549.54087385749779</c:v>
                </c:pt>
                <c:pt idx="949">
                  <c:v>555.90425727027434</c:v>
                </c:pt>
                <c:pt idx="950">
                  <c:v>562.3413251902183</c:v>
                </c:pt>
                <c:pt idx="951">
                  <c:v>568.85293084370915</c:v>
                </c:pt>
                <c:pt idx="952">
                  <c:v>575.43993733702314</c:v>
                </c:pt>
                <c:pt idx="953">
                  <c:v>582.10321777073591</c:v>
                </c:pt>
                <c:pt idx="954">
                  <c:v>588.84365535545192</c:v>
                </c:pt>
                <c:pt idx="955">
                  <c:v>595.66214352887187</c:v>
                </c:pt>
                <c:pt idx="956">
                  <c:v>602.55958607421746</c:v>
                </c:pt>
                <c:pt idx="957">
                  <c:v>609.5368972400272</c:v>
                </c:pt>
                <c:pt idx="958">
                  <c:v>616.59500186133744</c:v>
                </c:pt>
                <c:pt idx="959">
                  <c:v>623.73483548227273</c:v>
                </c:pt>
                <c:pt idx="960">
                  <c:v>630.95734448004509</c:v>
                </c:pt>
                <c:pt idx="961">
                  <c:v>638.26348619039879</c:v>
                </c:pt>
                <c:pt idx="962">
                  <c:v>645.65422903450383</c:v>
                </c:pt>
                <c:pt idx="963">
                  <c:v>653.13055264731895</c:v>
                </c:pt>
                <c:pt idx="964">
                  <c:v>660.69344800744079</c:v>
                </c:pt>
                <c:pt idx="965">
                  <c:v>668.34391756845753</c:v>
                </c:pt>
                <c:pt idx="966">
                  <c:v>676.08297539182286</c:v>
                </c:pt>
                <c:pt idx="967">
                  <c:v>683.91164728126728</c:v>
                </c:pt>
                <c:pt idx="968">
                  <c:v>691.83097091877255</c:v>
                </c:pt>
                <c:pt idx="969">
                  <c:v>699.84199600210763</c:v>
                </c:pt>
                <c:pt idx="970">
                  <c:v>707.94578438397014</c:v>
                </c:pt>
                <c:pt idx="971">
                  <c:v>716.14341021273219</c:v>
                </c:pt>
                <c:pt idx="972">
                  <c:v>724.43596007481824</c:v>
                </c:pt>
                <c:pt idx="973">
                  <c:v>732.8245331387302</c:v>
                </c:pt>
                <c:pt idx="974">
                  <c:v>741.31024130074172</c:v>
                </c:pt>
                <c:pt idx="975">
                  <c:v>749.89420933227791</c:v>
                </c:pt>
                <c:pt idx="976">
                  <c:v>758.5775750290037</c:v>
                </c:pt>
                <c:pt idx="977">
                  <c:v>767.36148936163545</c:v>
                </c:pt>
                <c:pt idx="978">
                  <c:v>776.24711662850598</c:v>
                </c:pt>
                <c:pt idx="979">
                  <c:v>785.23563460988385</c:v>
                </c:pt>
                <c:pt idx="980">
                  <c:v>794.32823472409132</c:v>
                </c:pt>
                <c:pt idx="981">
                  <c:v>803.52612218542492</c:v>
                </c:pt>
                <c:pt idx="982">
                  <c:v>812.83051616390469</c:v>
                </c:pt>
                <c:pt idx="983">
                  <c:v>822.24264994687428</c:v>
                </c:pt>
                <c:pt idx="984">
                  <c:v>831.76377110247176</c:v>
                </c:pt>
                <c:pt idx="985">
                  <c:v>841.3951416449936</c:v>
                </c:pt>
                <c:pt idx="986">
                  <c:v>851.13803820217095</c:v>
                </c:pt>
                <c:pt idx="987">
                  <c:v>860.99375218439275</c:v>
                </c:pt>
                <c:pt idx="988">
                  <c:v>870.96358995587025</c:v>
                </c:pt>
                <c:pt idx="989">
                  <c:v>881.04887300780126</c:v>
                </c:pt>
                <c:pt idx="990">
                  <c:v>891.25093813353021</c:v>
                </c:pt>
                <c:pt idx="991">
                  <c:v>901.57113760573907</c:v>
                </c:pt>
                <c:pt idx="992">
                  <c:v>912.01083935568931</c:v>
                </c:pt>
                <c:pt idx="993">
                  <c:v>922.57142715454017</c:v>
                </c:pt>
                <c:pt idx="994">
                  <c:v>933.25430079676539</c:v>
                </c:pt>
                <c:pt idx="995">
                  <c:v>944.06087628569333</c:v>
                </c:pt>
                <c:pt idx="996">
                  <c:v>954.99258602120335</c:v>
                </c:pt>
                <c:pt idx="997">
                  <c:v>966.050878989578</c:v>
                </c:pt>
                <c:pt idx="998">
                  <c:v>977.23722095557241</c:v>
                </c:pt>
                <c:pt idx="999">
                  <c:v>988.55309465669779</c:v>
                </c:pt>
                <c:pt idx="1000">
                  <c:v>999.99999999975614</c:v>
                </c:pt>
                <c:pt idx="1001">
                  <c:v>1011.5794542596518</c:v>
                </c:pt>
                <c:pt idx="1002">
                  <c:v>1023.2929922805046</c:v>
                </c:pt>
                <c:pt idx="1003">
                  <c:v>1035.1421666790914</c:v>
                </c:pt>
                <c:pt idx="1004">
                  <c:v>1047.1285480506422</c:v>
                </c:pt>
                <c:pt idx="1005">
                  <c:v>1059.2537251770284</c:v>
                </c:pt>
                <c:pt idx="1006">
                  <c:v>1071.5193052373429</c:v>
                </c:pt>
                <c:pt idx="1007">
                  <c:v>1083.9269140209369</c:v>
                </c:pt>
                <c:pt idx="1008">
                  <c:v>1096.4781961429151</c:v>
                </c:pt>
                <c:pt idx="1009">
                  <c:v>1109.174815262128</c:v>
                </c:pt>
                <c:pt idx="1010">
                  <c:v>1122.0184543016874</c:v>
                </c:pt>
                <c:pt idx="1011">
                  <c:v>1135.0108156720357</c:v>
                </c:pt>
                <c:pt idx="1012">
                  <c:v>1148.1536214966002</c:v>
                </c:pt>
                <c:pt idx="1013">
                  <c:v>1161.4486138400548</c:v>
                </c:pt>
                <c:pt idx="1014">
                  <c:v>1174.897554939238</c:v>
                </c:pt>
                <c:pt idx="1015">
                  <c:v>1188.5022274367236</c:v>
                </c:pt>
                <c:pt idx="1016">
                  <c:v>1202.2644346171144</c:v>
                </c:pt>
                <c:pt idx="1017">
                  <c:v>1216.1860006460661</c:v>
                </c:pt>
                <c:pt idx="1018">
                  <c:v>1230.2687708120761</c:v>
                </c:pt>
                <c:pt idx="1019">
                  <c:v>1244.514611771076</c:v>
                </c:pt>
                <c:pt idx="1020">
                  <c:v>1258.9254117938547</c:v>
                </c:pt>
                <c:pt idx="1021">
                  <c:v>1273.5030810163455</c:v>
                </c:pt>
                <c:pt idx="1022">
                  <c:v>1288.2495516928116</c:v>
                </c:pt>
                <c:pt idx="1023">
                  <c:v>1303.1667784519734</c:v>
                </c:pt>
                <c:pt idx="1024">
                  <c:v>1318.2567385560772</c:v>
                </c:pt>
                <c:pt idx="1025">
                  <c:v>1333.5214321629901</c:v>
                </c:pt>
                <c:pt idx="1026">
                  <c:v>1348.9628825913157</c:v>
                </c:pt>
                <c:pt idx="1027">
                  <c:v>1364.5831365885829</c:v>
                </c:pt>
                <c:pt idx="1028">
                  <c:v>1380.3842646025391</c:v>
                </c:pt>
                <c:pt idx="1029">
                  <c:v>1396.3683610555877</c:v>
                </c:pt>
                <c:pt idx="1030">
                  <c:v>1412.5375446224002</c:v>
                </c:pt>
                <c:pt idx="1031">
                  <c:v>1428.8939585107423</c:v>
                </c:pt>
                <c:pt idx="1032">
                  <c:v>1445.4397707455626</c:v>
                </c:pt>
                <c:pt idx="1033">
                  <c:v>1462.1771744563489</c:v>
                </c:pt>
                <c:pt idx="1034">
                  <c:v>1479.1083881678339</c:v>
                </c:pt>
                <c:pt idx="1035">
                  <c:v>1496.2356560940555</c:v>
                </c:pt>
                <c:pt idx="1036">
                  <c:v>1513.5612484358257</c:v>
                </c:pt>
                <c:pt idx="1037">
                  <c:v>1531.0874616816432</c:v>
                </c:pt>
                <c:pt idx="1038">
                  <c:v>1548.8166189120898</c:v>
                </c:pt>
                <c:pt idx="1039">
                  <c:v>1566.7510701077529</c:v>
                </c:pt>
                <c:pt idx="1040">
                  <c:v>1584.89319246071</c:v>
                </c:pt>
                <c:pt idx="1041">
                  <c:v>1603.245390689633</c:v>
                </c:pt>
                <c:pt idx="1042">
                  <c:v>1621.8100973585169</c:v>
                </c:pt>
                <c:pt idx="1043">
                  <c:v>1640.5897731991213</c:v>
                </c:pt>
                <c:pt idx="1044">
                  <c:v>1659.5869074371378</c:v>
                </c:pt>
                <c:pt idx="1045">
                  <c:v>1678.8040181221324</c:v>
                </c:pt>
                <c:pt idx="1046">
                  <c:v>1698.2436524613115</c:v>
                </c:pt>
                <c:pt idx="1047">
                  <c:v>1717.9083871571502</c:v>
                </c:pt>
                <c:pt idx="1048">
                  <c:v>1737.8008287489324</c:v>
                </c:pt>
                <c:pt idx="1049">
                  <c:v>1757.9236139582413</c:v>
                </c:pt>
                <c:pt idx="1050">
                  <c:v>1778.279410038466</c:v>
                </c:pt>
                <c:pt idx="1051">
                  <c:v>1798.8709151283256</c:v>
                </c:pt>
                <c:pt idx="1052">
                  <c:v>1819.7008586095158</c:v>
                </c:pt>
                <c:pt idx="1053">
                  <c:v>1840.7720014684826</c:v>
                </c:pt>
                <c:pt idx="1054">
                  <c:v>1862.0871366623887</c:v>
                </c:pt>
                <c:pt idx="1055">
                  <c:v>1883.6490894893161</c:v>
                </c:pt>
                <c:pt idx="1056">
                  <c:v>1905.4607179627571</c:v>
                </c:pt>
                <c:pt idx="1057">
                  <c:v>1927.5249131904402</c:v>
                </c:pt>
                <c:pt idx="1058">
                  <c:v>1949.8445997575402</c:v>
                </c:pt>
                <c:pt idx="1059">
                  <c:v>1972.4227361143428</c:v>
                </c:pt>
                <c:pt idx="1060">
                  <c:v>1995.2623149683625</c:v>
                </c:pt>
                <c:pt idx="1061">
                  <c:v>2018.3663636810379</c:v>
                </c:pt>
                <c:pt idx="1062">
                  <c:v>2041.7379446690002</c:v>
                </c:pt>
                <c:pt idx="1063">
                  <c:v>2065.380155809994</c:v>
                </c:pt>
                <c:pt idx="1064">
                  <c:v>2089.2961308534977</c:v>
                </c:pt>
                <c:pt idx="1065">
                  <c:v>2113.4890398360985</c:v>
                </c:pt>
                <c:pt idx="1066">
                  <c:v>2137.9620895016774</c:v>
                </c:pt>
                <c:pt idx="1067">
                  <c:v>2162.7185237264553</c:v>
                </c:pt>
                <c:pt idx="1068">
                  <c:v>2187.7616239489812</c:v>
                </c:pt>
                <c:pt idx="1069">
                  <c:v>2213.0947096050591</c:v>
                </c:pt>
                <c:pt idx="1070">
                  <c:v>2238.7211385677547</c:v>
                </c:pt>
                <c:pt idx="1071">
                  <c:v>2264.6443075924676</c:v>
                </c:pt>
                <c:pt idx="1072">
                  <c:v>2290.8676527671741</c:v>
                </c:pt>
                <c:pt idx="1073">
                  <c:v>2317.3946499678727</c:v>
                </c:pt>
                <c:pt idx="1074">
                  <c:v>2344.228815319309</c:v>
                </c:pt>
                <c:pt idx="1075">
                  <c:v>2371.3737056610348</c:v>
                </c:pt>
                <c:pt idx="1076">
                  <c:v>2398.8329190188588</c:v>
                </c:pt>
                <c:pt idx="1077">
                  <c:v>2426.6100950817759</c:v>
                </c:pt>
                <c:pt idx="1078">
                  <c:v>2454.7089156843836</c:v>
                </c:pt>
                <c:pt idx="1079">
                  <c:v>2483.1331052949158</c:v>
                </c:pt>
                <c:pt idx="1080">
                  <c:v>2511.8864315089177</c:v>
                </c:pt>
                <c:pt idx="1081">
                  <c:v>2540.9727055486351</c:v>
                </c:pt>
                <c:pt idx="1082">
                  <c:v>2570.3957827681857</c:v>
                </c:pt>
                <c:pt idx="1083">
                  <c:v>2600.1595631645864</c:v>
                </c:pt>
                <c:pt idx="1084">
                  <c:v>2630.2679918946878</c:v>
                </c:pt>
                <c:pt idx="1085">
                  <c:v>2660.7250597981028</c:v>
                </c:pt>
                <c:pt idx="1086">
                  <c:v>2691.5348039262008</c:v>
                </c:pt>
                <c:pt idx="1087">
                  <c:v>2722.7013080771885</c:v>
                </c:pt>
                <c:pt idx="1088">
                  <c:v>2754.2287033374341</c:v>
                </c:pt>
                <c:pt idx="1089">
                  <c:v>2786.1211686290299</c:v>
                </c:pt>
                <c:pt idx="1090">
                  <c:v>2818.3829312637044</c:v>
                </c:pt>
                <c:pt idx="1091">
                  <c:v>2851.018267503151</c:v>
                </c:pt>
                <c:pt idx="1092">
                  <c:v>2884.0315031258388</c:v>
                </c:pt>
                <c:pt idx="1093">
                  <c:v>2917.4270140003905</c:v>
                </c:pt>
                <c:pt idx="1094">
                  <c:v>2951.209226665595</c:v>
                </c:pt>
                <c:pt idx="1095">
                  <c:v>2985.3826189171596</c:v>
                </c:pt>
                <c:pt idx="1096">
                  <c:v>3019.9517204012068</c:v>
                </c:pt>
                <c:pt idx="1097">
                  <c:v>3054.9211132146943</c:v>
                </c:pt>
                <c:pt idx="1098">
                  <c:v>3090.2954325127621</c:v>
                </c:pt>
                <c:pt idx="1099">
                  <c:v>3126.0793671231168</c:v>
                </c:pt>
                <c:pt idx="1100">
                  <c:v>3162.2776601675314</c:v>
                </c:pt>
                <c:pt idx="1101">
                  <c:v>3198.8951096905398</c:v>
                </c:pt>
                <c:pt idx="1102">
                  <c:v>3235.9365692954148</c:v>
                </c:pt>
                <c:pt idx="1103">
                  <c:v>3273.4069487874976</c:v>
                </c:pt>
                <c:pt idx="1104">
                  <c:v>3311.3112148250166</c:v>
                </c:pt>
                <c:pt idx="1105">
                  <c:v>3349.6543915773718</c:v>
                </c:pt>
                <c:pt idx="1106">
                  <c:v>3388.4415613911101</c:v>
                </c:pt>
                <c:pt idx="1107">
                  <c:v>3427.6778654635773</c:v>
                </c:pt>
                <c:pt idx="1108">
                  <c:v>3467.3685045243792</c:v>
                </c:pt>
                <c:pt idx="1109">
                  <c:v>3507.5187395247317</c:v>
                </c:pt>
                <c:pt idx="1110">
                  <c:v>3548.1338923347953</c:v>
                </c:pt>
                <c:pt idx="1111">
                  <c:v>3589.2193464490815</c:v>
                </c:pt>
                <c:pt idx="1112">
                  <c:v>3630.7805477000247</c:v>
                </c:pt>
                <c:pt idx="1113">
                  <c:v>3672.8230049798467</c:v>
                </c:pt>
                <c:pt idx="1114">
                  <c:v>3715.3522909707135</c:v>
                </c:pt>
                <c:pt idx="1115">
                  <c:v>3758.374042883418</c:v>
                </c:pt>
                <c:pt idx="1116">
                  <c:v>3801.8939632045763</c:v>
                </c:pt>
                <c:pt idx="1117">
                  <c:v>3845.9178204524874</c:v>
                </c:pt>
                <c:pt idx="1118">
                  <c:v>3890.4514499417455</c:v>
                </c:pt>
                <c:pt idx="1119">
                  <c:v>3935.5007545567018</c:v>
                </c:pt>
                <c:pt idx="1120">
                  <c:v>3981.0717055338873</c:v>
                </c:pt>
                <c:pt idx="1121">
                  <c:v>4027.1703432534855</c:v>
                </c:pt>
                <c:pt idx="1122">
                  <c:v>4073.8027780400089</c:v>
                </c:pt>
                <c:pt idx="1123">
                  <c:v>4120.9751909721699</c:v>
                </c:pt>
                <c:pt idx="1124">
                  <c:v>4168.6938347022087</c:v>
                </c:pt>
                <c:pt idx="1125">
                  <c:v>4216.9650342846644</c:v>
                </c:pt>
                <c:pt idx="1126">
                  <c:v>4265.7951880147548</c:v>
                </c:pt>
                <c:pt idx="1127">
                  <c:v>4315.1907682764668</c:v>
                </c:pt>
                <c:pt idx="1128">
                  <c:v>4365.1583224004598</c:v>
                </c:pt>
                <c:pt idx="1129">
                  <c:v>4415.7044735319114</c:v>
                </c:pt>
                <c:pt idx="1130">
                  <c:v>4466.8359215083947</c:v>
                </c:pt>
                <c:pt idx="1131">
                  <c:v>4518.5594437479731</c:v>
                </c:pt>
                <c:pt idx="1132">
                  <c:v>4570.8818961474844</c:v>
                </c:pt>
                <c:pt idx="1133">
                  <c:v>4623.8102139913226</c:v>
                </c:pt>
                <c:pt idx="1134">
                  <c:v>4677.3514128706865</c:v>
                </c:pt>
                <c:pt idx="1135">
                  <c:v>4731.5125896134941</c:v>
                </c:pt>
                <c:pt idx="1136">
                  <c:v>4786.300923225057</c:v>
                </c:pt>
                <c:pt idx="1137">
                  <c:v>4841.7236758396521</c:v>
                </c:pt>
                <c:pt idx="1138">
                  <c:v>4897.7881936831045</c:v>
                </c:pt>
                <c:pt idx="1139">
                  <c:v>4954.5019080465199</c:v>
                </c:pt>
                <c:pt idx="1140">
                  <c:v>5011.8723362713254</c:v>
                </c:pt>
                <c:pt idx="1141">
                  <c:v>5069.9070827456289</c:v>
                </c:pt>
                <c:pt idx="1142">
                  <c:v>5128.6138399122174</c:v>
                </c:pt>
                <c:pt idx="1143">
                  <c:v>5188.0003892881641</c:v>
                </c:pt>
                <c:pt idx="1144">
                  <c:v>5248.0746024962609</c:v>
                </c:pt>
                <c:pt idx="1145">
                  <c:v>5308.844442308402</c:v>
                </c:pt>
                <c:pt idx="1146">
                  <c:v>5370.3179637010271</c:v>
                </c:pt>
                <c:pt idx="1147">
                  <c:v>5432.5033149228148</c:v>
                </c:pt>
                <c:pt idx="1148">
                  <c:v>5495.4087385747007</c:v>
                </c:pt>
                <c:pt idx="1149">
                  <c:v>5559.0425727024731</c:v>
                </c:pt>
                <c:pt idx="1150">
                  <c:v>5623.4132519019095</c:v>
                </c:pt>
                <c:pt idx="1151">
                  <c:v>5688.529308436815</c:v>
                </c:pt>
                <c:pt idx="1152">
                  <c:v>5754.3993733699508</c:v>
                </c:pt>
                <c:pt idx="1153">
                  <c:v>5821.0321777070758</c:v>
                </c:pt>
                <c:pt idx="1154">
                  <c:v>5888.4365535542329</c:v>
                </c:pt>
                <c:pt idx="1155">
                  <c:v>5956.6214352884281</c:v>
                </c:pt>
                <c:pt idx="1156">
                  <c:v>6025.5958607418816</c:v>
                </c:pt>
                <c:pt idx="1157">
                  <c:v>6095.3689723999651</c:v>
                </c:pt>
                <c:pt idx="1158">
                  <c:v>6165.9500186130745</c:v>
                </c:pt>
                <c:pt idx="1159">
                  <c:v>6237.3483548224249</c:v>
                </c:pt>
                <c:pt idx="1160">
                  <c:v>6309.573444800144</c:v>
                </c:pt>
                <c:pt idx="1161">
                  <c:v>6382.634861903678</c:v>
                </c:pt>
                <c:pt idx="1162">
                  <c:v>6456.5422903447243</c:v>
                </c:pt>
                <c:pt idx="1163">
                  <c:v>6531.305526472871</c:v>
                </c:pt>
                <c:pt idx="1164">
                  <c:v>6606.9344800740864</c:v>
                </c:pt>
                <c:pt idx="1165">
                  <c:v>6683.4391756842497</c:v>
                </c:pt>
                <c:pt idx="1166">
                  <c:v>6760.8297539178875</c:v>
                </c:pt>
                <c:pt idx="1167">
                  <c:v>6839.1164728123404</c:v>
                </c:pt>
                <c:pt idx="1168">
                  <c:v>6918.3097091873897</c:v>
                </c:pt>
                <c:pt idx="1169">
                  <c:v>6998.4199600207357</c:v>
                </c:pt>
                <c:pt idx="1170">
                  <c:v>7079.4578438393564</c:v>
                </c:pt>
                <c:pt idx="1171">
                  <c:v>7161.4341021269738</c:v>
                </c:pt>
                <c:pt idx="1172">
                  <c:v>7244.35960074783</c:v>
                </c:pt>
                <c:pt idx="1173">
                  <c:v>7328.2453313869464</c:v>
                </c:pt>
                <c:pt idx="1174">
                  <c:v>7413.1024130070555</c:v>
                </c:pt>
                <c:pt idx="1175">
                  <c:v>7498.942093322401</c:v>
                </c:pt>
                <c:pt idx="1176">
                  <c:v>7585.7757502896548</c:v>
                </c:pt>
                <c:pt idx="1177">
                  <c:v>7673.6148936159807</c:v>
                </c:pt>
                <c:pt idx="1178">
                  <c:v>7762.471166284683</c:v>
                </c:pt>
                <c:pt idx="1179">
                  <c:v>7852.3563460984578</c:v>
                </c:pt>
                <c:pt idx="1180">
                  <c:v>7943.282347240528</c:v>
                </c:pt>
                <c:pt idx="1181">
                  <c:v>8035.2612218538588</c:v>
                </c:pt>
                <c:pt idx="1182">
                  <c:v>8128.305161638651</c:v>
                </c:pt>
                <c:pt idx="1183">
                  <c:v>8222.4264994683417</c:v>
                </c:pt>
                <c:pt idx="1184">
                  <c:v>8317.6377110242975</c:v>
                </c:pt>
                <c:pt idx="1185">
                  <c:v>8413.9514164495122</c:v>
                </c:pt>
                <c:pt idx="1186">
                  <c:v>8511.3803820212961</c:v>
                </c:pt>
                <c:pt idx="1187">
                  <c:v>8609.9375218435089</c:v>
                </c:pt>
                <c:pt idx="1188">
                  <c:v>8709.6358995582796</c:v>
                </c:pt>
                <c:pt idx="1189">
                  <c:v>8810.4887300775845</c:v>
                </c:pt>
                <c:pt idx="1190">
                  <c:v>8912.5093813348685</c:v>
                </c:pt>
                <c:pt idx="1191">
                  <c:v>9015.7113760569518</c:v>
                </c:pt>
                <c:pt idx="1192">
                  <c:v>9120.1083935564493</c:v>
                </c:pt>
                <c:pt idx="1193">
                  <c:v>9225.7142715449518</c:v>
                </c:pt>
                <c:pt idx="1194">
                  <c:v>9332.5430079672005</c:v>
                </c:pt>
                <c:pt idx="1195">
                  <c:v>9440.608762856491</c:v>
                </c:pt>
                <c:pt idx="1196">
                  <c:v>9549.9258602115842</c:v>
                </c:pt>
                <c:pt idx="1197">
                  <c:v>9660.5087898953279</c:v>
                </c:pt>
                <c:pt idx="1198">
                  <c:v>9772.372209555233</c:v>
                </c:pt>
                <c:pt idx="1199">
                  <c:v>9885.5309465664795</c:v>
                </c:pt>
                <c:pt idx="1200">
                  <c:v>9999.9999999970569</c:v>
                </c:pt>
                <c:pt idx="1201">
                  <c:v>10115.794542596008</c:v>
                </c:pt>
                <c:pt idx="1202">
                  <c:v>10232.929922804529</c:v>
                </c:pt>
                <c:pt idx="1203">
                  <c:v>10351.421666790391</c:v>
                </c:pt>
                <c:pt idx="1204">
                  <c:v>10471.285480505912</c:v>
                </c:pt>
                <c:pt idx="1205">
                  <c:v>10592.537251769771</c:v>
                </c:pt>
                <c:pt idx="1206">
                  <c:v>10715.193052372908</c:v>
                </c:pt>
                <c:pt idx="1207">
                  <c:v>10839.269140208842</c:v>
                </c:pt>
                <c:pt idx="1208">
                  <c:v>10964.78196142862</c:v>
                </c:pt>
                <c:pt idx="1209">
                  <c:v>11091.748152620743</c:v>
                </c:pt>
                <c:pt idx="1210">
                  <c:v>11220.184543016327</c:v>
                </c:pt>
                <c:pt idx="1211">
                  <c:v>11350.108156719805</c:v>
                </c:pt>
                <c:pt idx="1212">
                  <c:v>11481.536214965443</c:v>
                </c:pt>
                <c:pt idx="1213">
                  <c:v>11614.486138400003</c:v>
                </c:pt>
                <c:pt idx="1214">
                  <c:v>11748.975549391831</c:v>
                </c:pt>
                <c:pt idx="1215">
                  <c:v>11885.022274366678</c:v>
                </c:pt>
                <c:pt idx="1216">
                  <c:v>12022.644346170538</c:v>
                </c:pt>
                <c:pt idx="1217">
                  <c:v>12161.860006460049</c:v>
                </c:pt>
                <c:pt idx="1218">
                  <c:v>12302.687708120142</c:v>
                </c:pt>
                <c:pt idx="1219">
                  <c:v>12445.146117710134</c:v>
                </c:pt>
                <c:pt idx="1220">
                  <c:v>12589.254117937911</c:v>
                </c:pt>
                <c:pt idx="1221">
                  <c:v>12735.030810162812</c:v>
                </c:pt>
                <c:pt idx="1222">
                  <c:v>12882.495516927491</c:v>
                </c:pt>
                <c:pt idx="1223">
                  <c:v>13031.667784519099</c:v>
                </c:pt>
                <c:pt idx="1224">
                  <c:v>13182.567385560131</c:v>
                </c:pt>
                <c:pt idx="1225">
                  <c:v>13335.214321629252</c:v>
                </c:pt>
                <c:pt idx="1226">
                  <c:v>13489.628825912501</c:v>
                </c:pt>
                <c:pt idx="1227">
                  <c:v>13645.831365885164</c:v>
                </c:pt>
                <c:pt idx="1228">
                  <c:v>13803.842646024719</c:v>
                </c:pt>
                <c:pt idx="1229">
                  <c:v>13963.683610555197</c:v>
                </c:pt>
                <c:pt idx="1230">
                  <c:v>14125.375446223317</c:v>
                </c:pt>
                <c:pt idx="1231">
                  <c:v>14288.939585106753</c:v>
                </c:pt>
                <c:pt idx="1232">
                  <c:v>14454.397707454948</c:v>
                </c:pt>
                <c:pt idx="1233">
                  <c:v>14621.771744562804</c:v>
                </c:pt>
                <c:pt idx="1234">
                  <c:v>14791.083881677592</c:v>
                </c:pt>
                <c:pt idx="1235">
                  <c:v>14962.356560939799</c:v>
                </c:pt>
                <c:pt idx="1236">
                  <c:v>15135.612484357494</c:v>
                </c:pt>
                <c:pt idx="1237">
                  <c:v>15310.874616815659</c:v>
                </c:pt>
                <c:pt idx="1238">
                  <c:v>15488.166189120118</c:v>
                </c:pt>
                <c:pt idx="1239">
                  <c:v>15667.510701076741</c:v>
                </c:pt>
                <c:pt idx="1240">
                  <c:v>15848.93192460633</c:v>
                </c:pt>
                <c:pt idx="1241">
                  <c:v>16032.453906895551</c:v>
                </c:pt>
                <c:pt idx="1242">
                  <c:v>16218.10097358438</c:v>
                </c:pt>
                <c:pt idx="1243">
                  <c:v>16405.897731990415</c:v>
                </c:pt>
                <c:pt idx="1244">
                  <c:v>16595.86907437057</c:v>
                </c:pt>
                <c:pt idx="1245">
                  <c:v>16788.040181220509</c:v>
                </c:pt>
                <c:pt idx="1246">
                  <c:v>16982.436524612291</c:v>
                </c:pt>
                <c:pt idx="1247">
                  <c:v>17179.083871570667</c:v>
                </c:pt>
                <c:pt idx="1248">
                  <c:v>17378.008287488479</c:v>
                </c:pt>
                <c:pt idx="1249">
                  <c:v>17579.236139581586</c:v>
                </c:pt>
                <c:pt idx="1250">
                  <c:v>17782.794100383824</c:v>
                </c:pt>
                <c:pt idx="1251">
                  <c:v>17988.709151282415</c:v>
                </c:pt>
                <c:pt idx="1252">
                  <c:v>18197.008586094242</c:v>
                </c:pt>
                <c:pt idx="1253">
                  <c:v>18407.720014683899</c:v>
                </c:pt>
                <c:pt idx="1254">
                  <c:v>18620.871366622949</c:v>
                </c:pt>
                <c:pt idx="1255">
                  <c:v>18836.490894892213</c:v>
                </c:pt>
                <c:pt idx="1256">
                  <c:v>19054.607179626611</c:v>
                </c:pt>
                <c:pt idx="1257">
                  <c:v>19275.249131903431</c:v>
                </c:pt>
                <c:pt idx="1258">
                  <c:v>19498.445997574454</c:v>
                </c:pt>
                <c:pt idx="1259">
                  <c:v>19724.227361142468</c:v>
                </c:pt>
                <c:pt idx="1260">
                  <c:v>19952.623149682655</c:v>
                </c:pt>
                <c:pt idx="1261">
                  <c:v>20183.663636809397</c:v>
                </c:pt>
                <c:pt idx="1262">
                  <c:v>20417.379446689007</c:v>
                </c:pt>
                <c:pt idx="1263">
                  <c:v>20653.801558098934</c:v>
                </c:pt>
                <c:pt idx="1264">
                  <c:v>20892.961308533959</c:v>
                </c:pt>
                <c:pt idx="1265">
                  <c:v>21134.890398359959</c:v>
                </c:pt>
                <c:pt idx="1266">
                  <c:v>21379.620895015734</c:v>
                </c:pt>
                <c:pt idx="1267">
                  <c:v>21627.185237263537</c:v>
                </c:pt>
                <c:pt idx="1268">
                  <c:v>21877.616239488783</c:v>
                </c:pt>
                <c:pt idx="1269">
                  <c:v>22130.94709604956</c:v>
                </c:pt>
                <c:pt idx="1270">
                  <c:v>22387.211385676419</c:v>
                </c:pt>
                <c:pt idx="1271">
                  <c:v>22646.443075923537</c:v>
                </c:pt>
                <c:pt idx="1272">
                  <c:v>22908.676527670585</c:v>
                </c:pt>
                <c:pt idx="1273">
                  <c:v>23173.946499677557</c:v>
                </c:pt>
                <c:pt idx="1274">
                  <c:v>23442.288153191908</c:v>
                </c:pt>
                <c:pt idx="1275">
                  <c:v>23713.737056609152</c:v>
                </c:pt>
                <c:pt idx="1276">
                  <c:v>23988.329190187418</c:v>
                </c:pt>
                <c:pt idx="1277">
                  <c:v>24266.100950816581</c:v>
                </c:pt>
                <c:pt idx="1278">
                  <c:v>24547.089156842641</c:v>
                </c:pt>
                <c:pt idx="1279">
                  <c:v>24831.33105294795</c:v>
                </c:pt>
                <c:pt idx="1280">
                  <c:v>25118.864315087954</c:v>
                </c:pt>
                <c:pt idx="1281">
                  <c:v>25409.727055485113</c:v>
                </c:pt>
                <c:pt idx="1282">
                  <c:v>25703.95782768061</c:v>
                </c:pt>
                <c:pt idx="1283">
                  <c:v>26001.595631644595</c:v>
                </c:pt>
                <c:pt idx="1284">
                  <c:v>26302.6799189456</c:v>
                </c:pt>
                <c:pt idx="1285">
                  <c:v>26607.250597979779</c:v>
                </c:pt>
                <c:pt idx="1286">
                  <c:v>26915.348039260745</c:v>
                </c:pt>
                <c:pt idx="1287">
                  <c:v>27227.013080770612</c:v>
                </c:pt>
                <c:pt idx="1288">
                  <c:v>27542.287033372955</c:v>
                </c:pt>
                <c:pt idx="1289">
                  <c:v>27861.211686288894</c:v>
                </c:pt>
                <c:pt idx="1290">
                  <c:v>28183.829312635622</c:v>
                </c:pt>
                <c:pt idx="1291">
                  <c:v>28510.182675030075</c:v>
                </c:pt>
                <c:pt idx="1292">
                  <c:v>28840.315031256934</c:v>
                </c:pt>
                <c:pt idx="1293">
                  <c:v>29174.270140002438</c:v>
                </c:pt>
                <c:pt idx="1294">
                  <c:v>29512.092266654516</c:v>
                </c:pt>
                <c:pt idx="1295">
                  <c:v>29853.826189170144</c:v>
                </c:pt>
                <c:pt idx="1296">
                  <c:v>30199.517204010601</c:v>
                </c:pt>
                <c:pt idx="1297">
                  <c:v>30549.211132145461</c:v>
                </c:pt>
                <c:pt idx="1298">
                  <c:v>30902.95432512612</c:v>
                </c:pt>
                <c:pt idx="1299">
                  <c:v>31260.79367122965</c:v>
                </c:pt>
                <c:pt idx="1300">
                  <c:v>31622.776601673773</c:v>
                </c:pt>
                <c:pt idx="1301">
                  <c:v>31988.951096903846</c:v>
                </c:pt>
                <c:pt idx="1302">
                  <c:v>32359.365692952575</c:v>
                </c:pt>
                <c:pt idx="1303">
                  <c:v>32734.069487873447</c:v>
                </c:pt>
                <c:pt idx="1304">
                  <c:v>33113.112148248612</c:v>
                </c:pt>
                <c:pt idx="1305">
                  <c:v>33496.543915772148</c:v>
                </c:pt>
                <c:pt idx="1306">
                  <c:v>33884.41561390939</c:v>
                </c:pt>
                <c:pt idx="1307">
                  <c:v>34276.778654634043</c:v>
                </c:pt>
                <c:pt idx="1308">
                  <c:v>34673.68504524204</c:v>
                </c:pt>
                <c:pt idx="1309">
                  <c:v>35075.18739524555</c:v>
                </c:pt>
                <c:pt idx="1310">
                  <c:v>35481.338923346164</c:v>
                </c:pt>
                <c:pt idx="1311">
                  <c:v>35892.193464489006</c:v>
                </c:pt>
                <c:pt idx="1312">
                  <c:v>36307.805476998488</c:v>
                </c:pt>
                <c:pt idx="1313">
                  <c:v>36728.230049796679</c:v>
                </c:pt>
                <c:pt idx="1314">
                  <c:v>37153.522909705323</c:v>
                </c:pt>
                <c:pt idx="1315">
                  <c:v>37583.740428832352</c:v>
                </c:pt>
                <c:pt idx="1316">
                  <c:v>38018.939632043912</c:v>
                </c:pt>
                <c:pt idx="1317">
                  <c:v>38459.178204523007</c:v>
                </c:pt>
                <c:pt idx="1318">
                  <c:v>38904.514499415563</c:v>
                </c:pt>
                <c:pt idx="1319">
                  <c:v>39355.007545565109</c:v>
                </c:pt>
                <c:pt idx="1320">
                  <c:v>39810.717055336936</c:v>
                </c:pt>
                <c:pt idx="1321">
                  <c:v>40271.703432532966</c:v>
                </c:pt>
                <c:pt idx="1322">
                  <c:v>40738.027780398181</c:v>
                </c:pt>
                <c:pt idx="1323">
                  <c:v>41209.751909719773</c:v>
                </c:pt>
                <c:pt idx="1324">
                  <c:v>41686.93834701999</c:v>
                </c:pt>
                <c:pt idx="1325">
                  <c:v>42169.650342844514</c:v>
                </c:pt>
                <c:pt idx="1326">
                  <c:v>42657.951880145396</c:v>
                </c:pt>
                <c:pt idx="1327">
                  <c:v>43151.907682762489</c:v>
                </c:pt>
                <c:pt idx="1328">
                  <c:v>43651.583224002396</c:v>
                </c:pt>
                <c:pt idx="1329">
                  <c:v>44157.044735316886</c:v>
                </c:pt>
                <c:pt idx="1330">
                  <c:v>44668.359215081779</c:v>
                </c:pt>
                <c:pt idx="1331">
                  <c:v>45185.594437477535</c:v>
                </c:pt>
                <c:pt idx="1332">
                  <c:v>45708.818961472629</c:v>
                </c:pt>
                <c:pt idx="1333">
                  <c:v>46238.102139910981</c:v>
                </c:pt>
                <c:pt idx="1334">
                  <c:v>46773.514128704592</c:v>
                </c:pt>
                <c:pt idx="1335">
                  <c:v>47315.125896132638</c:v>
                </c:pt>
                <c:pt idx="1336">
                  <c:v>47863.009232248245</c:v>
                </c:pt>
                <c:pt idx="1337">
                  <c:v>48417.236758394167</c:v>
                </c:pt>
                <c:pt idx="1338">
                  <c:v>48977.881936828664</c:v>
                </c:pt>
                <c:pt idx="1339">
                  <c:v>49545.01908046288</c:v>
                </c:pt>
                <c:pt idx="1340">
                  <c:v>50118.723362710902</c:v>
                </c:pt>
                <c:pt idx="1341">
                  <c:v>50699.070827453921</c:v>
                </c:pt>
                <c:pt idx="1342">
                  <c:v>51286.138399119773</c:v>
                </c:pt>
                <c:pt idx="1343">
                  <c:v>51880.003892879016</c:v>
                </c:pt>
                <c:pt idx="1344">
                  <c:v>52480.746024959968</c:v>
                </c:pt>
                <c:pt idx="1345">
                  <c:v>53088.444423081339</c:v>
                </c:pt>
                <c:pt idx="1346">
                  <c:v>53703.179637007575</c:v>
                </c:pt>
                <c:pt idx="1347">
                  <c:v>54325.033149225412</c:v>
                </c:pt>
                <c:pt idx="1348">
                  <c:v>54954.087385744337</c:v>
                </c:pt>
                <c:pt idx="1349">
                  <c:v>55590.425727022019</c:v>
                </c:pt>
                <c:pt idx="1350">
                  <c:v>56234.132519016362</c:v>
                </c:pt>
                <c:pt idx="1351">
                  <c:v>56885.293084365381</c:v>
                </c:pt>
                <c:pt idx="1352">
                  <c:v>57543.993733696705</c:v>
                </c:pt>
                <c:pt idx="1353">
                  <c:v>58210.32177706794</c:v>
                </c:pt>
                <c:pt idx="1354">
                  <c:v>58884.365535539466</c:v>
                </c:pt>
                <c:pt idx="1355">
                  <c:v>59566.21435288139</c:v>
                </c:pt>
                <c:pt idx="1356">
                  <c:v>60255.958607415887</c:v>
                </c:pt>
                <c:pt idx="1357">
                  <c:v>60953.689723996788</c:v>
                </c:pt>
                <c:pt idx="1358">
                  <c:v>61659.500186127858</c:v>
                </c:pt>
                <c:pt idx="1359">
                  <c:v>62373.483548221324</c:v>
                </c:pt>
                <c:pt idx="1360">
                  <c:v>63095.734447998489</c:v>
                </c:pt>
                <c:pt idx="1361">
                  <c:v>63826.348619033553</c:v>
                </c:pt>
                <c:pt idx="1362">
                  <c:v>64565.422903443992</c:v>
                </c:pt>
                <c:pt idx="1363">
                  <c:v>65313.055264725423</c:v>
                </c:pt>
                <c:pt idx="1364">
                  <c:v>66069.344800737526</c:v>
                </c:pt>
                <c:pt idx="1365">
                  <c:v>66834.391756839133</c:v>
                </c:pt>
                <c:pt idx="1366">
                  <c:v>67608.29753917559</c:v>
                </c:pt>
                <c:pt idx="1367">
                  <c:v>68391.164728120071</c:v>
                </c:pt>
                <c:pt idx="1368">
                  <c:v>69183.097091870528</c:v>
                </c:pt>
                <c:pt idx="1369">
                  <c:v>69984.199600203967</c:v>
                </c:pt>
                <c:pt idx="1370">
                  <c:v>70794.578438390119</c:v>
                </c:pt>
                <c:pt idx="1371">
                  <c:v>71614.341021266257</c:v>
                </c:pt>
                <c:pt idx="1372">
                  <c:v>72443.596007474785</c:v>
                </c:pt>
                <c:pt idx="1373">
                  <c:v>73282.453313865903</c:v>
                </c:pt>
                <c:pt idx="1374">
                  <c:v>74131.024130066944</c:v>
                </c:pt>
                <c:pt idx="1375">
                  <c:v>74989.420933220492</c:v>
                </c:pt>
                <c:pt idx="1376">
                  <c:v>75857.757502892986</c:v>
                </c:pt>
                <c:pt idx="1377">
                  <c:v>76736.148936156213</c:v>
                </c:pt>
                <c:pt idx="1378">
                  <c:v>77624.711662843198</c:v>
                </c:pt>
                <c:pt idx="1379">
                  <c:v>78523.563460980615</c:v>
                </c:pt>
                <c:pt idx="1380">
                  <c:v>79432.823472401273</c:v>
                </c:pt>
                <c:pt idx="1381">
                  <c:v>80352.61221853453</c:v>
                </c:pt>
                <c:pt idx="1382">
                  <c:v>81283.051616382421</c:v>
                </c:pt>
                <c:pt idx="1383">
                  <c:v>82224.264994679281</c:v>
                </c:pt>
                <c:pt idx="1384">
                  <c:v>83176.377110238944</c:v>
                </c:pt>
                <c:pt idx="1385">
                  <c:v>84139.514164491018</c:v>
                </c:pt>
                <c:pt idx="1386">
                  <c:v>85113.803820208821</c:v>
                </c:pt>
                <c:pt idx="1387">
                  <c:v>86099.375218430912</c:v>
                </c:pt>
                <c:pt idx="1388">
                  <c:v>87096.358995578557</c:v>
                </c:pt>
                <c:pt idx="1389">
                  <c:v>88104.887300771559</c:v>
                </c:pt>
                <c:pt idx="1390">
                  <c:v>89125.093813344356</c:v>
                </c:pt>
                <c:pt idx="1391">
                  <c:v>90157.113760565131</c:v>
                </c:pt>
                <c:pt idx="1392">
                  <c:v>91201.083935560062</c:v>
                </c:pt>
                <c:pt idx="1393">
                  <c:v>92257.142715445036</c:v>
                </c:pt>
                <c:pt idx="1394">
                  <c:v>93325.430079667465</c:v>
                </c:pt>
                <c:pt idx="1395">
                  <c:v>94406.087628560315</c:v>
                </c:pt>
                <c:pt idx="1396">
                  <c:v>95499.258602111207</c:v>
                </c:pt>
                <c:pt idx="1397">
                  <c:v>96605.087898948215</c:v>
                </c:pt>
                <c:pt idx="1398">
                  <c:v>97723.722095547579</c:v>
                </c:pt>
                <c:pt idx="1399">
                  <c:v>98855.309465659986</c:v>
                </c:pt>
                <c:pt idx="1400">
                  <c:v>99999.999999965716</c:v>
                </c:pt>
              </c:numCache>
            </c:numRef>
          </c:xVal>
          <c:yVal>
            <c:numRef>
              <c:f>'Control Loop'!$H$37:$H$1437</c:f>
              <c:numCache>
                <c:formatCode>General</c:formatCode>
                <c:ptCount val="1401"/>
                <c:pt idx="0">
                  <c:v>90.291640761483805</c:v>
                </c:pt>
                <c:pt idx="1">
                  <c:v>90.295017740796695</c:v>
                </c:pt>
                <c:pt idx="2">
                  <c:v>90.298433821524284</c:v>
                </c:pt>
                <c:pt idx="3">
                  <c:v>90.301889456363625</c:v>
                </c:pt>
                <c:pt idx="4">
                  <c:v>90.305385103251083</c:v>
                </c:pt>
                <c:pt idx="5">
                  <c:v>90.308921225422893</c:v>
                </c:pt>
                <c:pt idx="6">
                  <c:v>90.312498291476459</c:v>
                </c:pt>
                <c:pt idx="7">
                  <c:v>90.31611677543232</c:v>
                </c:pt>
                <c:pt idx="8">
                  <c:v>90.319777156796874</c:v>
                </c:pt>
                <c:pt idx="9">
                  <c:v>90.323479920625715</c:v>
                </c:pt>
                <c:pt idx="10">
                  <c:v>90.327225557587894</c:v>
                </c:pt>
                <c:pt idx="11">
                  <c:v>90.33101456403071</c:v>
                </c:pt>
                <c:pt idx="12">
                  <c:v>90.334847442045344</c:v>
                </c:pt>
                <c:pt idx="13">
                  <c:v>90.338724699533316</c:v>
                </c:pt>
                <c:pt idx="14">
                  <c:v>90.342646850273582</c:v>
                </c:pt>
                <c:pt idx="15">
                  <c:v>90.34661441399048</c:v>
                </c:pt>
                <c:pt idx="16">
                  <c:v>90.350627916422411</c:v>
                </c:pt>
                <c:pt idx="17">
                  <c:v>90.354687889391386</c:v>
                </c:pt>
                <c:pt idx="18">
                  <c:v>90.358794870873254</c:v>
                </c:pt>
                <c:pt idx="19">
                  <c:v>90.362949405068875</c:v>
                </c:pt>
                <c:pt idx="20">
                  <c:v>90.367152042476022</c:v>
                </c:pt>
                <c:pt idx="21">
                  <c:v>90.371403339962129</c:v>
                </c:pt>
                <c:pt idx="22">
                  <c:v>90.375703860837831</c:v>
                </c:pt>
                <c:pt idx="23">
                  <c:v>90.380054174931502</c:v>
                </c:pt>
                <c:pt idx="24">
                  <c:v>90.384454858664455</c:v>
                </c:pt>
                <c:pt idx="25">
                  <c:v>90.388906495127159</c:v>
                </c:pt>
                <c:pt idx="26">
                  <c:v>90.393409674156246</c:v>
                </c:pt>
                <c:pt idx="27">
                  <c:v>90.397964992412355</c:v>
                </c:pt>
                <c:pt idx="28">
                  <c:v>90.402573053459122</c:v>
                </c:pt>
                <c:pt idx="29">
                  <c:v>90.407234467842684</c:v>
                </c:pt>
                <c:pt idx="30">
                  <c:v>90.411949853172473</c:v>
                </c:pt>
                <c:pt idx="31">
                  <c:v>90.416719834202723</c:v>
                </c:pt>
                <c:pt idx="32">
                  <c:v>90.421545042914943</c:v>
                </c:pt>
                <c:pt idx="33">
                  <c:v>90.426426118601327</c:v>
                </c:pt>
                <c:pt idx="34">
                  <c:v>90.431363707949274</c:v>
                </c:pt>
                <c:pt idx="35">
                  <c:v>90.436358465126617</c:v>
                </c:pt>
                <c:pt idx="36">
                  <c:v>90.441411051868101</c:v>
                </c:pt>
                <c:pt idx="37">
                  <c:v>90.446522137562539</c:v>
                </c:pt>
                <c:pt idx="38">
                  <c:v>90.451692399341397</c:v>
                </c:pt>
                <c:pt idx="39">
                  <c:v>90.456922522167929</c:v>
                </c:pt>
                <c:pt idx="40">
                  <c:v>90.4622131989276</c:v>
                </c:pt>
                <c:pt idx="41">
                  <c:v>90.467565130519617</c:v>
                </c:pt>
                <c:pt idx="42">
                  <c:v>90.472979025949243</c:v>
                </c:pt>
                <c:pt idx="43">
                  <c:v>90.478455602421363</c:v>
                </c:pt>
                <c:pt idx="44">
                  <c:v>90.483995585435082</c:v>
                </c:pt>
                <c:pt idx="45">
                  <c:v>90.48959970887941</c:v>
                </c:pt>
                <c:pt idx="46">
                  <c:v>90.495268715129953</c:v>
                </c:pt>
                <c:pt idx="47">
                  <c:v>90.501003355146878</c:v>
                </c:pt>
                <c:pt idx="48">
                  <c:v>90.506804388573855</c:v>
                </c:pt>
                <c:pt idx="49">
                  <c:v>90.512672583838111</c:v>
                </c:pt>
                <c:pt idx="50">
                  <c:v>90.518608718251841</c:v>
                </c:pt>
                <c:pt idx="51">
                  <c:v>90.524613578114526</c:v>
                </c:pt>
                <c:pt idx="52">
                  <c:v>90.530687958816571</c:v>
                </c:pt>
                <c:pt idx="53">
                  <c:v>90.536832664944043</c:v>
                </c:pt>
                <c:pt idx="54">
                  <c:v>90.543048510384679</c:v>
                </c:pt>
                <c:pt idx="55">
                  <c:v>90.54933631843501</c:v>
                </c:pt>
                <c:pt idx="56">
                  <c:v>90.555696921908861</c:v>
                </c:pt>
                <c:pt idx="57">
                  <c:v>90.562131163246903</c:v>
                </c:pt>
                <c:pt idx="58">
                  <c:v>90.568639894627594</c:v>
                </c:pt>
                <c:pt idx="59">
                  <c:v>90.575223978079279</c:v>
                </c:pt>
                <c:pt idx="60">
                  <c:v>90.581884285593688</c:v>
                </c:pt>
                <c:pt idx="61">
                  <c:v>90.588621699240591</c:v>
                </c:pt>
                <c:pt idx="62">
                  <c:v>90.595437111283871</c:v>
                </c:pt>
                <c:pt idx="63">
                  <c:v>90.602331424298853</c:v>
                </c:pt>
                <c:pt idx="64">
                  <c:v>90.609305551290987</c:v>
                </c:pt>
                <c:pt idx="65">
                  <c:v>90.616360415815862</c:v>
                </c:pt>
                <c:pt idx="66">
                  <c:v>90.62349695210068</c:v>
                </c:pt>
                <c:pt idx="67">
                  <c:v>90.630716105166854</c:v>
                </c:pt>
                <c:pt idx="68">
                  <c:v>90.638018830954394</c:v>
                </c:pt>
                <c:pt idx="69">
                  <c:v>90.645406096447303</c:v>
                </c:pt>
                <c:pt idx="70">
                  <c:v>90.652878879800696</c:v>
                </c:pt>
                <c:pt idx="71">
                  <c:v>90.660438170469135</c:v>
                </c:pt>
                <c:pt idx="72">
                  <c:v>90.668084969336633</c:v>
                </c:pt>
                <c:pt idx="73">
                  <c:v>90.67582028884793</c:v>
                </c:pt>
                <c:pt idx="74">
                  <c:v>90.683645153141384</c:v>
                </c:pt>
                <c:pt idx="75">
                  <c:v>90.691560598183301</c:v>
                </c:pt>
                <c:pt idx="76">
                  <c:v>90.69956767190385</c:v>
                </c:pt>
                <c:pt idx="77">
                  <c:v>90.707667434334454</c:v>
                </c:pt>
                <c:pt idx="78">
                  <c:v>90.715860957746671</c:v>
                </c:pt>
                <c:pt idx="79">
                  <c:v>90.724149326792883</c:v>
                </c:pt>
                <c:pt idx="80">
                  <c:v>90.732533638648249</c:v>
                </c:pt>
                <c:pt idx="81">
                  <c:v>90.741015003154516</c:v>
                </c:pt>
                <c:pt idx="82">
                  <c:v>90.749594542965298</c:v>
                </c:pt>
                <c:pt idx="83">
                  <c:v>90.758273393693088</c:v>
                </c:pt>
                <c:pt idx="84">
                  <c:v>90.767052704057846</c:v>
                </c:pt>
                <c:pt idx="85">
                  <c:v>90.775933636037323</c:v>
                </c:pt>
                <c:pt idx="86">
                  <c:v>90.784917365019012</c:v>
                </c:pt>
                <c:pt idx="87">
                  <c:v>90.794005079953806</c:v>
                </c:pt>
                <c:pt idx="88">
                  <c:v>90.803197983511524</c:v>
                </c:pt>
                <c:pt idx="89">
                  <c:v>90.812497292237907</c:v>
                </c:pt>
                <c:pt idx="90">
                  <c:v>90.82190423671365</c:v>
                </c:pt>
                <c:pt idx="91">
                  <c:v>90.83142006171505</c:v>
                </c:pt>
                <c:pt idx="92">
                  <c:v>90.841046026376489</c:v>
                </c:pt>
                <c:pt idx="93">
                  <c:v>90.850783404354758</c:v>
                </c:pt>
                <c:pt idx="94">
                  <c:v>90.860633483995088</c:v>
                </c:pt>
                <c:pt idx="95">
                  <c:v>90.870597568499335</c:v>
                </c:pt>
                <c:pt idx="96">
                  <c:v>90.880676976095657</c:v>
                </c:pt>
                <c:pt idx="97">
                  <c:v>90.890873040210337</c:v>
                </c:pt>
                <c:pt idx="98">
                  <c:v>90.901187109641512</c:v>
                </c:pt>
                <c:pt idx="99">
                  <c:v>90.911620548734575</c:v>
                </c:pt>
                <c:pt idx="100">
                  <c:v>90.922174737559914</c:v>
                </c:pt>
                <c:pt idx="101">
                  <c:v>90.932851072092348</c:v>
                </c:pt>
                <c:pt idx="102">
                  <c:v>90.943650964392518</c:v>
                </c:pt>
                <c:pt idx="103">
                  <c:v>90.954575842790561</c:v>
                </c:pt>
                <c:pt idx="104">
                  <c:v>90.965627152071534</c:v>
                </c:pt>
                <c:pt idx="105">
                  <c:v>90.976806353663008</c:v>
                </c:pt>
                <c:pt idx="106">
                  <c:v>90.988114925824732</c:v>
                </c:pt>
                <c:pt idx="107">
                  <c:v>90.999554363840389</c:v>
                </c:pt>
                <c:pt idx="108">
                  <c:v>91.011126180211335</c:v>
                </c:pt>
                <c:pt idx="109">
                  <c:v>91.022831904852765</c:v>
                </c:pt>
                <c:pt idx="110">
                  <c:v>91.034673085291615</c:v>
                </c:pt>
                <c:pt idx="111">
                  <c:v>91.046651286867018</c:v>
                </c:pt>
                <c:pt idx="112">
                  <c:v>91.058768092932738</c:v>
                </c:pt>
                <c:pt idx="113">
                  <c:v>91.071025105061835</c:v>
                </c:pt>
                <c:pt idx="114">
                  <c:v>91.083423943253635</c:v>
                </c:pt>
                <c:pt idx="115">
                  <c:v>91.095966246142964</c:v>
                </c:pt>
                <c:pt idx="116">
                  <c:v>91.108653671211499</c:v>
                </c:pt>
                <c:pt idx="117">
                  <c:v>91.121487895001565</c:v>
                </c:pt>
                <c:pt idx="118">
                  <c:v>91.13447061333234</c:v>
                </c:pt>
                <c:pt idx="119">
                  <c:v>91.147603541518023</c:v>
                </c:pt>
                <c:pt idx="120">
                  <c:v>91.160888414588896</c:v>
                </c:pt>
                <c:pt idx="121">
                  <c:v>91.174326987514206</c:v>
                </c:pt>
                <c:pt idx="122">
                  <c:v>91.187921035427976</c:v>
                </c:pt>
                <c:pt idx="123">
                  <c:v>91.201672353856864</c:v>
                </c:pt>
                <c:pt idx="124">
                  <c:v>91.215582758950561</c:v>
                </c:pt>
                <c:pt idx="125">
                  <c:v>91.229654087714849</c:v>
                </c:pt>
                <c:pt idx="126">
                  <c:v>91.243888198246808</c:v>
                </c:pt>
                <c:pt idx="127">
                  <c:v>91.258286969972929</c:v>
                </c:pt>
                <c:pt idx="128">
                  <c:v>91.272852303889351</c:v>
                </c:pt>
                <c:pt idx="129">
                  <c:v>91.287586122805024</c:v>
                </c:pt>
                <c:pt idx="130">
                  <c:v>91.302490371587183</c:v>
                </c:pt>
                <c:pt idx="131">
                  <c:v>91.317567017409573</c:v>
                </c:pt>
                <c:pt idx="132">
                  <c:v>91.332818050003155</c:v>
                </c:pt>
                <c:pt idx="133">
                  <c:v>91.3482454819097</c:v>
                </c:pt>
                <c:pt idx="134">
                  <c:v>91.363851348737668</c:v>
                </c:pt>
                <c:pt idx="135">
                  <c:v>91.379637709421218</c:v>
                </c:pt>
                <c:pt idx="136">
                  <c:v>91.395606646481454</c:v>
                </c:pt>
                <c:pt idx="137">
                  <c:v>91.411760266290884</c:v>
                </c:pt>
                <c:pt idx="138">
                  <c:v>91.428100699340135</c:v>
                </c:pt>
                <c:pt idx="139">
                  <c:v>91.444630100507851</c:v>
                </c:pt>
                <c:pt idx="140">
                  <c:v>91.461350649333127</c:v>
                </c:pt>
                <c:pt idx="141">
                  <c:v>91.478264550290874</c:v>
                </c:pt>
                <c:pt idx="142">
                  <c:v>91.495374033069936</c:v>
                </c:pt>
                <c:pt idx="143">
                  <c:v>91.512681352854074</c:v>
                </c:pt>
                <c:pt idx="144">
                  <c:v>91.530188790605948</c:v>
                </c:pt>
                <c:pt idx="145">
                  <c:v>91.547898653353784</c:v>
                </c:pt>
                <c:pt idx="146">
                  <c:v>91.565813274481002</c:v>
                </c:pt>
                <c:pt idx="147">
                  <c:v>91.583935014019005</c:v>
                </c:pt>
                <c:pt idx="148">
                  <c:v>91.602266258942535</c:v>
                </c:pt>
                <c:pt idx="149">
                  <c:v>91.620809423468302</c:v>
                </c:pt>
                <c:pt idx="150">
                  <c:v>91.63956694935645</c:v>
                </c:pt>
                <c:pt idx="151">
                  <c:v>91.658541306215113</c:v>
                </c:pt>
                <c:pt idx="152">
                  <c:v>91.677734991807839</c:v>
                </c:pt>
                <c:pt idx="153">
                  <c:v>91.697150532364262</c:v>
                </c:pt>
                <c:pt idx="154">
                  <c:v>91.716790482893714</c:v>
                </c:pt>
                <c:pt idx="155">
                  <c:v>91.736657427501868</c:v>
                </c:pt>
                <c:pt idx="156">
                  <c:v>91.756753979710595</c:v>
                </c:pt>
                <c:pt idx="157">
                  <c:v>91.777082782780752</c:v>
                </c:pt>
                <c:pt idx="158">
                  <c:v>91.797646510038319</c:v>
                </c:pt>
                <c:pt idx="159">
                  <c:v>91.818447865203453</c:v>
                </c:pt>
                <c:pt idx="160">
                  <c:v>91.839489582722791</c:v>
                </c:pt>
                <c:pt idx="161">
                  <c:v>91.860774428104946</c:v>
                </c:pt>
                <c:pt idx="162">
                  <c:v>91.88230519825909</c:v>
                </c:pt>
                <c:pt idx="163">
                  <c:v>91.904084721836796</c:v>
                </c:pt>
                <c:pt idx="164">
                  <c:v>91.92611585957701</c:v>
                </c:pt>
                <c:pt idx="165">
                  <c:v>91.948401504654342</c:v>
                </c:pt>
                <c:pt idx="166">
                  <c:v>91.97094458303043</c:v>
                </c:pt>
                <c:pt idx="167">
                  <c:v>91.993748053808645</c:v>
                </c:pt>
                <c:pt idx="168">
                  <c:v>92.016814909591957</c:v>
                </c:pt>
                <c:pt idx="169">
                  <c:v>92.040148176844113</c:v>
                </c:pt>
                <c:pt idx="170">
                  <c:v>92.063750916254037</c:v>
                </c:pt>
                <c:pt idx="171">
                  <c:v>92.087626223103385</c:v>
                </c:pt>
                <c:pt idx="172">
                  <c:v>92.111777227637546</c:v>
                </c:pt>
                <c:pt idx="173">
                  <c:v>92.136207095439843</c:v>
                </c:pt>
                <c:pt idx="174">
                  <c:v>92.160919027808703</c:v>
                </c:pt>
                <c:pt idx="175">
                  <c:v>92.185916262138718</c:v>
                </c:pt>
                <c:pt idx="176">
                  <c:v>92.211202072304303</c:v>
                </c:pt>
                <c:pt idx="177">
                  <c:v>92.236779769047075</c:v>
                </c:pt>
                <c:pt idx="178">
                  <c:v>92.262652700366189</c:v>
                </c:pt>
                <c:pt idx="179">
                  <c:v>92.288824251912217</c:v>
                </c:pt>
                <c:pt idx="180">
                  <c:v>92.315297847384045</c:v>
                </c:pt>
                <c:pt idx="181">
                  <c:v>92.342076948929062</c:v>
                </c:pt>
                <c:pt idx="182">
                  <c:v>92.369165057546596</c:v>
                </c:pt>
                <c:pt idx="183">
                  <c:v>92.396565713494709</c:v>
                </c:pt>
                <c:pt idx="184">
                  <c:v>92.424282496699902</c:v>
                </c:pt>
                <c:pt idx="185">
                  <c:v>92.452319027170248</c:v>
                </c:pt>
                <c:pt idx="186">
                  <c:v>92.480678965411684</c:v>
                </c:pt>
                <c:pt idx="187">
                  <c:v>92.509366012847266</c:v>
                </c:pt>
                <c:pt idx="188">
                  <c:v>92.53838391223978</c:v>
                </c:pt>
                <c:pt idx="189">
                  <c:v>92.567736448117486</c:v>
                </c:pt>
                <c:pt idx="190">
                  <c:v>92.597427447202605</c:v>
                </c:pt>
                <c:pt idx="191">
                  <c:v>92.627460778843357</c:v>
                </c:pt>
                <c:pt idx="192">
                  <c:v>92.65784035544857</c:v>
                </c:pt>
                <c:pt idx="193">
                  <c:v>92.688570132925676</c:v>
                </c:pt>
                <c:pt idx="194">
                  <c:v>92.719654111121386</c:v>
                </c:pt>
                <c:pt idx="195">
                  <c:v>92.751096334265313</c:v>
                </c:pt>
                <c:pt idx="196">
                  <c:v>92.782900891416759</c:v>
                </c:pt>
                <c:pt idx="197">
                  <c:v>92.815071916914036</c:v>
                </c:pt>
                <c:pt idx="198">
                  <c:v>92.847613590826569</c:v>
                </c:pt>
                <c:pt idx="199">
                  <c:v>92.880530139410141</c:v>
                </c:pt>
                <c:pt idx="200">
                  <c:v>92.913825835564182</c:v>
                </c:pt>
                <c:pt idx="201">
                  <c:v>92.947504999292335</c:v>
                </c:pt>
                <c:pt idx="202">
                  <c:v>92.981571998165066</c:v>
                </c:pt>
                <c:pt idx="203">
                  <c:v>93.016031247785278</c:v>
                </c:pt>
                <c:pt idx="204">
                  <c:v>93.050887212255859</c:v>
                </c:pt>
                <c:pt idx="205">
                  <c:v>93.08614440465</c:v>
                </c:pt>
                <c:pt idx="206">
                  <c:v>93.1218073874835</c:v>
                </c:pt>
                <c:pt idx="207">
                  <c:v>93.157880773189504</c:v>
                </c:pt>
                <c:pt idx="208">
                  <c:v>93.194369224595263</c:v>
                </c:pt>
                <c:pt idx="209">
                  <c:v>93.231277455400942</c:v>
                </c:pt>
                <c:pt idx="210">
                  <c:v>93.268610230660244</c:v>
                </c:pt>
                <c:pt idx="211">
                  <c:v>93.30637236726318</c:v>
                </c:pt>
                <c:pt idx="212">
                  <c:v>93.344568734420179</c:v>
                </c:pt>
                <c:pt idx="213">
                  <c:v>93.383204254148083</c:v>
                </c:pt>
                <c:pt idx="214">
                  <c:v>93.422283901757666</c:v>
                </c:pt>
                <c:pt idx="215">
                  <c:v>93.461812706342329</c:v>
                </c:pt>
                <c:pt idx="216">
                  <c:v>93.501795751268048</c:v>
                </c:pt>
                <c:pt idx="217">
                  <c:v>93.542238174664931</c:v>
                </c:pt>
                <c:pt idx="218">
                  <c:v>93.583145169918836</c:v>
                </c:pt>
                <c:pt idx="219">
                  <c:v>93.624521986164851</c:v>
                </c:pt>
                <c:pt idx="220">
                  <c:v>93.6663739287807</c:v>
                </c:pt>
                <c:pt idx="221">
                  <c:v>93.708706359880907</c:v>
                </c:pt>
                <c:pt idx="222">
                  <c:v>93.751524698811536</c:v>
                </c:pt>
                <c:pt idx="223">
                  <c:v>93.794834422644499</c:v>
                </c:pt>
                <c:pt idx="224">
                  <c:v>93.838641066672551</c:v>
                </c:pt>
                <c:pt idx="225">
                  <c:v>93.882950224903666</c:v>
                </c:pt>
                <c:pt idx="226">
                  <c:v>93.92776755055506</c:v>
                </c:pt>
                <c:pt idx="227">
                  <c:v>93.97309875654652</c:v>
                </c:pt>
                <c:pt idx="228">
                  <c:v>94.018949615993392</c:v>
                </c:pt>
                <c:pt idx="229">
                  <c:v>94.0653259626975</c:v>
                </c:pt>
                <c:pt idx="230">
                  <c:v>94.112233691637954</c:v>
                </c:pt>
                <c:pt idx="231">
                  <c:v>94.159678759459382</c:v>
                </c:pt>
                <c:pt idx="232">
                  <c:v>94.207667184959135</c:v>
                </c:pt>
                <c:pt idx="233">
                  <c:v>94.256205049571733</c:v>
                </c:pt>
                <c:pt idx="234">
                  <c:v>94.305298497851666</c:v>
                </c:pt>
                <c:pt idx="235">
                  <c:v>94.354953737952769</c:v>
                </c:pt>
                <c:pt idx="236">
                  <c:v>94.405177042105308</c:v>
                </c:pt>
                <c:pt idx="237">
                  <c:v>94.455974747089513</c:v>
                </c:pt>
                <c:pt idx="238">
                  <c:v>94.507353254705279</c:v>
                </c:pt>
                <c:pt idx="239">
                  <c:v>94.55931903223852</c:v>
                </c:pt>
                <c:pt idx="240">
                  <c:v>94.611878612922808</c:v>
                </c:pt>
                <c:pt idx="241">
                  <c:v>94.665038596396229</c:v>
                </c:pt>
                <c:pt idx="242">
                  <c:v>94.718805649153779</c:v>
                </c:pt>
                <c:pt idx="243">
                  <c:v>94.773186504993461</c:v>
                </c:pt>
                <c:pt idx="244">
                  <c:v>94.828187965457772</c:v>
                </c:pt>
                <c:pt idx="245">
                  <c:v>94.88381690026732</c:v>
                </c:pt>
                <c:pt idx="246">
                  <c:v>94.940080247749606</c:v>
                </c:pt>
                <c:pt idx="247">
                  <c:v>94.996985015258616</c:v>
                </c:pt>
                <c:pt idx="248">
                  <c:v>95.054538279588527</c:v>
                </c:pt>
                <c:pt idx="249">
                  <c:v>95.112747187378318</c:v>
                </c:pt>
                <c:pt idx="250">
                  <c:v>95.171618955507796</c:v>
                </c:pt>
                <c:pt idx="251">
                  <c:v>95.231160871484732</c:v>
                </c:pt>
                <c:pt idx="252">
                  <c:v>95.291380293822257</c:v>
                </c:pt>
                <c:pt idx="253">
                  <c:v>95.352284652405757</c:v>
                </c:pt>
                <c:pt idx="254">
                  <c:v>95.413881448849011</c:v>
                </c:pt>
                <c:pt idx="255">
                  <c:v>95.476178256838693</c:v>
                </c:pt>
                <c:pt idx="256">
                  <c:v>95.539182722466947</c:v>
                </c:pt>
                <c:pt idx="257">
                  <c:v>95.602902564551513</c:v>
                </c:pt>
                <c:pt idx="258">
                  <c:v>95.667345574941677</c:v>
                </c:pt>
                <c:pt idx="259">
                  <c:v>95.7325196188104</c:v>
                </c:pt>
                <c:pt idx="260">
                  <c:v>95.798432634931785</c:v>
                </c:pt>
                <c:pt idx="261">
                  <c:v>95.865092635943142</c:v>
                </c:pt>
                <c:pt idx="262">
                  <c:v>95.932507708589839</c:v>
                </c:pt>
                <c:pt idx="263">
                  <c:v>96.000686013953839</c:v>
                </c:pt>
                <c:pt idx="264">
                  <c:v>96.069635787663955</c:v>
                </c:pt>
                <c:pt idx="265">
                  <c:v>96.139365340087437</c:v>
                </c:pt>
                <c:pt idx="266">
                  <c:v>96.209883056501155</c:v>
                </c:pt>
                <c:pt idx="267">
                  <c:v>96.281197397243588</c:v>
                </c:pt>
                <c:pt idx="268">
                  <c:v>96.353316897843769</c:v>
                </c:pt>
                <c:pt idx="269">
                  <c:v>96.426250169128764</c:v>
                </c:pt>
                <c:pt idx="270">
                  <c:v>96.500005897307389</c:v>
                </c:pt>
                <c:pt idx="271">
                  <c:v>96.574592844029198</c:v>
                </c:pt>
                <c:pt idx="272">
                  <c:v>96.650019846418331</c:v>
                </c:pt>
                <c:pt idx="273">
                  <c:v>96.726295817080356</c:v>
                </c:pt>
                <c:pt idx="274">
                  <c:v>96.80342974408174</c:v>
                </c:pt>
                <c:pt idx="275">
                  <c:v>96.881430690900117</c:v>
                </c:pt>
                <c:pt idx="276">
                  <c:v>96.960307796344637</c:v>
                </c:pt>
                <c:pt idx="277">
                  <c:v>97.0400702744451</c:v>
                </c:pt>
                <c:pt idx="278">
                  <c:v>97.120727414307865</c:v>
                </c:pt>
                <c:pt idx="279">
                  <c:v>97.202288579939392</c:v>
                </c:pt>
                <c:pt idx="280">
                  <c:v>97.284763210032963</c:v>
                </c:pt>
                <c:pt idx="281">
                  <c:v>97.36816081771984</c:v>
                </c:pt>
                <c:pt idx="282">
                  <c:v>97.452490990282485</c:v>
                </c:pt>
                <c:pt idx="283">
                  <c:v>97.537763388827727</c:v>
                </c:pt>
                <c:pt idx="284">
                  <c:v>97.623987747919827</c:v>
                </c:pt>
                <c:pt idx="285">
                  <c:v>97.711173875170644</c:v>
                </c:pt>
                <c:pt idx="286">
                  <c:v>97.799331650786314</c:v>
                </c:pt>
                <c:pt idx="287">
                  <c:v>97.888471027067965</c:v>
                </c:pt>
                <c:pt idx="288">
                  <c:v>97.978602027865463</c:v>
                </c:pt>
                <c:pt idx="289">
                  <c:v>98.069734747981997</c:v>
                </c:pt>
                <c:pt idx="290">
                  <c:v>98.161879352528544</c:v>
                </c:pt>
                <c:pt idx="291">
                  <c:v>98.255046076225739</c:v>
                </c:pt>
                <c:pt idx="292">
                  <c:v>98.349245222651092</c:v>
                </c:pt>
                <c:pt idx="293">
                  <c:v>98.444487163430921</c:v>
                </c:pt>
                <c:pt idx="294">
                  <c:v>98.540782337373798</c:v>
                </c:pt>
                <c:pt idx="295">
                  <c:v>98.63814124954412</c:v>
                </c:pt>
                <c:pt idx="296">
                  <c:v>98.73657447027405</c:v>
                </c:pt>
                <c:pt idx="297">
                  <c:v>98.836092634111225</c:v>
                </c:pt>
                <c:pt idx="298">
                  <c:v>98.936706438700469</c:v>
                </c:pt>
                <c:pt idx="299">
                  <c:v>99.038426643597404</c:v>
                </c:pt>
                <c:pt idx="300">
                  <c:v>99.141264069012053</c:v>
                </c:pt>
                <c:pt idx="301">
                  <c:v>99.245229594478928</c:v>
                </c:pt>
                <c:pt idx="302">
                  <c:v>99.350334157453446</c:v>
                </c:pt>
                <c:pt idx="303">
                  <c:v>99.45658875183058</c:v>
                </c:pt>
                <c:pt idx="304">
                  <c:v>99.564004426383789</c:v>
                </c:pt>
                <c:pt idx="305">
                  <c:v>99.672592283123137</c:v>
                </c:pt>
                <c:pt idx="306">
                  <c:v>99.782363475567536</c:v>
                </c:pt>
                <c:pt idx="307">
                  <c:v>99.893329206931497</c:v>
                </c:pt>
                <c:pt idx="308">
                  <c:v>100.00550072822239</c:v>
                </c:pt>
                <c:pt idx="309">
                  <c:v>100.11888933624459</c:v>
                </c:pt>
                <c:pt idx="310">
                  <c:v>100.23350637151113</c:v>
                </c:pt>
                <c:pt idx="311">
                  <c:v>100.34936321605632</c:v>
                </c:pt>
                <c:pt idx="312">
                  <c:v>100.46647129115013</c:v>
                </c:pt>
                <c:pt idx="313">
                  <c:v>100.58484205490893</c:v>
                </c:pt>
                <c:pt idx="314">
                  <c:v>100.70448699980118</c:v>
                </c:pt>
                <c:pt idx="315">
                  <c:v>100.82541765004595</c:v>
                </c:pt>
                <c:pt idx="316">
                  <c:v>100.94764555889932</c:v>
                </c:pt>
                <c:pt idx="317">
                  <c:v>101.07118230582803</c:v>
                </c:pt>
                <c:pt idx="318">
                  <c:v>101.19603949356623</c:v>
                </c:pt>
                <c:pt idx="319">
                  <c:v>101.3222287450529</c:v>
                </c:pt>
                <c:pt idx="320">
                  <c:v>101.44976170024704</c:v>
                </c:pt>
                <c:pt idx="321">
                  <c:v>101.57865001281696</c:v>
                </c:pt>
                <c:pt idx="322">
                  <c:v>101.70890534670278</c:v>
                </c:pt>
                <c:pt idx="323">
                  <c:v>101.84053937254642</c:v>
                </c:pt>
                <c:pt idx="324">
                  <c:v>101.97356376398875</c:v>
                </c:pt>
                <c:pt idx="325">
                  <c:v>102.10799019382839</c:v>
                </c:pt>
                <c:pt idx="326">
                  <c:v>102.24383033004233</c:v>
                </c:pt>
                <c:pt idx="327">
                  <c:v>102.38109583166201</c:v>
                </c:pt>
                <c:pt idx="328">
                  <c:v>102.51979834450501</c:v>
                </c:pt>
                <c:pt idx="329">
                  <c:v>102.65994949675685</c:v>
                </c:pt>
                <c:pt idx="330">
                  <c:v>102.80156089440283</c:v>
                </c:pt>
                <c:pt idx="331">
                  <c:v>102.9446441165038</c:v>
                </c:pt>
                <c:pt idx="332">
                  <c:v>103.08921071031584</c:v>
                </c:pt>
                <c:pt idx="333">
                  <c:v>103.23527218624992</c:v>
                </c:pt>
                <c:pt idx="334">
                  <c:v>103.38284001266871</c:v>
                </c:pt>
                <c:pt idx="335">
                  <c:v>103.53192561051813</c:v>
                </c:pt>
                <c:pt idx="336">
                  <c:v>103.68254034779135</c:v>
                </c:pt>
                <c:pt idx="337">
                  <c:v>103.8346955338216</c:v>
                </c:pt>
                <c:pt idx="338">
                  <c:v>103.98840241340395</c:v>
                </c:pt>
                <c:pt idx="339">
                  <c:v>104.14367216073983</c:v>
                </c:pt>
                <c:pt idx="340">
                  <c:v>104.30051587320587</c:v>
                </c:pt>
                <c:pt idx="341">
                  <c:v>104.45894456494264</c:v>
                </c:pt>
                <c:pt idx="342">
                  <c:v>104.61896916026194</c:v>
                </c:pt>
                <c:pt idx="343">
                  <c:v>104.78060048687142</c:v>
                </c:pt>
                <c:pt idx="344">
                  <c:v>104.94384926891331</c:v>
                </c:pt>
                <c:pt idx="345">
                  <c:v>105.10872611981753</c:v>
                </c:pt>
                <c:pt idx="346">
                  <c:v>105.27524153496664</c:v>
                </c:pt>
                <c:pt idx="347">
                  <c:v>105.44340588417077</c:v>
                </c:pt>
                <c:pt idx="348">
                  <c:v>105.61322940395452</c:v>
                </c:pt>
                <c:pt idx="349">
                  <c:v>105.78472218965123</c:v>
                </c:pt>
                <c:pt idx="350">
                  <c:v>105.95789418730614</c:v>
                </c:pt>
                <c:pt idx="351">
                  <c:v>106.13275518538831</c:v>
                </c:pt>
                <c:pt idx="352">
                  <c:v>106.30931480631041</c:v>
                </c:pt>
                <c:pt idx="353">
                  <c:v>106.48758249775651</c:v>
                </c:pt>
                <c:pt idx="354">
                  <c:v>106.66756752381929</c:v>
                </c:pt>
                <c:pt idx="355">
                  <c:v>106.84927895594649</c:v>
                </c:pt>
                <c:pt idx="356">
                  <c:v>107.03272566369786</c:v>
                </c:pt>
                <c:pt idx="357">
                  <c:v>107.21791630531409</c:v>
                </c:pt>
                <c:pt idx="358">
                  <c:v>107.40485931809978</c:v>
                </c:pt>
                <c:pt idx="359">
                  <c:v>107.59356290862239</c:v>
                </c:pt>
                <c:pt idx="360">
                  <c:v>107.78403504272943</c:v>
                </c:pt>
                <c:pt idx="361">
                  <c:v>107.97628343538628</c:v>
                </c:pt>
                <c:pt idx="362">
                  <c:v>108.17031554033976</c:v>
                </c:pt>
                <c:pt idx="363">
                  <c:v>108.36613853960905</c:v>
                </c:pt>
                <c:pt idx="364">
                  <c:v>108.56375933280954</c:v>
                </c:pt>
                <c:pt idx="365">
                  <c:v>108.76318452631304</c:v>
                </c:pt>
                <c:pt idx="366">
                  <c:v>108.96442042225134</c:v>
                </c:pt>
                <c:pt idx="367">
                  <c:v>109.16747300736627</c:v>
                </c:pt>
                <c:pt idx="368">
                  <c:v>109.37234794171528</c:v>
                </c:pt>
                <c:pt idx="369">
                  <c:v>109.57905054723493</c:v>
                </c:pt>
                <c:pt idx="370">
                  <c:v>109.78758579617569</c:v>
                </c:pt>
                <c:pt idx="371">
                  <c:v>109.99795829940884</c:v>
                </c:pt>
                <c:pt idx="372">
                  <c:v>110.21017229461911</c:v>
                </c:pt>
                <c:pt idx="373">
                  <c:v>110.42423163438993</c:v>
                </c:pt>
                <c:pt idx="374">
                  <c:v>110.64013977418951</c:v>
                </c:pt>
                <c:pt idx="375">
                  <c:v>110.85789976027158</c:v>
                </c:pt>
                <c:pt idx="376">
                  <c:v>111.07751421749693</c:v>
                </c:pt>
                <c:pt idx="377">
                  <c:v>111.29898533708965</c:v>
                </c:pt>
                <c:pt idx="378">
                  <c:v>111.52231486434165</c:v>
                </c:pt>
                <c:pt idx="379">
                  <c:v>111.74750408627442</c:v>
                </c:pt>
                <c:pt idx="380">
                  <c:v>111.97455381927351</c:v>
                </c:pt>
                <c:pt idx="381">
                  <c:v>112.20346439670915</c:v>
                </c:pt>
                <c:pt idx="382">
                  <c:v>112.43423565655887</c:v>
                </c:pt>
                <c:pt idx="383">
                  <c:v>112.666866929045</c:v>
                </c:pt>
                <c:pt idx="384">
                  <c:v>112.90135702430516</c:v>
                </c:pt>
                <c:pt idx="385">
                  <c:v>113.13770422011027</c:v>
                </c:pt>
                <c:pt idx="386">
                  <c:v>113.3759062496504</c:v>
                </c:pt>
                <c:pt idx="387">
                  <c:v>113.61596028940224</c:v>
                </c:pt>
                <c:pt idx="388">
                  <c:v>113.85786294710114</c:v>
                </c:pt>
                <c:pt idx="389">
                  <c:v>114.1016102498315</c:v>
                </c:pt>
                <c:pt idx="390">
                  <c:v>114.34719763226184</c:v>
                </c:pt>
                <c:pt idx="391">
                  <c:v>114.5946199250389</c:v>
                </c:pt>
                <c:pt idx="392">
                  <c:v>114.84387134336403</c:v>
                </c:pt>
                <c:pt idx="393">
                  <c:v>115.09494547577469</c:v>
                </c:pt>
                <c:pt idx="394">
                  <c:v>115.34783527315106</c:v>
                </c:pt>
                <c:pt idx="395">
                  <c:v>115.60253303796921</c:v>
                </c:pt>
                <c:pt idx="396">
                  <c:v>115.85903041382637</c:v>
                </c:pt>
                <c:pt idx="397">
                  <c:v>116.11731837526177</c:v>
                </c:pt>
                <c:pt idx="398">
                  <c:v>116.37738721789137</c:v>
                </c:pt>
                <c:pt idx="399">
                  <c:v>116.63922654888833</c:v>
                </c:pt>
                <c:pt idx="400">
                  <c:v>116.90282527782644</c:v>
                </c:pt>
                <c:pt idx="401">
                  <c:v>117.16817160791481</c:v>
                </c:pt>
                <c:pt idx="402">
                  <c:v>117.43525302765053</c:v>
                </c:pt>
                <c:pt idx="403">
                  <c:v>117.70405630290429</c:v>
                </c:pt>
                <c:pt idx="404">
                  <c:v>117.97456746947934</c:v>
                </c:pt>
                <c:pt idx="405">
                  <c:v>118.24677182615214</c:v>
                </c:pt>
                <c:pt idx="406">
                  <c:v>118.52065392823305</c:v>
                </c:pt>
                <c:pt idx="407">
                  <c:v>118.79619758166349</c:v>
                </c:pt>
                <c:pt idx="408">
                  <c:v>119.07338583767576</c:v>
                </c:pt>
                <c:pt idx="409">
                  <c:v>119.35220098804349</c:v>
                </c:pt>
                <c:pt idx="410">
                  <c:v>119.63262456094095</c:v>
                </c:pt>
                <c:pt idx="411">
                  <c:v>119.91463731743812</c:v>
                </c:pt>
                <c:pt idx="412">
                  <c:v>120.1982192486541</c:v>
                </c:pt>
                <c:pt idx="413">
                  <c:v>120.48334957359125</c:v>
                </c:pt>
                <c:pt idx="414">
                  <c:v>120.77000673766848</c:v>
                </c:pt>
                <c:pt idx="415">
                  <c:v>121.058168411981</c:v>
                </c:pt>
                <c:pt idx="416">
                  <c:v>121.34781149330017</c:v>
                </c:pt>
                <c:pt idx="417">
                  <c:v>121.63891210483736</c:v>
                </c:pt>
                <c:pt idx="418">
                  <c:v>121.93144559778514</c:v>
                </c:pt>
                <c:pt idx="419">
                  <c:v>122.22538655365979</c:v>
                </c:pt>
                <c:pt idx="420">
                  <c:v>122.52070878745344</c:v>
                </c:pt>
                <c:pt idx="421">
                  <c:v>122.81738535161369</c:v>
                </c:pt>
                <c:pt idx="422">
                  <c:v>123.11538854086811</c:v>
                </c:pt>
                <c:pt idx="423">
                  <c:v>123.41468989789735</c:v>
                </c:pt>
                <c:pt idx="424">
                  <c:v>123.71526021987307</c:v>
                </c:pt>
                <c:pt idx="425">
                  <c:v>124.01706956586827</c:v>
                </c:pt>
                <c:pt idx="426">
                  <c:v>124.32008726514523</c:v>
                </c:pt>
                <c:pt idx="427">
                  <c:v>124.62428192632878</c:v>
                </c:pt>
                <c:pt idx="428">
                  <c:v>124.92962144746961</c:v>
                </c:pt>
                <c:pt idx="429">
                  <c:v>125.23607302699236</c:v>
                </c:pt>
                <c:pt idx="430">
                  <c:v>125.54360317553851</c:v>
                </c:pt>
                <c:pt idx="431">
                  <c:v>125.85217772869549</c:v>
                </c:pt>
                <c:pt idx="432">
                  <c:v>126.1617618606077</c:v>
                </c:pt>
                <c:pt idx="433">
                  <c:v>126.47232009846898</c:v>
                </c:pt>
                <c:pt idx="434">
                  <c:v>126.78381633788007</c:v>
                </c:pt>
                <c:pt idx="435">
                  <c:v>127.09621385907049</c:v>
                </c:pt>
                <c:pt idx="436">
                  <c:v>127.40947534396525</c:v>
                </c:pt>
                <c:pt idx="437">
                  <c:v>127.72356289408377</c:v>
                </c:pt>
                <c:pt idx="438">
                  <c:v>128.03843804925748</c:v>
                </c:pt>
                <c:pt idx="439">
                  <c:v>128.35406180714386</c:v>
                </c:pt>
                <c:pt idx="440">
                  <c:v>128.67039464352158</c:v>
                </c:pt>
                <c:pt idx="441">
                  <c:v>128.98739653333368</c:v>
                </c:pt>
                <c:pt idx="442">
                  <c:v>129.30502697246953</c:v>
                </c:pt>
                <c:pt idx="443">
                  <c:v>129.62324500024565</c:v>
                </c:pt>
                <c:pt idx="444">
                  <c:v>129.94200922256115</c:v>
                </c:pt>
                <c:pt idx="445">
                  <c:v>130.26127783570271</c:v>
                </c:pt>
                <c:pt idx="446">
                  <c:v>130.5810086507571</c:v>
                </c:pt>
                <c:pt idx="447">
                  <c:v>130.90115911860639</c:v>
                </c:pt>
                <c:pt idx="448">
                  <c:v>131.22168635546609</c:v>
                </c:pt>
                <c:pt idx="449">
                  <c:v>131.54254716892635</c:v>
                </c:pt>
                <c:pt idx="450">
                  <c:v>131.8636980844656</c:v>
                </c:pt>
                <c:pt idx="451">
                  <c:v>132.18509537238836</c:v>
                </c:pt>
                <c:pt idx="452">
                  <c:v>132.50669507515164</c:v>
                </c:pt>
                <c:pt idx="453">
                  <c:v>132.82845303503348</c:v>
                </c:pt>
                <c:pt idx="454">
                  <c:v>133.15032492210639</c:v>
                </c:pt>
                <c:pt idx="455">
                  <c:v>133.47226626246083</c:v>
                </c:pt>
                <c:pt idx="456">
                  <c:v>133.79423246665073</c:v>
                </c:pt>
                <c:pt idx="457">
                  <c:v>134.11617885829025</c:v>
                </c:pt>
                <c:pt idx="458">
                  <c:v>134.43806070278697</c:v>
                </c:pt>
                <c:pt idx="459">
                  <c:v>134.75983323613545</c:v>
                </c:pt>
                <c:pt idx="460">
                  <c:v>135.08145169374279</c:v>
                </c:pt>
                <c:pt idx="461">
                  <c:v>135.40287133923582</c:v>
                </c:pt>
                <c:pt idx="462">
                  <c:v>135.72404749319583</c:v>
                </c:pt>
                <c:pt idx="463">
                  <c:v>136.04493556178485</c:v>
                </c:pt>
                <c:pt idx="464">
                  <c:v>136.36549106520926</c:v>
                </c:pt>
                <c:pt idx="465">
                  <c:v>136.68566966597928</c:v>
                </c:pt>
                <c:pt idx="466">
                  <c:v>137.00542719691549</c:v>
                </c:pt>
                <c:pt idx="467">
                  <c:v>137.32471968886412</c:v>
                </c:pt>
                <c:pt idx="468">
                  <c:v>137.64350339806964</c:v>
                </c:pt>
                <c:pt idx="469">
                  <c:v>137.96173483316875</c:v>
                </c:pt>
                <c:pt idx="470">
                  <c:v>138.27937078175964</c:v>
                </c:pt>
                <c:pt idx="471">
                  <c:v>138.59636833651203</c:v>
                </c:pt>
                <c:pt idx="472">
                  <c:v>138.91268492076958</c:v>
                </c:pt>
                <c:pt idx="473">
                  <c:v>139.2282783136198</c:v>
                </c:pt>
                <c:pt idx="474">
                  <c:v>139.54310667438446</c:v>
                </c:pt>
                <c:pt idx="475">
                  <c:v>139.85712856650201</c:v>
                </c:pt>
                <c:pt idx="476">
                  <c:v>140.17030298076915</c:v>
                </c:pt>
                <c:pt idx="477">
                  <c:v>140.48258935790858</c:v>
                </c:pt>
                <c:pt idx="478">
                  <c:v>140.79394761043659</c:v>
                </c:pt>
                <c:pt idx="479">
                  <c:v>141.10433814380028</c:v>
                </c:pt>
                <c:pt idx="480">
                  <c:v>141.41372187676467</c:v>
                </c:pt>
                <c:pt idx="481">
                  <c:v>141.72206026102006</c:v>
                </c:pt>
                <c:pt idx="482">
                  <c:v>142.02931529999483</c:v>
                </c:pt>
                <c:pt idx="483">
                  <c:v>142.33544956684909</c:v>
                </c:pt>
                <c:pt idx="484">
                  <c:v>142.64042622163839</c:v>
                </c:pt>
                <c:pt idx="485">
                  <c:v>142.94420902762741</c:v>
                </c:pt>
                <c:pt idx="486">
                  <c:v>143.2467623667427</c:v>
                </c:pt>
                <c:pt idx="487">
                  <c:v>143.54805125415828</c:v>
                </c:pt>
                <c:pt idx="488">
                  <c:v>143.84804135199602</c:v>
                </c:pt>
                <c:pt idx="489">
                  <c:v>144.14669898214467</c:v>
                </c:pt>
                <c:pt idx="490">
                  <c:v>144.44399113818653</c:v>
                </c:pt>
                <c:pt idx="491">
                  <c:v>144.73988549643153</c:v>
                </c:pt>
                <c:pt idx="492">
                  <c:v>145.03435042605861</c:v>
                </c:pt>
                <c:pt idx="493">
                  <c:v>145.3273549983642</c:v>
                </c:pt>
                <c:pt idx="494">
                  <c:v>145.61886899512268</c:v>
                </c:pt>
                <c:pt idx="495">
                  <c:v>145.90886291606449</c:v>
                </c:pt>
                <c:pt idx="496">
                  <c:v>146.19730798547485</c:v>
                </c:pt>
                <c:pt idx="497">
                  <c:v>146.48417615792638</c:v>
                </c:pt>
                <c:pt idx="498">
                  <c:v>146.76944012315286</c:v>
                </c:pt>
                <c:pt idx="499">
                  <c:v>147.05307331007529</c:v>
                </c:pt>
                <c:pt idx="500">
                  <c:v>147.33504988999579</c:v>
                </c:pt>
                <c:pt idx="501">
                  <c:v>147.61534477897044</c:v>
                </c:pt>
                <c:pt idx="502">
                  <c:v>147.89393363937873</c:v>
                </c:pt>
                <c:pt idx="503">
                  <c:v>148.17079288070721</c:v>
                </c:pt>
                <c:pt idx="504">
                  <c:v>148.44589965956249</c:v>
                </c:pt>
                <c:pt idx="505">
                  <c:v>148.71923187893393</c:v>
                </c:pt>
                <c:pt idx="506">
                  <c:v>148.99076818672833</c:v>
                </c:pt>
                <c:pt idx="507">
                  <c:v>149.26048797359107</c:v>
                </c:pt>
                <c:pt idx="508">
                  <c:v>149.52837137004391</c:v>
                </c:pt>
                <c:pt idx="509">
                  <c:v>149.79439924295272</c:v>
                </c:pt>
                <c:pt idx="510">
                  <c:v>150.0585531913552</c:v>
                </c:pt>
                <c:pt idx="511">
                  <c:v>150.32081554166572</c:v>
                </c:pt>
                <c:pt idx="512">
                  <c:v>150.58116934228866</c:v>
                </c:pt>
                <c:pt idx="513">
                  <c:v>150.83959835765521</c:v>
                </c:pt>
                <c:pt idx="514">
                  <c:v>151.09608706171528</c:v>
                </c:pt>
                <c:pt idx="515">
                  <c:v>151.35062063090635</c:v>
                </c:pt>
                <c:pt idx="516">
                  <c:v>151.60318493662274</c:v>
                </c:pt>
                <c:pt idx="517">
                  <c:v>151.85376653721423</c:v>
                </c:pt>
                <c:pt idx="518">
                  <c:v>152.10235266953367</c:v>
                </c:pt>
                <c:pt idx="519">
                  <c:v>152.34893124006294</c:v>
                </c:pt>
                <c:pt idx="520">
                  <c:v>152.59349081563815</c:v>
                </c:pt>
                <c:pt idx="521">
                  <c:v>152.83602061380185</c:v>
                </c:pt>
                <c:pt idx="522">
                  <c:v>153.07651049280543</c:v>
                </c:pt>
                <c:pt idx="523">
                  <c:v>153.31495094128277</c:v>
                </c:pt>
                <c:pt idx="524">
                  <c:v>153.55133306762534</c:v>
                </c:pt>
                <c:pt idx="525">
                  <c:v>153.78564858907413</c:v>
                </c:pt>
                <c:pt idx="526">
                  <c:v>154.01788982055851</c:v>
                </c:pt>
                <c:pt idx="527">
                  <c:v>154.24804966329987</c:v>
                </c:pt>
                <c:pt idx="528">
                  <c:v>154.47612159320323</c:v>
                </c:pt>
                <c:pt idx="529">
                  <c:v>154.70209964906039</c:v>
                </c:pt>
                <c:pt idx="530">
                  <c:v>154.9259784205812</c:v>
                </c:pt>
                <c:pt idx="531">
                  <c:v>155.14775303627869</c:v>
                </c:pt>
                <c:pt idx="532">
                  <c:v>155.36741915122232</c:v>
                </c:pt>
                <c:pt idx="533">
                  <c:v>155.58497293468474</c:v>
                </c:pt>
                <c:pt idx="534">
                  <c:v>155.80041105769408</c:v>
                </c:pt>
                <c:pt idx="535">
                  <c:v>156.01373068051475</c:v>
                </c:pt>
                <c:pt idx="536">
                  <c:v>156.22492944007251</c:v>
                </c:pt>
                <c:pt idx="537">
                  <c:v>156.43400543734009</c:v>
                </c:pt>
                <c:pt idx="538">
                  <c:v>156.64095722469892</c:v>
                </c:pt>
                <c:pt idx="539">
                  <c:v>156.84578379329426</c:v>
                </c:pt>
                <c:pt idx="540">
                  <c:v>157.04848456039696</c:v>
                </c:pt>
                <c:pt idx="541">
                  <c:v>157.24905935678518</c:v>
                </c:pt>
                <c:pt idx="542">
                  <c:v>157.44750841416359</c:v>
                </c:pt>
                <c:pt idx="543">
                  <c:v>157.64383235262613</c:v>
                </c:pt>
                <c:pt idx="544">
                  <c:v>157.83803216818109</c:v>
                </c:pt>
                <c:pt idx="545">
                  <c:v>158.0301092203452</c:v>
                </c:pt>
                <c:pt idx="546">
                  <c:v>158.2200652198207</c:v>
                </c:pt>
                <c:pt idx="547">
                  <c:v>158.40790221626395</c:v>
                </c:pt>
                <c:pt idx="548">
                  <c:v>158.59362258615468</c:v>
                </c:pt>
                <c:pt idx="549">
                  <c:v>158.77722902077844</c:v>
                </c:pt>
                <c:pt idx="550">
                  <c:v>158.95872451432436</c:v>
                </c:pt>
                <c:pt idx="551">
                  <c:v>159.13811235211338</c:v>
                </c:pt>
                <c:pt idx="552">
                  <c:v>159.31539609895827</c:v>
                </c:pt>
                <c:pt idx="553">
                  <c:v>159.49057958766591</c:v>
                </c:pt>
                <c:pt idx="554">
                  <c:v>159.66366690768606</c:v>
                </c:pt>
                <c:pt idx="555">
                  <c:v>159.83466239391285</c:v>
                </c:pt>
                <c:pt idx="556">
                  <c:v>160.00357061564526</c:v>
                </c:pt>
                <c:pt idx="557">
                  <c:v>160.17039636570948</c:v>
                </c:pt>
                <c:pt idx="558">
                  <c:v>160.33514464974914</c:v>
                </c:pt>
                <c:pt idx="559">
                  <c:v>160.49782067568529</c:v>
                </c:pt>
                <c:pt idx="560">
                  <c:v>160.65842984335202</c:v>
                </c:pt>
                <c:pt idx="561">
                  <c:v>160.81697773430824</c:v>
                </c:pt>
                <c:pt idx="562">
                  <c:v>160.97347010183057</c:v>
                </c:pt>
                <c:pt idx="563">
                  <c:v>161.12791286108597</c:v>
                </c:pt>
                <c:pt idx="564">
                  <c:v>161.28031207949124</c:v>
                </c:pt>
                <c:pt idx="565">
                  <c:v>161.43067396725502</c:v>
                </c:pt>
                <c:pt idx="566">
                  <c:v>161.57900486810769</c:v>
                </c:pt>
                <c:pt idx="567">
                  <c:v>161.7253112502197</c:v>
                </c:pt>
                <c:pt idx="568">
                  <c:v>161.86959969730478</c:v>
                </c:pt>
                <c:pt idx="569">
                  <c:v>162.01187689991372</c:v>
                </c:pt>
                <c:pt idx="570">
                  <c:v>162.15214964691592</c:v>
                </c:pt>
                <c:pt idx="571">
                  <c:v>162.29042481716749</c:v>
                </c:pt>
                <c:pt idx="572">
                  <c:v>162.42670937136856</c:v>
                </c:pt>
                <c:pt idx="573">
                  <c:v>162.56101034410563</c:v>
                </c:pt>
                <c:pt idx="574">
                  <c:v>162.69333483608082</c:v>
                </c:pt>
                <c:pt idx="575">
                  <c:v>162.8236900065242</c:v>
                </c:pt>
                <c:pt idx="576">
                  <c:v>162.95208306579175</c:v>
                </c:pt>
                <c:pt idx="577">
                  <c:v>163.07852126814245</c:v>
                </c:pt>
                <c:pt idx="578">
                  <c:v>163.203011904698</c:v>
                </c:pt>
                <c:pt idx="579">
                  <c:v>163.32556229657814</c:v>
                </c:pt>
                <c:pt idx="580">
                  <c:v>163.4461797882162</c:v>
                </c:pt>
                <c:pt idx="581">
                  <c:v>163.56487174084469</c:v>
                </c:pt>
                <c:pt idx="582">
                  <c:v>163.68164552615724</c:v>
                </c:pt>
                <c:pt idx="583">
                  <c:v>163.79650852013759</c:v>
                </c:pt>
                <c:pt idx="584">
                  <c:v>163.90946809705829</c:v>
                </c:pt>
                <c:pt idx="585">
                  <c:v>164.02053162364274</c:v>
                </c:pt>
                <c:pt idx="586">
                  <c:v>164.12970645339234</c:v>
                </c:pt>
                <c:pt idx="587">
                  <c:v>164.23699992107214</c:v>
                </c:pt>
                <c:pt idx="588">
                  <c:v>164.34241933735373</c:v>
                </c:pt>
                <c:pt idx="589">
                  <c:v>164.44597198361512</c:v>
                </c:pt>
                <c:pt idx="590">
                  <c:v>164.547665106891</c:v>
                </c:pt>
                <c:pt idx="591">
                  <c:v>164.64750591497287</c:v>
                </c:pt>
                <c:pt idx="592">
                  <c:v>164.74550157165621</c:v>
                </c:pt>
                <c:pt idx="593">
                  <c:v>164.84165919213132</c:v>
                </c:pt>
                <c:pt idx="594">
                  <c:v>164.93598583851514</c:v>
                </c:pt>
                <c:pt idx="595">
                  <c:v>165.02848851552179</c:v>
                </c:pt>
                <c:pt idx="596">
                  <c:v>165.11917416626775</c:v>
                </c:pt>
                <c:pt idx="597">
                  <c:v>165.20804966821009</c:v>
                </c:pt>
                <c:pt idx="598">
                  <c:v>165.29512182921511</c:v>
                </c:pt>
                <c:pt idx="599">
                  <c:v>165.38039738375241</c:v>
                </c:pt>
                <c:pt idx="600">
                  <c:v>165.46388298921474</c:v>
                </c:pt>
                <c:pt idx="601">
                  <c:v>165.54558522235803</c:v>
                </c:pt>
                <c:pt idx="602">
                  <c:v>165.62551057586097</c:v>
                </c:pt>
                <c:pt idx="603">
                  <c:v>165.70366545499982</c:v>
                </c:pt>
                <c:pt idx="604">
                  <c:v>165.78005617443668</c:v>
                </c:pt>
                <c:pt idx="605">
                  <c:v>165.85468895511849</c:v>
                </c:pt>
                <c:pt idx="606">
                  <c:v>165.92756992128358</c:v>
                </c:pt>
                <c:pt idx="607">
                  <c:v>165.99870509757332</c:v>
                </c:pt>
                <c:pt idx="608">
                  <c:v>166.06810040624745</c:v>
                </c:pt>
                <c:pt idx="609">
                  <c:v>166.13576166449857</c:v>
                </c:pt>
                <c:pt idx="610">
                  <c:v>166.2016945818645</c:v>
                </c:pt>
                <c:pt idx="611">
                  <c:v>166.26590475773665</c:v>
                </c:pt>
                <c:pt idx="612">
                  <c:v>166.32839767896041</c:v>
                </c:pt>
                <c:pt idx="613">
                  <c:v>166.38917871752648</c:v>
                </c:pt>
                <c:pt idx="614">
                  <c:v>166.4482531283513</c:v>
                </c:pt>
                <c:pt idx="615">
                  <c:v>166.50562604714085</c:v>
                </c:pt>
                <c:pt idx="616">
                  <c:v>166.56130248834208</c:v>
                </c:pt>
                <c:pt idx="617">
                  <c:v>166.61528734317295</c:v>
                </c:pt>
                <c:pt idx="618">
                  <c:v>166.6675853777333</c:v>
                </c:pt>
                <c:pt idx="619">
                  <c:v>166.71820123119409</c:v>
                </c:pt>
                <c:pt idx="620">
                  <c:v>166.76713941406013</c:v>
                </c:pt>
                <c:pt idx="621">
                  <c:v>166.81440430650889</c:v>
                </c:pt>
                <c:pt idx="622">
                  <c:v>166.86000015680008</c:v>
                </c:pt>
                <c:pt idx="623">
                  <c:v>166.9039310797553</c:v>
                </c:pt>
                <c:pt idx="624">
                  <c:v>166.94620105530555</c:v>
                </c:pt>
                <c:pt idx="625">
                  <c:v>166.98681392710731</c:v>
                </c:pt>
                <c:pt idx="626">
                  <c:v>167.02577340122116</c:v>
                </c:pt>
                <c:pt idx="627">
                  <c:v>167.0630830448558</c:v>
                </c:pt>
                <c:pt idx="628">
                  <c:v>167.09874628517329</c:v>
                </c:pt>
                <c:pt idx="629">
                  <c:v>167.13276640815465</c:v>
                </c:pt>
                <c:pt idx="630">
                  <c:v>167.16514655752567</c:v>
                </c:pt>
                <c:pt idx="631">
                  <c:v>167.19588973373897</c:v>
                </c:pt>
                <c:pt idx="632">
                  <c:v>167.22499879301398</c:v>
                </c:pt>
                <c:pt idx="633">
                  <c:v>167.25247644643215</c:v>
                </c:pt>
                <c:pt idx="634">
                  <c:v>167.27832525908525</c:v>
                </c:pt>
                <c:pt idx="635">
                  <c:v>167.30254764927901</c:v>
                </c:pt>
                <c:pt idx="636">
                  <c:v>167.32514588778653</c:v>
                </c:pt>
                <c:pt idx="637">
                  <c:v>167.34612209715459</c:v>
                </c:pt>
                <c:pt idx="638">
                  <c:v>167.36547825105956</c:v>
                </c:pt>
                <c:pt idx="639">
                  <c:v>167.38321617371304</c:v>
                </c:pt>
                <c:pt idx="640">
                  <c:v>167.39933753931555</c:v>
                </c:pt>
                <c:pt idx="641">
                  <c:v>167.41384387155961</c:v>
                </c:pt>
                <c:pt idx="642">
                  <c:v>167.42673654317827</c:v>
                </c:pt>
                <c:pt idx="643">
                  <c:v>167.43801677554197</c:v>
                </c:pt>
                <c:pt idx="644">
                  <c:v>167.4476856383007</c:v>
                </c:pt>
                <c:pt idx="645">
                  <c:v>167.45574404907185</c:v>
                </c:pt>
                <c:pt idx="646">
                  <c:v>167.462192773174</c:v>
                </c:pt>
                <c:pt idx="647">
                  <c:v>167.46703242340493</c:v>
                </c:pt>
                <c:pt idx="648">
                  <c:v>167.47026345986419</c:v>
                </c:pt>
                <c:pt idx="649">
                  <c:v>167.47188618982153</c:v>
                </c:pt>
                <c:pt idx="650">
                  <c:v>167.47190076762689</c:v>
                </c:pt>
                <c:pt idx="651">
                  <c:v>167.47030719466696</c:v>
                </c:pt>
                <c:pt idx="652">
                  <c:v>167.46710531936469</c:v>
                </c:pt>
                <c:pt idx="653">
                  <c:v>167.46229483722234</c:v>
                </c:pt>
                <c:pt idx="654">
                  <c:v>167.45587529091</c:v>
                </c:pt>
                <c:pt idx="655">
                  <c:v>167.44784607039711</c:v>
                </c:pt>
                <c:pt idx="656">
                  <c:v>167.43820641312817</c:v>
                </c:pt>
                <c:pt idx="657">
                  <c:v>167.42695540424486</c:v>
                </c:pt>
                <c:pt idx="658">
                  <c:v>167.41409197685101</c:v>
                </c:pt>
                <c:pt idx="659">
                  <c:v>167.39961491232393</c:v>
                </c:pt>
                <c:pt idx="660">
                  <c:v>167.38352284067105</c:v>
                </c:pt>
                <c:pt idx="661">
                  <c:v>167.36581424093339</c:v>
                </c:pt>
                <c:pt idx="662">
                  <c:v>167.34648744163425</c:v>
                </c:pt>
                <c:pt idx="663">
                  <c:v>167.32554062127744</c:v>
                </c:pt>
                <c:pt idx="664">
                  <c:v>167.3029718088913</c:v>
                </c:pt>
                <c:pt idx="665">
                  <c:v>167.27877888462231</c:v>
                </c:pt>
                <c:pt idx="666">
                  <c:v>167.25295958037884</c:v>
                </c:pt>
                <c:pt idx="667">
                  <c:v>167.22551148052352</c:v>
                </c:pt>
                <c:pt idx="668">
                  <c:v>167.19643202261872</c:v>
                </c:pt>
                <c:pt idx="669">
                  <c:v>167.16571849822267</c:v>
                </c:pt>
                <c:pt idx="670">
                  <c:v>167.13336805373925</c:v>
                </c:pt>
                <c:pt idx="671">
                  <c:v>167.09937769132216</c:v>
                </c:pt>
                <c:pt idx="672">
                  <c:v>167.0637442698349</c:v>
                </c:pt>
                <c:pt idx="673">
                  <c:v>167.02646450586585</c:v>
                </c:pt>
                <c:pt idx="674">
                  <c:v>166.98753497480257</c:v>
                </c:pt>
                <c:pt idx="675">
                  <c:v>166.9469521119652</c:v>
                </c:pt>
                <c:pt idx="676">
                  <c:v>166.90471221379923</c:v>
                </c:pt>
                <c:pt idx="677">
                  <c:v>166.86081143913177</c:v>
                </c:pt>
                <c:pt idx="678">
                  <c:v>166.81524581048987</c:v>
                </c:pt>
                <c:pt idx="679">
                  <c:v>166.76801121548507</c:v>
                </c:pt>
                <c:pt idx="680">
                  <c:v>166.71910340826378</c:v>
                </c:pt>
                <c:pt idx="681">
                  <c:v>166.66851801102609</c:v>
                </c:pt>
                <c:pt idx="682">
                  <c:v>166.61625051561515</c:v>
                </c:pt>
                <c:pt idx="683">
                  <c:v>166.56229628517798</c:v>
                </c:pt>
                <c:pt idx="684">
                  <c:v>166.50665055589988</c:v>
                </c:pt>
                <c:pt idx="685">
                  <c:v>166.44930843881465</c:v>
                </c:pt>
                <c:pt idx="686">
                  <c:v>166.3902649216927</c:v>
                </c:pt>
                <c:pt idx="687">
                  <c:v>166.32951487100772</c:v>
                </c:pt>
                <c:pt idx="688">
                  <c:v>166.26705303398654</c:v>
                </c:pt>
                <c:pt idx="689">
                  <c:v>166.20287404074108</c:v>
                </c:pt>
                <c:pt idx="690">
                  <c:v>166.13697240648824</c:v>
                </c:pt>
                <c:pt idx="691">
                  <c:v>166.06934253385606</c:v>
                </c:pt>
                <c:pt idx="692">
                  <c:v>165.99997871528151</c:v>
                </c:pt>
                <c:pt idx="693">
                  <c:v>165.92887513550122</c:v>
                </c:pt>
                <c:pt idx="694">
                  <c:v>165.85602587413683</c:v>
                </c:pt>
                <c:pt idx="695">
                  <c:v>165.78142490837857</c:v>
                </c:pt>
                <c:pt idx="696">
                  <c:v>165.70506611576846</c:v>
                </c:pt>
                <c:pt idx="697">
                  <c:v>165.62694327708658</c:v>
                </c:pt>
                <c:pt idx="698">
                  <c:v>165.54705007934251</c:v>
                </c:pt>
                <c:pt idx="699">
                  <c:v>165.46538011887489</c:v>
                </c:pt>
                <c:pt idx="700">
                  <c:v>165.3819269045602</c:v>
                </c:pt>
                <c:pt idx="701">
                  <c:v>165.2966838611365</c:v>
                </c:pt>
                <c:pt idx="702">
                  <c:v>165.20964433264183</c:v>
                </c:pt>
                <c:pt idx="703">
                  <c:v>165.12080158597144</c:v>
                </c:pt>
                <c:pt idx="704">
                  <c:v>165.03014881455647</c:v>
                </c:pt>
                <c:pt idx="705">
                  <c:v>164.9376791421669</c:v>
                </c:pt>
                <c:pt idx="706">
                  <c:v>164.84338562684064</c:v>
                </c:pt>
                <c:pt idx="707">
                  <c:v>164.7472612649438</c:v>
                </c:pt>
                <c:pt idx="708">
                  <c:v>164.64929899536173</c:v>
                </c:pt>
                <c:pt idx="709">
                  <c:v>164.54949170382713</c:v>
                </c:pt>
                <c:pt idx="710">
                  <c:v>164.44783222738516</c:v>
                </c:pt>
                <c:pt idx="711">
                  <c:v>164.34431335899998</c:v>
                </c:pt>
                <c:pt idx="712">
                  <c:v>164.23892785230547</c:v>
                </c:pt>
                <c:pt idx="713">
                  <c:v>164.13166842650185</c:v>
                </c:pt>
                <c:pt idx="714">
                  <c:v>164.0225277714022</c:v>
                </c:pt>
                <c:pt idx="715">
                  <c:v>163.91149855263163</c:v>
                </c:pt>
                <c:pt idx="716">
                  <c:v>163.79857341697982</c:v>
                </c:pt>
                <c:pt idx="717">
                  <c:v>163.68374499791281</c:v>
                </c:pt>
                <c:pt idx="718">
                  <c:v>163.56700592124363</c:v>
                </c:pt>
                <c:pt idx="719">
                  <c:v>163.44834881096659</c:v>
                </c:pt>
                <c:pt idx="720">
                  <c:v>163.327766295256</c:v>
                </c:pt>
                <c:pt idx="721">
                  <c:v>163.20525101263331</c:v>
                </c:pt>
                <c:pt idx="722">
                  <c:v>163.08079561830402</c:v>
                </c:pt>
                <c:pt idx="723">
                  <c:v>162.95439279066579</c:v>
                </c:pt>
                <c:pt idx="724">
                  <c:v>162.8260352379933</c:v>
                </c:pt>
                <c:pt idx="725">
                  <c:v>162.69571570529646</c:v>
                </c:pt>
                <c:pt idx="726">
                  <c:v>162.56342698136018</c:v>
                </c:pt>
                <c:pt idx="727">
                  <c:v>162.42916190596156</c:v>
                </c:pt>
                <c:pt idx="728">
                  <c:v>162.29291337727079</c:v>
                </c:pt>
                <c:pt idx="729">
                  <c:v>162.15467435943378</c:v>
                </c:pt>
                <c:pt idx="730">
                  <c:v>162.01443789034099</c:v>
                </c:pt>
                <c:pt idx="731">
                  <c:v>161.8721970895802</c:v>
                </c:pt>
                <c:pt idx="732">
                  <c:v>161.72794516657692</c:v>
                </c:pt>
                <c:pt idx="733">
                  <c:v>161.58167542892281</c:v>
                </c:pt>
                <c:pt idx="734">
                  <c:v>161.43338129088977</c:v>
                </c:pt>
                <c:pt idx="735">
                  <c:v>161.28305628213465</c:v>
                </c:pt>
                <c:pt idx="736">
                  <c:v>161.13069405659004</c:v>
                </c:pt>
                <c:pt idx="737">
                  <c:v>160.97628840154488</c:v>
                </c:pt>
                <c:pt idx="738">
                  <c:v>160.81983324690995</c:v>
                </c:pt>
                <c:pt idx="739">
                  <c:v>160.66132267467233</c:v>
                </c:pt>
                <c:pt idx="740">
                  <c:v>160.50075092853399</c:v>
                </c:pt>
                <c:pt idx="741">
                  <c:v>160.33811242373383</c:v>
                </c:pt>
                <c:pt idx="742">
                  <c:v>160.17340175705311</c:v>
                </c:pt>
                <c:pt idx="743">
                  <c:v>160.00661371699934</c:v>
                </c:pt>
                <c:pt idx="744">
                  <c:v>159.83774329416838</c:v>
                </c:pt>
                <c:pt idx="745">
                  <c:v>159.66678569178109</c:v>
                </c:pt>
                <c:pt idx="746">
                  <c:v>159.49373633638928</c:v>
                </c:pt>
                <c:pt idx="747">
                  <c:v>159.31859088875129</c:v>
                </c:pt>
                <c:pt idx="748">
                  <c:v>159.14134525486824</c:v>
                </c:pt>
                <c:pt idx="749">
                  <c:v>158.96199559717971</c:v>
                </c:pt>
                <c:pt idx="750">
                  <c:v>158.78053834591222</c:v>
                </c:pt>
                <c:pt idx="751">
                  <c:v>158.59697021057471</c:v>
                </c:pt>
                <c:pt idx="752">
                  <c:v>158.41128819159474</c:v>
                </c:pt>
                <c:pt idx="753">
                  <c:v>158.22348959209017</c:v>
                </c:pt>
                <c:pt idx="754">
                  <c:v>158.03357202976662</c:v>
                </c:pt>
                <c:pt idx="755">
                  <c:v>157.84153344893488</c:v>
                </c:pt>
                <c:pt idx="756">
                  <c:v>157.64737213263913</c:v>
                </c:pt>
                <c:pt idx="757">
                  <c:v>157.4510867148858</c:v>
                </c:pt>
                <c:pt idx="758">
                  <c:v>157.25267619296619</c:v>
                </c:pt>
                <c:pt idx="759">
                  <c:v>157.05213993985979</c:v>
                </c:pt>
                <c:pt idx="760">
                  <c:v>156.84947771670957</c:v>
                </c:pt>
                <c:pt idx="761">
                  <c:v>156.64468968535607</c:v>
                </c:pt>
                <c:pt idx="762">
                  <c:v>156.43777642091919</c:v>
                </c:pt>
                <c:pt idx="763">
                  <c:v>156.22873892441592</c:v>
                </c:pt>
                <c:pt idx="764">
                  <c:v>156.01757863539709</c:v>
                </c:pt>
                <c:pt idx="765">
                  <c:v>155.80429744459352</c:v>
                </c:pt>
                <c:pt idx="766">
                  <c:v>155.58889770655389</c:v>
                </c:pt>
                <c:pt idx="767">
                  <c:v>155.37138225225942</c:v>
                </c:pt>
                <c:pt idx="768">
                  <c:v>155.15175440170043</c:v>
                </c:pt>
                <c:pt idx="769">
                  <c:v>154.93001797639698</c:v>
                </c:pt>
                <c:pt idx="770">
                  <c:v>154.70617731184589</c:v>
                </c:pt>
                <c:pt idx="771">
                  <c:v>154.48023726987867</c:v>
                </c:pt>
                <c:pt idx="772">
                  <c:v>154.25220325090845</c:v>
                </c:pt>
                <c:pt idx="773">
                  <c:v>154.0220812060486</c:v>
                </c:pt>
                <c:pt idx="774">
                  <c:v>153.78987764908268</c:v>
                </c:pt>
                <c:pt idx="775">
                  <c:v>153.55559966826669</c:v>
                </c:pt>
                <c:pt idx="776">
                  <c:v>153.31925493793946</c:v>
                </c:pt>
                <c:pt idx="777">
                  <c:v>153.08085172992341</c:v>
                </c:pt>
                <c:pt idx="778">
                  <c:v>152.84039892469124</c:v>
                </c:pt>
                <c:pt idx="779">
                  <c:v>152.59790602227673</c:v>
                </c:pt>
                <c:pt idx="780">
                  <c:v>152.35338315290718</c:v>
                </c:pt>
                <c:pt idx="781">
                  <c:v>152.10684108733361</c:v>
                </c:pt>
                <c:pt idx="782">
                  <c:v>151.85829124683525</c:v>
                </c:pt>
                <c:pt idx="783">
                  <c:v>151.6077457128745</c:v>
                </c:pt>
                <c:pt idx="784">
                  <c:v>151.35521723637794</c:v>
                </c:pt>
                <c:pt idx="785">
                  <c:v>151.1007192466177</c:v>
                </c:pt>
                <c:pt idx="786">
                  <c:v>150.84426585967185</c:v>
                </c:pt>
                <c:pt idx="787">
                  <c:v>150.58587188643517</c:v>
                </c:pt>
                <c:pt idx="788">
                  <c:v>150.32555284015729</c:v>
                </c:pt>
                <c:pt idx="789">
                  <c:v>150.06332494348354</c:v>
                </c:pt>
                <c:pt idx="790">
                  <c:v>149.79920513497393</c:v>
                </c:pt>
                <c:pt idx="791">
                  <c:v>149.53321107507347</c:v>
                </c:pt>
                <c:pt idx="792">
                  <c:v>149.26536115151293</c:v>
                </c:pt>
                <c:pt idx="793">
                  <c:v>148.9956744841131</c:v>
                </c:pt>
                <c:pt idx="794">
                  <c:v>148.72417092896862</c:v>
                </c:pt>
                <c:pt idx="795">
                  <c:v>148.45087108199246</c:v>
                </c:pt>
                <c:pt idx="796">
                  <c:v>148.17579628179061</c:v>
                </c:pt>
                <c:pt idx="797">
                  <c:v>147.89896861185252</c:v>
                </c:pt>
                <c:pt idx="798">
                  <c:v>147.62041090203135</c:v>
                </c:pt>
                <c:pt idx="799">
                  <c:v>147.34014672929254</c:v>
                </c:pt>
                <c:pt idx="800">
                  <c:v>147.05820041771588</c:v>
                </c:pt>
                <c:pt idx="801">
                  <c:v>146.77459703772635</c:v>
                </c:pt>
                <c:pt idx="802">
                  <c:v>146.48936240453753</c:v>
                </c:pt>
                <c:pt idx="803">
                  <c:v>146.20252307579514</c:v>
                </c:pt>
                <c:pt idx="804">
                  <c:v>145.91410634839718</c:v>
                </c:pt>
                <c:pt idx="805">
                  <c:v>145.62414025448308</c:v>
                </c:pt>
                <c:pt idx="806">
                  <c:v>145.33265355657556</c:v>
                </c:pt>
                <c:pt idx="807">
                  <c:v>145.03967574186444</c:v>
                </c:pt>
                <c:pt idx="808">
                  <c:v>144.74523701562219</c:v>
                </c:pt>
                <c:pt idx="809">
                  <c:v>144.44936829374305</c:v>
                </c:pt>
                <c:pt idx="810">
                  <c:v>144.15210119439834</c:v>
                </c:pt>
                <c:pt idx="811">
                  <c:v>143.853468028804</c:v>
                </c:pt>
                <c:pt idx="812">
                  <c:v>143.5535017910949</c:v>
                </c:pt>
                <c:pt idx="813">
                  <c:v>143.25223614730822</c:v>
                </c:pt>
                <c:pt idx="814">
                  <c:v>142.94970542347122</c:v>
                </c:pt>
                <c:pt idx="815">
                  <c:v>142.64594459280076</c:v>
                </c:pt>
                <c:pt idx="816">
                  <c:v>142.34098926201563</c:v>
                </c:pt>
                <c:pt idx="817">
                  <c:v>142.03487565677011</c:v>
                </c:pt>
                <c:pt idx="818">
                  <c:v>141.72764060621546</c:v>
                </c:pt>
                <c:pt idx="819">
                  <c:v>141.41932152670026</c:v>
                </c:pt>
                <c:pt idx="820">
                  <c:v>141.10995640462511</c:v>
                </c:pt>
                <c:pt idx="821">
                  <c:v>140.79958377846162</c:v>
                </c:pt>
                <c:pt idx="822">
                  <c:v>140.48824271995471</c:v>
                </c:pt>
                <c:pt idx="823">
                  <c:v>140.17597281452984</c:v>
                </c:pt>
                <c:pt idx="824">
                  <c:v>139.86281414091962</c:v>
                </c:pt>
                <c:pt idx="825">
                  <c:v>139.54880725004034</c:v>
                </c:pt>
                <c:pt idx="826">
                  <c:v>139.2339931431369</c:v>
                </c:pt>
                <c:pt idx="827">
                  <c:v>138.91841324922726</c:v>
                </c:pt>
                <c:pt idx="828">
                  <c:v>138.60210940187392</c:v>
                </c:pt>
                <c:pt idx="829">
                  <c:v>138.28512381531235</c:v>
                </c:pt>
                <c:pt idx="830">
                  <c:v>137.9674990599691</c:v>
                </c:pt>
                <c:pt idx="831">
                  <c:v>137.64927803740767</c:v>
                </c:pt>
                <c:pt idx="832">
                  <c:v>137.33050395472799</c:v>
                </c:pt>
                <c:pt idx="833">
                  <c:v>137.01122029847198</c:v>
                </c:pt>
                <c:pt idx="834">
                  <c:v>136.69147080805755</c:v>
                </c:pt>
                <c:pt idx="835">
                  <c:v>136.37129944879544</c:v>
                </c:pt>
                <c:pt idx="836">
                  <c:v>136.05075038451994</c:v>
                </c:pt>
                <c:pt idx="837">
                  <c:v>135.72986794988117</c:v>
                </c:pt>
                <c:pt idx="838">
                  <c:v>135.40869662234434</c:v>
                </c:pt>
                <c:pt idx="839">
                  <c:v>135.08728099393238</c:v>
                </c:pt>
                <c:pt idx="840">
                  <c:v>134.76566574276643</c:v>
                </c:pt>
                <c:pt idx="841">
                  <c:v>134.44389560444318</c:v>
                </c:pt>
                <c:pt idx="842">
                  <c:v>134.12201534329944</c:v>
                </c:pt>
                <c:pt idx="843">
                  <c:v>133.80006972360795</c:v>
                </c:pt>
                <c:pt idx="844">
                  <c:v>133.47810348075222</c:v>
                </c:pt>
                <c:pt idx="845">
                  <c:v>133.1561612924269</c:v>
                </c:pt>
                <c:pt idx="846">
                  <c:v>132.83428774991154</c:v>
                </c:pt>
                <c:pt idx="847">
                  <c:v>132.51252732946278</c:v>
                </c:pt>
                <c:pt idx="848">
                  <c:v>132.19092436387146</c:v>
                </c:pt>
                <c:pt idx="849">
                  <c:v>131.86952301423057</c:v>
                </c:pt>
                <c:pt idx="850">
                  <c:v>131.54836724196008</c:v>
                </c:pt>
                <c:pt idx="851">
                  <c:v>131.22750078113069</c:v>
                </c:pt>
                <c:pt idx="852">
                  <c:v>130.90696711113137</c:v>
                </c:pt>
                <c:pt idx="853">
                  <c:v>130.58680942972353</c:v>
                </c:pt>
                <c:pt idx="854">
                  <c:v>130.26707062652113</c:v>
                </c:pt>
                <c:pt idx="855">
                  <c:v>129.94779325693816</c:v>
                </c:pt>
                <c:pt idx="856">
                  <c:v>129.62901951664261</c:v>
                </c:pt>
                <c:pt idx="857">
                  <c:v>129.31079121655057</c:v>
                </c:pt>
                <c:pt idx="858">
                  <c:v>128.99314975840298</c:v>
                </c:pt>
                <c:pt idx="859">
                  <c:v>128.67613611094987</c:v>
                </c:pt>
                <c:pt idx="860">
                  <c:v>128.35979078678176</c:v>
                </c:pt>
                <c:pt idx="861">
                  <c:v>128.04415381983583</c:v>
                </c:pt>
                <c:pt idx="862">
                  <c:v>127.72926474360469</c:v>
                </c:pt>
                <c:pt idx="863">
                  <c:v>127.41516257007457</c:v>
                </c:pt>
                <c:pt idx="864">
                  <c:v>127.10188576942031</c:v>
                </c:pt>
                <c:pt idx="865">
                  <c:v>126.7894722504744</c:v>
                </c:pt>
                <c:pt idx="866">
                  <c:v>126.47795934199728</c:v>
                </c:pt>
                <c:pt idx="867">
                  <c:v>126.16738377476133</c:v>
                </c:pt>
                <c:pt idx="868">
                  <c:v>125.85778166446877</c:v>
                </c:pt>
                <c:pt idx="869">
                  <c:v>125.5491884955165</c:v>
                </c:pt>
                <c:pt idx="870">
                  <c:v>125.24163910562071</c:v>
                </c:pt>
                <c:pt idx="871">
                  <c:v>124.93516767131038</c:v>
                </c:pt>
                <c:pt idx="872">
                  <c:v>124.62980769429866</c:v>
                </c:pt>
                <c:pt idx="873">
                  <c:v>124.32559198873821</c:v>
                </c:pt>
                <c:pt idx="874">
                  <c:v>124.02255266936346</c:v>
                </c:pt>
                <c:pt idx="875">
                  <c:v>123.72072114052453</c:v>
                </c:pt>
                <c:pt idx="876">
                  <c:v>123.42012808610812</c:v>
                </c:pt>
                <c:pt idx="877">
                  <c:v>123.12080346035007</c:v>
                </c:pt>
                <c:pt idx="878">
                  <c:v>122.82277647952874</c:v>
                </c:pt>
                <c:pt idx="879">
                  <c:v>122.52607561454056</c:v>
                </c:pt>
                <c:pt idx="880">
                  <c:v>122.23072858434625</c:v>
                </c:pt>
                <c:pt idx="881">
                  <c:v>121.93676235028039</c:v>
                </c:pt>
                <c:pt idx="882">
                  <c:v>121.64420311121449</c:v>
                </c:pt>
                <c:pt idx="883">
                  <c:v>121.3530762995602</c:v>
                </c:pt>
                <c:pt idx="884">
                  <c:v>121.063406578102</c:v>
                </c:pt>
                <c:pt idx="885">
                  <c:v>120.77521783764189</c:v>
                </c:pt>
                <c:pt idx="886">
                  <c:v>120.48853319544256</c:v>
                </c:pt>
                <c:pt idx="887">
                  <c:v>120.20337499444929</c:v>
                </c:pt>
                <c:pt idx="888">
                  <c:v>119.91976480327739</c:v>
                </c:pt>
                <c:pt idx="889">
                  <c:v>119.63772341693904</c:v>
                </c:pt>
                <c:pt idx="890">
                  <c:v>119.3572708582968</c:v>
                </c:pt>
                <c:pt idx="891">
                  <c:v>119.07842638021621</c:v>
                </c:pt>
                <c:pt idx="892">
                  <c:v>118.80120846840164</c:v>
                </c:pt>
                <c:pt idx="893">
                  <c:v>118.52563484488915</c:v>
                </c:pt>
                <c:pt idx="894">
                  <c:v>118.25172247217448</c:v>
                </c:pt>
                <c:pt idx="895">
                  <c:v>117.97948755795366</c:v>
                </c:pt>
                <c:pt idx="896">
                  <c:v>117.70894556045185</c:v>
                </c:pt>
                <c:pt idx="897">
                  <c:v>117.44011119431538</c:v>
                </c:pt>
                <c:pt idx="898">
                  <c:v>117.17299843704397</c:v>
                </c:pt>
                <c:pt idx="899">
                  <c:v>116.90762053593737</c:v>
                </c:pt>
                <c:pt idx="900">
                  <c:v>116.64399001553168</c:v>
                </c:pt>
                <c:pt idx="901">
                  <c:v>116.38211868550242</c:v>
                </c:pt>
                <c:pt idx="902">
                  <c:v>116.12201764900485</c:v>
                </c:pt>
                <c:pt idx="903">
                  <c:v>115.86369731143402</c:v>
                </c:pt>
                <c:pt idx="904">
                  <c:v>115.60716738957098</c:v>
                </c:pt>
                <c:pt idx="905">
                  <c:v>115.35243692109954</c:v>
                </c:pt>
                <c:pt idx="906">
                  <c:v>115.09951427446235</c:v>
                </c:pt>
                <c:pt idx="907">
                  <c:v>114.8484071590363</c:v>
                </c:pt>
                <c:pt idx="908">
                  <c:v>114.5991226356029</c:v>
                </c:pt>
                <c:pt idx="909">
                  <c:v>114.35166712708801</c:v>
                </c:pt>
                <c:pt idx="910">
                  <c:v>114.10604642955228</c:v>
                </c:pt>
                <c:pt idx="911">
                  <c:v>113.86226572340628</c:v>
                </c:pt>
                <c:pt idx="912">
                  <c:v>113.62032958483006</c:v>
                </c:pt>
                <c:pt idx="913">
                  <c:v>113.38024199737485</c:v>
                </c:pt>
                <c:pt idx="914">
                  <c:v>113.1420063637275</c:v>
                </c:pt>
                <c:pt idx="915">
                  <c:v>112.90562551761579</c:v>
                </c:pt>
                <c:pt idx="916">
                  <c:v>112.67110173583536</c:v>
                </c:pt>
                <c:pt idx="917">
                  <c:v>112.43843675038006</c:v>
                </c:pt>
                <c:pt idx="918">
                  <c:v>112.20763176065509</c:v>
                </c:pt>
                <c:pt idx="919">
                  <c:v>111.97868744575753</c:v>
                </c:pt>
                <c:pt idx="920">
                  <c:v>111.751603976806</c:v>
                </c:pt>
                <c:pt idx="921">
                  <c:v>111.52638102930155</c:v>
                </c:pt>
                <c:pt idx="922">
                  <c:v>111.3030177955054</c:v>
                </c:pt>
                <c:pt idx="923">
                  <c:v>111.08151299681846</c:v>
                </c:pt>
                <c:pt idx="924">
                  <c:v>110.86186489614815</c:v>
                </c:pt>
                <c:pt idx="925">
                  <c:v>110.64407131024458</c:v>
                </c:pt>
                <c:pt idx="926">
                  <c:v>110.42812962200051</c:v>
                </c:pt>
                <c:pt idx="927">
                  <c:v>110.21403679269343</c:v>
                </c:pt>
                <c:pt idx="928">
                  <c:v>110.00178937416624</c:v>
                </c:pt>
                <c:pt idx="929">
                  <c:v>109.79138352092805</c:v>
                </c:pt>
                <c:pt idx="930">
                  <c:v>109.58281500216957</c:v>
                </c:pt>
                <c:pt idx="931">
                  <c:v>109.3760792136801</c:v>
                </c:pt>
                <c:pt idx="932">
                  <c:v>109.17117118965716</c:v>
                </c:pt>
                <c:pt idx="933">
                  <c:v>108.9680856143994</c:v>
                </c:pt>
                <c:pt idx="934">
                  <c:v>108.76681683387868</c:v>
                </c:pt>
                <c:pt idx="935">
                  <c:v>108.56735886717452</c:v>
                </c:pt>
                <c:pt idx="936">
                  <c:v>108.36970541777364</c:v>
                </c:pt>
                <c:pt idx="937">
                  <c:v>108.17384988472168</c:v>
                </c:pt>
                <c:pt idx="938">
                  <c:v>107.97978537362287</c:v>
                </c:pt>
                <c:pt idx="939">
                  <c:v>107.78750470748248</c:v>
                </c:pt>
                <c:pt idx="940">
                  <c:v>107.59700043738631</c:v>
                </c:pt>
                <c:pt idx="941">
                  <c:v>107.40826485301216</c:v>
                </c:pt>
                <c:pt idx="942">
                  <c:v>107.22128999297028</c:v>
                </c:pt>
                <c:pt idx="943">
                  <c:v>107.03606765496799</c:v>
                </c:pt>
                <c:pt idx="944">
                  <c:v>106.85258940579617</c:v>
                </c:pt>
                <c:pt idx="945">
                  <c:v>106.67084659113351</c:v>
                </c:pt>
                <c:pt idx="946">
                  <c:v>106.4908303451673</c:v>
                </c:pt>
                <c:pt idx="947">
                  <c:v>106.31253160002699</c:v>
                </c:pt>
                <c:pt idx="948">
                  <c:v>106.13594109503164</c:v>
                </c:pt>
                <c:pt idx="949">
                  <c:v>105.96104938574607</c:v>
                </c:pt>
                <c:pt idx="950">
                  <c:v>105.78784685284769</c:v>
                </c:pt>
                <c:pt idx="951">
                  <c:v>105.61632371080208</c:v>
                </c:pt>
                <c:pt idx="952">
                  <c:v>105.44647001634648</c:v>
                </c:pt>
                <c:pt idx="953">
                  <c:v>105.27827567678155</c:v>
                </c:pt>
                <c:pt idx="954">
                  <c:v>105.11173045807188</c:v>
                </c:pt>
                <c:pt idx="955">
                  <c:v>104.94682399275402</c:v>
                </c:pt>
                <c:pt idx="956">
                  <c:v>104.78354578765487</c:v>
                </c:pt>
                <c:pt idx="957">
                  <c:v>104.62188523141877</c:v>
                </c:pt>
                <c:pt idx="958">
                  <c:v>104.46183160184668</c:v>
                </c:pt>
                <c:pt idx="959">
                  <c:v>104.30337407304602</c:v>
                </c:pt>
                <c:pt idx="960">
                  <c:v>104.14650172239544</c:v>
                </c:pt>
                <c:pt idx="961">
                  <c:v>103.99120353732388</c:v>
                </c:pt>
                <c:pt idx="962">
                  <c:v>103.83746842190617</c:v>
                </c:pt>
                <c:pt idx="963">
                  <c:v>103.68528520327767</c:v>
                </c:pt>
                <c:pt idx="964">
                  <c:v>103.5346426378689</c:v>
                </c:pt>
                <c:pt idx="965">
                  <c:v>103.38552941746367</c:v>
                </c:pt>
                <c:pt idx="966">
                  <c:v>103.23793417508124</c:v>
                </c:pt>
                <c:pt idx="967">
                  <c:v>103.0918454906858</c:v>
                </c:pt>
                <c:pt idx="968">
                  <c:v>102.9472518967261</c:v>
                </c:pt>
                <c:pt idx="969">
                  <c:v>102.8041418835066</c:v>
                </c:pt>
                <c:pt idx="970">
                  <c:v>102.6625039043941</c:v>
                </c:pt>
                <c:pt idx="971">
                  <c:v>102.52232638086019</c:v>
                </c:pt>
                <c:pt idx="972">
                  <c:v>102.3835977073654</c:v>
                </c:pt>
                <c:pt idx="973">
                  <c:v>102.24630625608549</c:v>
                </c:pt>
                <c:pt idx="974">
                  <c:v>102.11044038148286</c:v>
                </c:pt>
                <c:pt idx="975">
                  <c:v>101.97598842472709</c:v>
                </c:pt>
                <c:pt idx="976">
                  <c:v>101.84293871796639</c:v>
                </c:pt>
                <c:pt idx="977">
                  <c:v>101.71127958845351</c:v>
                </c:pt>
                <c:pt idx="978">
                  <c:v>101.58099936252833</c:v>
                </c:pt>
                <c:pt idx="979">
                  <c:v>101.4520863694614</c:v>
                </c:pt>
                <c:pt idx="980">
                  <c:v>101.32452894515862</c:v>
                </c:pt>
                <c:pt idx="981">
                  <c:v>101.1983154357345</c:v>
                </c:pt>
                <c:pt idx="982">
                  <c:v>101.07343420095174</c:v>
                </c:pt>
                <c:pt idx="983">
                  <c:v>100.94987361753398</c:v>
                </c:pt>
                <c:pt idx="984">
                  <c:v>100.82762208235323</c:v>
                </c:pt>
                <c:pt idx="985">
                  <c:v>100.70666801549433</c:v>
                </c:pt>
                <c:pt idx="986">
                  <c:v>100.58699986320033</c:v>
                </c:pt>
                <c:pt idx="987">
                  <c:v>100.46860610070151</c:v>
                </c:pt>
                <c:pt idx="988">
                  <c:v>100.35147523493009</c:v>
                </c:pt>
                <c:pt idx="989">
                  <c:v>100.23559580712431</c:v>
                </c:pt>
                <c:pt idx="990">
                  <c:v>100.12095639532465</c:v>
                </c:pt>
                <c:pt idx="991">
                  <c:v>100.00754561676493</c:v>
                </c:pt>
                <c:pt idx="992">
                  <c:v>99.895352130159537</c:v>
                </c:pt>
                <c:pt idx="993">
                  <c:v>99.784364637892551</c:v>
                </c:pt>
                <c:pt idx="994">
                  <c:v>99.67457188810846</c:v>
                </c:pt>
                <c:pt idx="995">
                  <c:v>99.565962676709091</c:v>
                </c:pt>
                <c:pt idx="996">
                  <c:v>99.45852584925774</c:v>
                </c:pt>
                <c:pt idx="997">
                  <c:v>99.352250302795326</c:v>
                </c:pt>
                <c:pt idx="998">
                  <c:v>99.247124987568242</c:v>
                </c:pt>
                <c:pt idx="999">
                  <c:v>99.143138908672071</c:v>
                </c:pt>
                <c:pt idx="1000">
                  <c:v>99.040281127615231</c:v>
                </c:pt>
                <c:pt idx="1001">
                  <c:v>98.938540763799821</c:v>
                </c:pt>
                <c:pt idx="1002">
                  <c:v>98.837906995928634</c:v>
                </c:pt>
                <c:pt idx="1003">
                  <c:v>98.738369063334801</c:v>
                </c:pt>
                <c:pt idx="1004">
                  <c:v>98.639916267240338</c:v>
                </c:pt>
                <c:pt idx="1005">
                  <c:v>98.542537971943347</c:v>
                </c:pt>
                <c:pt idx="1006">
                  <c:v>98.446223605938073</c:v>
                </c:pt>
                <c:pt idx="1007">
                  <c:v>98.350962662967646</c:v>
                </c:pt>
                <c:pt idx="1008">
                  <c:v>98.256744703013894</c:v>
                </c:pt>
                <c:pt idx="1009">
                  <c:v>98.163559353224599</c:v>
                </c:pt>
                <c:pt idx="1010">
                  <c:v>98.071396308781061</c:v>
                </c:pt>
                <c:pt idx="1011">
                  <c:v>97.980245333707515</c:v>
                </c:pt>
                <c:pt idx="1012">
                  <c:v>97.890096261624507</c:v>
                </c:pt>
                <c:pt idx="1013">
                  <c:v>97.800938996448295</c:v>
                </c:pt>
                <c:pt idx="1014">
                  <c:v>97.712763513037061</c:v>
                </c:pt>
                <c:pt idx="1015">
                  <c:v>97.625559857787636</c:v>
                </c:pt>
                <c:pt idx="1016">
                  <c:v>97.539318149182179</c:v>
                </c:pt>
                <c:pt idx="1017">
                  <c:v>97.45402857828833</c:v>
                </c:pt>
                <c:pt idx="1018">
                  <c:v>97.369681409213939</c:v>
                </c:pt>
                <c:pt idx="1019">
                  <c:v>97.286266979516654</c:v>
                </c:pt>
                <c:pt idx="1020">
                  <c:v>97.203775700572962</c:v>
                </c:pt>
                <c:pt idx="1021">
                  <c:v>97.122198057904271</c:v>
                </c:pt>
                <c:pt idx="1022">
                  <c:v>97.041524611465391</c:v>
                </c:pt>
                <c:pt idx="1023">
                  <c:v>96.96174599589402</c:v>
                </c:pt>
                <c:pt idx="1024">
                  <c:v>96.882852920723806</c:v>
                </c:pt>
                <c:pt idx="1025">
                  <c:v>96.804836170562666</c:v>
                </c:pt>
                <c:pt idx="1026">
                  <c:v>96.727686605236514</c:v>
                </c:pt>
                <c:pt idx="1027">
                  <c:v>96.651395159901227</c:v>
                </c:pt>
                <c:pt idx="1028">
                  <c:v>96.575952845122586</c:v>
                </c:pt>
                <c:pt idx="1029">
                  <c:v>96.501350746926491</c:v>
                </c:pt>
                <c:pt idx="1030">
                  <c:v>96.42758002682038</c:v>
                </c:pt>
                <c:pt idx="1031">
                  <c:v>96.354631921786577</c:v>
                </c:pt>
                <c:pt idx="1032">
                  <c:v>96.282497744248928</c:v>
                </c:pt>
                <c:pt idx="1033">
                  <c:v>96.211168882014277</c:v>
                </c:pt>
                <c:pt idx="1034">
                  <c:v>96.140636798189433</c:v>
                </c:pt>
                <c:pt idx="1035">
                  <c:v>96.070893031073851</c:v>
                </c:pt>
                <c:pt idx="1036">
                  <c:v>96.001929194030936</c:v>
                </c:pt>
                <c:pt idx="1037">
                  <c:v>95.933736975336728</c:v>
                </c:pt>
                <c:pt idx="1038">
                  <c:v>95.866308138009131</c:v>
                </c:pt>
                <c:pt idx="1039">
                  <c:v>95.799634519616475</c:v>
                </c:pt>
                <c:pt idx="1040">
                  <c:v>95.733708032067526</c:v>
                </c:pt>
                <c:pt idx="1041">
                  <c:v>95.668520661383738</c:v>
                </c:pt>
                <c:pt idx="1042">
                  <c:v>95.604064467453895</c:v>
                </c:pt>
                <c:pt idx="1043">
                  <c:v>95.540331583773067</c:v>
                </c:pt>
                <c:pt idx="1044">
                  <c:v>95.477314217165244</c:v>
                </c:pt>
                <c:pt idx="1045">
                  <c:v>95.415004647491358</c:v>
                </c:pt>
                <c:pt idx="1046">
                  <c:v>95.353395227343469</c:v>
                </c:pt>
                <c:pt idx="1047">
                  <c:v>95.292478381725047</c:v>
                </c:pt>
                <c:pt idx="1048">
                  <c:v>95.232246607718679</c:v>
                </c:pt>
                <c:pt idx="1049">
                  <c:v>95.172692474141698</c:v>
                </c:pt>
                <c:pt idx="1050">
                  <c:v>95.113808621190287</c:v>
                </c:pt>
                <c:pt idx="1051">
                  <c:v>95.055587760072584</c:v>
                </c:pt>
                <c:pt idx="1052">
                  <c:v>94.99802267263162</c:v>
                </c:pt>
                <c:pt idx="1053">
                  <c:v>94.941106210958552</c:v>
                </c:pt>
                <c:pt idx="1054">
                  <c:v>94.884831296996495</c:v>
                </c:pt>
                <c:pt idx="1055">
                  <c:v>94.829190922135965</c:v>
                </c:pt>
                <c:pt idx="1056">
                  <c:v>94.774178146801987</c:v>
                </c:pt>
                <c:pt idx="1057">
                  <c:v>94.719786100033687</c:v>
                </c:pt>
                <c:pt idx="1058">
                  <c:v>94.666007979056531</c:v>
                </c:pt>
                <c:pt idx="1059">
                  <c:v>94.612837048847936</c:v>
                </c:pt>
                <c:pt idx="1060">
                  <c:v>94.560266641696842</c:v>
                </c:pt>
                <c:pt idx="1061">
                  <c:v>94.508290156756928</c:v>
                </c:pt>
                <c:pt idx="1062">
                  <c:v>94.456901059594855</c:v>
                </c:pt>
                <c:pt idx="1063">
                  <c:v>94.406092881733173</c:v>
                </c:pt>
                <c:pt idx="1064">
                  <c:v>94.355859220188705</c:v>
                </c:pt>
                <c:pt idx="1065">
                  <c:v>94.306193737006708</c:v>
                </c:pt>
                <c:pt idx="1066">
                  <c:v>94.257090158790788</c:v>
                </c:pt>
                <c:pt idx="1067">
                  <c:v>94.208542276229565</c:v>
                </c:pt>
                <c:pt idx="1068">
                  <c:v>94.160543943619828</c:v>
                </c:pt>
                <c:pt idx="1069">
                  <c:v>94.113089078386892</c:v>
                </c:pt>
                <c:pt idx="1070">
                  <c:v>94.06617166060218</c:v>
                </c:pt>
                <c:pt idx="1071">
                  <c:v>94.019785732498448</c:v>
                </c:pt>
                <c:pt idx="1072">
                  <c:v>93.973925397983052</c:v>
                </c:pt>
                <c:pt idx="1073">
                  <c:v>93.92858482214919</c:v>
                </c:pt>
                <c:pt idx="1074">
                  <c:v>93.883758230785801</c:v>
                </c:pt>
                <c:pt idx="1075">
                  <c:v>93.839439909886053</c:v>
                </c:pt>
                <c:pt idx="1076">
                  <c:v>93.795624205154709</c:v>
                </c:pt>
                <c:pt idx="1077">
                  <c:v>93.752305521514728</c:v>
                </c:pt>
                <c:pt idx="1078">
                  <c:v>93.709478322613236</c:v>
                </c:pt>
                <c:pt idx="1079">
                  <c:v>93.667137130327106</c:v>
                </c:pt>
                <c:pt idx="1080">
                  <c:v>93.625276524268173</c:v>
                </c:pt>
                <c:pt idx="1081">
                  <c:v>93.583891141288674</c:v>
                </c:pt>
                <c:pt idx="1082">
                  <c:v>93.542975674986636</c:v>
                </c:pt>
                <c:pt idx="1083">
                  <c:v>93.502524875211719</c:v>
                </c:pt>
                <c:pt idx="1084">
                  <c:v>93.462533547571596</c:v>
                </c:pt>
                <c:pt idx="1085">
                  <c:v>93.422996552938898</c:v>
                </c:pt>
                <c:pt idx="1086">
                  <c:v>93.383908806959013</c:v>
                </c:pt>
                <c:pt idx="1087">
                  <c:v>93.345265279558987</c:v>
                </c:pt>
                <c:pt idx="1088">
                  <c:v>93.307060994457316</c:v>
                </c:pt>
                <c:pt idx="1089">
                  <c:v>93.269291028675298</c:v>
                </c:pt>
                <c:pt idx="1090">
                  <c:v>93.231950512049366</c:v>
                </c:pt>
                <c:pt idx="1091">
                  <c:v>93.195034626745311</c:v>
                </c:pt>
                <c:pt idx="1092">
                  <c:v>93.158538606773902</c:v>
                </c:pt>
                <c:pt idx="1093">
                  <c:v>93.122457737508213</c:v>
                </c:pt>
                <c:pt idx="1094">
                  <c:v>93.086787355202958</c:v>
                </c:pt>
                <c:pt idx="1095">
                  <c:v>93.051522846515553</c:v>
                </c:pt>
                <c:pt idx="1096">
                  <c:v>93.016659648029417</c:v>
                </c:pt>
                <c:pt idx="1097">
                  <c:v>92.982193245779186</c:v>
                </c:pt>
                <c:pt idx="1098">
                  <c:v>92.948119174778256</c:v>
                </c:pt>
                <c:pt idx="1099">
                  <c:v>92.914433018548749</c:v>
                </c:pt>
                <c:pt idx="1100">
                  <c:v>92.881130408653334</c:v>
                </c:pt>
                <c:pt idx="1101">
                  <c:v>92.848207024230206</c:v>
                </c:pt>
                <c:pt idx="1102">
                  <c:v>92.81565859152991</c:v>
                </c:pt>
                <c:pt idx="1103">
                  <c:v>92.78348088345524</c:v>
                </c:pt>
                <c:pt idx="1104">
                  <c:v>92.751669719103376</c:v>
                </c:pt>
                <c:pt idx="1105">
                  <c:v>92.720220963310965</c:v>
                </c:pt>
                <c:pt idx="1106">
                  <c:v>92.689130526201794</c:v>
                </c:pt>
                <c:pt idx="1107">
                  <c:v>92.658394362737425</c:v>
                </c:pt>
                <c:pt idx="1108">
                  <c:v>92.628008472270437</c:v>
                </c:pt>
                <c:pt idx="1109">
                  <c:v>92.597968898100746</c:v>
                </c:pt>
                <c:pt idx="1110">
                  <c:v>92.568271727034755</c:v>
                </c:pt>
                <c:pt idx="1111">
                  <c:v>92.538913088947439</c:v>
                </c:pt>
                <c:pt idx="1112">
                  <c:v>92.509889156347597</c:v>
                </c:pt>
                <c:pt idx="1113">
                  <c:v>92.481196143945851</c:v>
                </c:pt>
                <c:pt idx="1114">
                  <c:v>92.452830308225998</c:v>
                </c:pt>
                <c:pt idx="1115">
                  <c:v>92.424787947019198</c:v>
                </c:pt>
                <c:pt idx="1116">
                  <c:v>92.397065399081455</c:v>
                </c:pt>
                <c:pt idx="1117">
                  <c:v>92.36965904367419</c:v>
                </c:pt>
                <c:pt idx="1118">
                  <c:v>92.342565300147854</c:v>
                </c:pt>
                <c:pt idx="1119">
                  <c:v>92.315780627528923</c:v>
                </c:pt>
                <c:pt idx="1120">
                  <c:v>92.289301524109874</c:v>
                </c:pt>
                <c:pt idx="1121">
                  <c:v>92.263124527042535</c:v>
                </c:pt>
                <c:pt idx="1122">
                  <c:v>92.237246211934519</c:v>
                </c:pt>
                <c:pt idx="1123">
                  <c:v>92.211663192448995</c:v>
                </c:pt>
                <c:pt idx="1124">
                  <c:v>92.186372119907659</c:v>
                </c:pt>
                <c:pt idx="1125">
                  <c:v>92.161369682896904</c:v>
                </c:pt>
                <c:pt idx="1126">
                  <c:v>92.136652606877348</c:v>
                </c:pt>
                <c:pt idx="1127">
                  <c:v>92.112217653796534</c:v>
                </c:pt>
                <c:pt idx="1128">
                  <c:v>92.088061621704853</c:v>
                </c:pt>
                <c:pt idx="1129">
                  <c:v>92.064181344374944</c:v>
                </c:pt>
                <c:pt idx="1130">
                  <c:v>92.040573690924063</c:v>
                </c:pt>
                <c:pt idx="1131">
                  <c:v>92.017235565439904</c:v>
                </c:pt>
                <c:pt idx="1132">
                  <c:v>91.9941639066097</c:v>
                </c:pt>
                <c:pt idx="1133">
                  <c:v>91.971355687352442</c:v>
                </c:pt>
                <c:pt idx="1134">
                  <c:v>91.948807914454463</c:v>
                </c:pt>
                <c:pt idx="1135">
                  <c:v>91.926517628208288</c:v>
                </c:pt>
                <c:pt idx="1136">
                  <c:v>91.904481902054485</c:v>
                </c:pt>
                <c:pt idx="1137">
                  <c:v>91.882697842227259</c:v>
                </c:pt>
                <c:pt idx="1138">
                  <c:v>91.861162587402617</c:v>
                </c:pt>
                <c:pt idx="1139">
                  <c:v>91.839873308350377</c:v>
                </c:pt>
                <c:pt idx="1140">
                  <c:v>91.81882720758891</c:v>
                </c:pt>
                <c:pt idx="1141">
                  <c:v>91.798021519043303</c:v>
                </c:pt>
                <c:pt idx="1142">
                  <c:v>91.777453507706781</c:v>
                </c:pt>
                <c:pt idx="1143">
                  <c:v>91.75712046930505</c:v>
                </c:pt>
                <c:pt idx="1144">
                  <c:v>91.737019729964061</c:v>
                </c:pt>
                <c:pt idx="1145">
                  <c:v>91.717148645880727</c:v>
                </c:pt>
                <c:pt idx="1146">
                  <c:v>91.697504602996929</c:v>
                </c:pt>
                <c:pt idx="1147">
                  <c:v>91.678085016676505</c:v>
                </c:pt>
                <c:pt idx="1148">
                  <c:v>91.658887331385458</c:v>
                </c:pt>
                <c:pt idx="1149">
                  <c:v>91.639909020375171</c:v>
                </c:pt>
                <c:pt idx="1150">
                  <c:v>91.621147585368732</c:v>
                </c:pt>
                <c:pt idx="1151">
                  <c:v>91.602600556250323</c:v>
                </c:pt>
                <c:pt idx="1152">
                  <c:v>91.58426549075763</c:v>
                </c:pt>
                <c:pt idx="1153">
                  <c:v>91.566139974177275</c:v>
                </c:pt>
                <c:pt idx="1154">
                  <c:v>91.548221619043247</c:v>
                </c:pt>
                <c:pt idx="1155">
                  <c:v>91.530508064838358</c:v>
                </c:pt>
                <c:pt idx="1156">
                  <c:v>91.512996977698592</c:v>
                </c:pt>
                <c:pt idx="1157">
                  <c:v>91.495686050120511</c:v>
                </c:pt>
                <c:pt idx="1158">
                  <c:v>91.478573000671489</c:v>
                </c:pt>
                <c:pt idx="1159">
                  <c:v>91.461655573702885</c:v>
                </c:pt>
                <c:pt idx="1160">
                  <c:v>91.444931539066118</c:v>
                </c:pt>
                <c:pt idx="1161">
                  <c:v>91.42839869183166</c:v>
                </c:pt>
                <c:pt idx="1162">
                  <c:v>91.412054852010783</c:v>
                </c:pt>
                <c:pt idx="1163">
                  <c:v>91.395897864280187</c:v>
                </c:pt>
                <c:pt idx="1164">
                  <c:v>91.379925597709445</c:v>
                </c:pt>
                <c:pt idx="1165">
                  <c:v>91.364135945491228</c:v>
                </c:pt>
                <c:pt idx="1166">
                  <c:v>91.348526824674309</c:v>
                </c:pt>
                <c:pt idx="1167">
                  <c:v>91.333096175899286</c:v>
                </c:pt>
                <c:pt idx="1168">
                  <c:v>91.31784196313707</c:v>
                </c:pt>
                <c:pt idx="1169">
                  <c:v>91.302762173429983</c:v>
                </c:pt>
                <c:pt idx="1170">
                  <c:v>91.287854816635772</c:v>
                </c:pt>
                <c:pt idx="1171">
                  <c:v>91.273117925173963</c:v>
                </c:pt>
                <c:pt idx="1172">
                  <c:v>91.258549553775083</c:v>
                </c:pt>
                <c:pt idx="1173">
                  <c:v>91.24414777923252</c:v>
                </c:pt>
                <c:pt idx="1174">
                  <c:v>91.229910700156779</c:v>
                </c:pt>
                <c:pt idx="1175">
                  <c:v>91.215836436732531</c:v>
                </c:pt>
                <c:pt idx="1176">
                  <c:v>91.201923130478022</c:v>
                </c:pt>
                <c:pt idx="1177">
                  <c:v>91.188168944007231</c:v>
                </c:pt>
                <c:pt idx="1178">
                  <c:v>91.174572060794404</c:v>
                </c:pt>
                <c:pt idx="1179">
                  <c:v>91.161130684941028</c:v>
                </c:pt>
                <c:pt idx="1180">
                  <c:v>91.147843040945475</c:v>
                </c:pt>
                <c:pt idx="1181">
                  <c:v>91.134707373474825</c:v>
                </c:pt>
                <c:pt idx="1182">
                  <c:v>91.121721947139378</c:v>
                </c:pt>
                <c:pt idx="1183">
                  <c:v>91.108885046269364</c:v>
                </c:pt>
                <c:pt idx="1184">
                  <c:v>91.096194974694185</c:v>
                </c:pt>
                <c:pt idx="1185">
                  <c:v>91.083650055523904</c:v>
                </c:pt>
                <c:pt idx="1186">
                  <c:v>91.071248630933184</c:v>
                </c:pt>
                <c:pt idx="1187">
                  <c:v>91.058989061947415</c:v>
                </c:pt>
                <c:pt idx="1188">
                  <c:v>91.046869728231286</c:v>
                </c:pt>
                <c:pt idx="1189">
                  <c:v>91.034889027879458</c:v>
                </c:pt>
                <c:pt idx="1190">
                  <c:v>91.023045377209726</c:v>
                </c:pt>
                <c:pt idx="1191">
                  <c:v>91.011337210558153</c:v>
                </c:pt>
                <c:pt idx="1192">
                  <c:v>90.999762980076625</c:v>
                </c:pt>
                <c:pt idx="1193">
                  <c:v>90.988321155532461</c:v>
                </c:pt>
                <c:pt idx="1194">
                  <c:v>90.977010224110273</c:v>
                </c:pt>
                <c:pt idx="1195">
                  <c:v>90.965828690216014</c:v>
                </c:pt>
                <c:pt idx="1196">
                  <c:v>90.954775075282953</c:v>
                </c:pt>
                <c:pt idx="1197">
                  <c:v>90.943847917580072</c:v>
                </c:pt>
                <c:pt idx="1198">
                  <c:v>90.933045772022268</c:v>
                </c:pt>
                <c:pt idx="1199">
                  <c:v>90.92236720998271</c:v>
                </c:pt>
                <c:pt idx="1200">
                  <c:v>90.911810819107401</c:v>
                </c:pt>
                <c:pt idx="1201">
                  <c:v>90.901375203131551</c:v>
                </c:pt>
                <c:pt idx="1202">
                  <c:v>90.891058981698038</c:v>
                </c:pt>
                <c:pt idx="1203">
                  <c:v>90.880860790177877</c:v>
                </c:pt>
                <c:pt idx="1204">
                  <c:v>90.870779279492723</c:v>
                </c:pt>
                <c:pt idx="1205">
                  <c:v>90.860813115939067</c:v>
                </c:pt>
                <c:pt idx="1206">
                  <c:v>90.850960981014794</c:v>
                </c:pt>
                <c:pt idx="1207">
                  <c:v>90.841221571247146</c:v>
                </c:pt>
                <c:pt idx="1208">
                  <c:v>90.831593598022977</c:v>
                </c:pt>
                <c:pt idx="1209">
                  <c:v>90.822075787420715</c:v>
                </c:pt>
                <c:pt idx="1210">
                  <c:v>90.812666880044162</c:v>
                </c:pt>
                <c:pt idx="1211">
                  <c:v>90.803365630858139</c:v>
                </c:pt>
                <c:pt idx="1212">
                  <c:v>90.794170809026042</c:v>
                </c:pt>
                <c:pt idx="1213">
                  <c:v>90.785081197749051</c:v>
                </c:pt>
                <c:pt idx="1214">
                  <c:v>90.776095594107247</c:v>
                </c:pt>
                <c:pt idx="1215">
                  <c:v>90.767212808902315</c:v>
                </c:pt>
                <c:pt idx="1216">
                  <c:v>90.758431666502275</c:v>
                </c:pt>
                <c:pt idx="1217">
                  <c:v>90.749751004687596</c:v>
                </c:pt>
                <c:pt idx="1218">
                  <c:v>90.741169674499332</c:v>
                </c:pt>
                <c:pt idx="1219">
                  <c:v>90.73268654008865</c:v>
                </c:pt>
                <c:pt idx="1220">
                  <c:v>90.724300478568281</c:v>
                </c:pt>
                <c:pt idx="1221">
                  <c:v>90.716010379865537</c:v>
                </c:pt>
                <c:pt idx="1222">
                  <c:v>90.707815146576849</c:v>
                </c:pt>
                <c:pt idx="1223">
                  <c:v>90.699713693824123</c:v>
                </c:pt>
                <c:pt idx="1224">
                  <c:v>90.691704949112534</c:v>
                </c:pt>
                <c:pt idx="1225">
                  <c:v>90.683787852190022</c:v>
                </c:pt>
                <c:pt idx="1226">
                  <c:v>90.675961354908225</c:v>
                </c:pt>
                <c:pt idx="1227">
                  <c:v>90.668224421085142</c:v>
                </c:pt>
                <c:pt idx="1228">
                  <c:v>90.660576026369199</c:v>
                </c:pt>
                <c:pt idx="1229">
                  <c:v>90.653015158104807</c:v>
                </c:pt>
                <c:pt idx="1230">
                  <c:v>90.645540815199581</c:v>
                </c:pt>
                <c:pt idx="1231">
                  <c:v>90.638152007992829</c:v>
                </c:pt>
                <c:pt idx="1232">
                  <c:v>90.630847758125768</c:v>
                </c:pt>
                <c:pt idx="1233">
                  <c:v>90.623627098412982</c:v>
                </c:pt>
                <c:pt idx="1234">
                  <c:v>90.616489072715368</c:v>
                </c:pt>
                <c:pt idx="1235">
                  <c:v>90.609432735814622</c:v>
                </c:pt>
                <c:pt idx="1236">
                  <c:v>90.602457153288981</c:v>
                </c:pt>
                <c:pt idx="1237">
                  <c:v>90.595561401390455</c:v>
                </c:pt>
                <c:pt idx="1238">
                  <c:v>90.588744566923381</c:v>
                </c:pt>
                <c:pt idx="1239">
                  <c:v>90.582005747124413</c:v>
                </c:pt>
                <c:pt idx="1240">
                  <c:v>90.575344049543759</c:v>
                </c:pt>
                <c:pt idx="1241">
                  <c:v>90.568758591927846</c:v>
                </c:pt>
                <c:pt idx="1242">
                  <c:v>90.562248502103259</c:v>
                </c:pt>
                <c:pt idx="1243">
                  <c:v>90.555812917862042</c:v>
                </c:pt>
                <c:pt idx="1244">
                  <c:v>90.549450986848171</c:v>
                </c:pt>
                <c:pt idx="1245">
                  <c:v>90.543161866445374</c:v>
                </c:pt>
                <c:pt idx="1246">
                  <c:v>90.536944723666338</c:v>
                </c:pt>
                <c:pt idx="1247">
                  <c:v>90.530798735042865</c:v>
                </c:pt>
                <c:pt idx="1248">
                  <c:v>90.524723086517668</c:v>
                </c:pt>
                <c:pt idx="1249">
                  <c:v>90.518716973336922</c:v>
                </c:pt>
                <c:pt idx="1250">
                  <c:v>90.51277959994448</c:v>
                </c:pt>
                <c:pt idx="1251">
                  <c:v>90.506910179876954</c:v>
                </c:pt>
                <c:pt idx="1252">
                  <c:v>90.501107935660158</c:v>
                </c:pt>
                <c:pt idx="1253">
                  <c:v>90.495372098706639</c:v>
                </c:pt>
                <c:pt idx="1254">
                  <c:v>90.489701909214361</c:v>
                </c:pt>
                <c:pt idx="1255">
                  <c:v>90.484096616066637</c:v>
                </c:pt>
                <c:pt idx="1256">
                  <c:v>90.478555476733106</c:v>
                </c:pt>
                <c:pt idx="1257">
                  <c:v>90.473077757171737</c:v>
                </c:pt>
                <c:pt idx="1258">
                  <c:v>90.467662731732204</c:v>
                </c:pt>
                <c:pt idx="1259">
                  <c:v>90.462309683060042</c:v>
                </c:pt>
                <c:pt idx="1260">
                  <c:v>90.457017902002178</c:v>
                </c:pt>
                <c:pt idx="1261">
                  <c:v>90.451786687513305</c:v>
                </c:pt>
                <c:pt idx="1262">
                  <c:v>90.446615346563448</c:v>
                </c:pt>
                <c:pt idx="1263">
                  <c:v>90.441503194046504</c:v>
                </c:pt>
                <c:pt idx="1264">
                  <c:v>90.436449552689893</c:v>
                </c:pt>
                <c:pt idx="1265">
                  <c:v>90.431453752965126</c:v>
                </c:pt>
                <c:pt idx="1266">
                  <c:v>90.42651513299954</c:v>
                </c:pt>
                <c:pt idx="1267">
                  <c:v>90.421633038488835</c:v>
                </c:pt>
                <c:pt idx="1268">
                  <c:v>90.416806822610823</c:v>
                </c:pt>
                <c:pt idx="1269">
                  <c:v>90.412035845939883</c:v>
                </c:pt>
                <c:pt idx="1270">
                  <c:v>90.407319476362758</c:v>
                </c:pt>
                <c:pt idx="1271">
                  <c:v>90.402657088994943</c:v>
                </c:pt>
                <c:pt idx="1272">
                  <c:v>90.398048066098198</c:v>
                </c:pt>
                <c:pt idx="1273">
                  <c:v>90.393491796999001</c:v>
                </c:pt>
                <c:pt idx="1274">
                  <c:v>90.388987678007894</c:v>
                </c:pt>
                <c:pt idx="1275">
                  <c:v>90.384535112339734</c:v>
                </c:pt>
                <c:pt idx="1276">
                  <c:v>90.380133510034881</c:v>
                </c:pt>
                <c:pt idx="1277">
                  <c:v>90.375782287881265</c:v>
                </c:pt>
                <c:pt idx="1278">
                  <c:v>90.371480869337319</c:v>
                </c:pt>
                <c:pt idx="1279">
                  <c:v>90.367228684455853</c:v>
                </c:pt>
                <c:pt idx="1280">
                  <c:v>90.363025169808679</c:v>
                </c:pt>
                <c:pt idx="1281">
                  <c:v>90.358869768412205</c:v>
                </c:pt>
                <c:pt idx="1282">
                  <c:v>90.354761929653833</c:v>
                </c:pt>
                <c:pt idx="1283">
                  <c:v>90.350701109219216</c:v>
                </c:pt>
                <c:pt idx="1284">
                  <c:v>90.346686769020238</c:v>
                </c:pt>
                <c:pt idx="1285">
                  <c:v>90.342718377123973</c:v>
                </c:pt>
                <c:pt idx="1286">
                  <c:v>90.338795407682326</c:v>
                </c:pt>
                <c:pt idx="1287">
                  <c:v>90.334917340862546</c:v>
                </c:pt>
                <c:pt idx="1288">
                  <c:v>90.331083662778482</c:v>
                </c:pt>
                <c:pt idx="1289">
                  <c:v>90.327293865422689</c:v>
                </c:pt>
                <c:pt idx="1290">
                  <c:v>90.323547446599193</c:v>
                </c:pt>
                <c:pt idx="1291">
                  <c:v>90.319843909857155</c:v>
                </c:pt>
                <c:pt idx="1292">
                  <c:v>90.316182764425164</c:v>
                </c:pt>
                <c:pt idx="1293">
                  <c:v>90.31256352514643</c:v>
                </c:pt>
                <c:pt idx="1294">
                  <c:v>90.308985712414511</c:v>
                </c:pt>
                <c:pt idx="1295">
                  <c:v>90.305448852109976</c:v>
                </c:pt>
                <c:pt idx="1296">
                  <c:v>90.301952475537632</c:v>
                </c:pt>
                <c:pt idx="1297">
                  <c:v>90.2984961193646</c:v>
                </c:pt>
                <c:pt idx="1298">
                  <c:v>90.295079325558973</c:v>
                </c:pt>
                <c:pt idx="1299">
                  <c:v>90.291701641329254</c:v>
                </c:pt>
                <c:pt idx="1300">
                  <c:v>90.288362619064472</c:v>
                </c:pt>
                <c:pt idx="1301">
                  <c:v>90.285061816274904</c:v>
                </c:pt>
                <c:pt idx="1302">
                  <c:v>90.281798795533618</c:v>
                </c:pt>
                <c:pt idx="1303">
                  <c:v>90.2785731244186</c:v>
                </c:pt>
                <c:pt idx="1304">
                  <c:v>90.275384375455445</c:v>
                </c:pt>
                <c:pt idx="1305">
                  <c:v>90.272232126060885</c:v>
                </c:pt>
                <c:pt idx="1306">
                  <c:v>90.269115958486836</c:v>
                </c:pt>
                <c:pt idx="1307">
                  <c:v>90.266035459765163</c:v>
                </c:pt>
                <c:pt idx="1308">
                  <c:v>90.26299022165297</c:v>
                </c:pt>
                <c:pt idx="1309">
                  <c:v>90.259979840578623</c:v>
                </c:pt>
                <c:pt idx="1310">
                  <c:v>90.257003917588335</c:v>
                </c:pt>
                <c:pt idx="1311">
                  <c:v>90.254062058293343</c:v>
                </c:pt>
                <c:pt idx="1312">
                  <c:v>90.251153872817738</c:v>
                </c:pt>
                <c:pt idx="1313">
                  <c:v>90.248278975746857</c:v>
                </c:pt>
                <c:pt idx="1314">
                  <c:v>90.245436986076271</c:v>
                </c:pt>
                <c:pt idx="1315">
                  <c:v>90.242627527161304</c:v>
                </c:pt>
                <c:pt idx="1316">
                  <c:v>90.239850226667329</c:v>
                </c:pt>
                <c:pt idx="1317">
                  <c:v>90.237104716520292</c:v>
                </c:pt>
                <c:pt idx="1318">
                  <c:v>90.234390632858094</c:v>
                </c:pt>
                <c:pt idx="1319">
                  <c:v>90.23170761598243</c:v>
                </c:pt>
                <c:pt idx="1320">
                  <c:v>90.229055310311139</c:v>
                </c:pt>
                <c:pt idx="1321">
                  <c:v>90.226433364331129</c:v>
                </c:pt>
                <c:pt idx="1322">
                  <c:v>90.223841430551857</c:v>
                </c:pt>
                <c:pt idx="1323">
                  <c:v>90.221279165459336</c:v>
                </c:pt>
                <c:pt idx="1324">
                  <c:v>90.218746229470611</c:v>
                </c:pt>
                <c:pt idx="1325">
                  <c:v>90.216242286888829</c:v>
                </c:pt>
                <c:pt idx="1326">
                  <c:v>90.213767005858813</c:v>
                </c:pt>
                <c:pt idx="1327">
                  <c:v>90.211320058323039</c:v>
                </c:pt>
                <c:pt idx="1328">
                  <c:v>90.208901119978322</c:v>
                </c:pt>
                <c:pt idx="1329">
                  <c:v>90.206509870232793</c:v>
                </c:pt>
                <c:pt idx="1330">
                  <c:v>90.204145992163404</c:v>
                </c:pt>
                <c:pt idx="1331">
                  <c:v>90.2018091724741</c:v>
                </c:pt>
                <c:pt idx="1332">
                  <c:v>90.199499101454208</c:v>
                </c:pt>
                <c:pt idx="1333">
                  <c:v>90.197215472937458</c:v>
                </c:pt>
                <c:pt idx="1334">
                  <c:v>90.194957984261492</c:v>
                </c:pt>
                <c:pt idx="1335">
                  <c:v>90.192726336227679</c:v>
                </c:pt>
                <c:pt idx="1336">
                  <c:v>90.190520233061619</c:v>
                </c:pt>
                <c:pt idx="1337">
                  <c:v>90.188339382373826</c:v>
                </c:pt>
                <c:pt idx="1338">
                  <c:v>90.186183495121156</c:v>
                </c:pt>
                <c:pt idx="1339">
                  <c:v>90.184052285568384</c:v>
                </c:pt>
                <c:pt idx="1340">
                  <c:v>90.181945471250472</c:v>
                </c:pt>
                <c:pt idx="1341">
                  <c:v>90.17986277293511</c:v>
                </c:pt>
                <c:pt idx="1342">
                  <c:v>90.177803914585709</c:v>
                </c:pt>
                <c:pt idx="1343">
                  <c:v>90.175768623324885</c:v>
                </c:pt>
                <c:pt idx="1344">
                  <c:v>90.173756629398312</c:v>
                </c:pt>
                <c:pt idx="1345">
                  <c:v>90.171767666138933</c:v>
                </c:pt>
                <c:pt idx="1346">
                  <c:v>90.169801469931755</c:v>
                </c:pt>
                <c:pt idx="1347">
                  <c:v>90.167857780178764</c:v>
                </c:pt>
                <c:pt idx="1348">
                  <c:v>90.165936339264576</c:v>
                </c:pt>
                <c:pt idx="1349">
                  <c:v>90.164036892522205</c:v>
                </c:pt>
                <c:pt idx="1350">
                  <c:v>90.162159188199368</c:v>
                </c:pt>
                <c:pt idx="1351">
                  <c:v>90.160302977425104</c:v>
                </c:pt>
                <c:pt idx="1352">
                  <c:v>90.158468014176876</c:v>
                </c:pt>
                <c:pt idx="1353">
                  <c:v>90.156654055247898</c:v>
                </c:pt>
                <c:pt idx="1354">
                  <c:v>90.154860860214953</c:v>
                </c:pt>
                <c:pt idx="1355">
                  <c:v>90.153088191406582</c:v>
                </c:pt>
                <c:pt idx="1356">
                  <c:v>90.151335813871498</c:v>
                </c:pt>
                <c:pt idx="1357">
                  <c:v>90.149603495347606</c:v>
                </c:pt>
                <c:pt idx="1358">
                  <c:v>90.147891006231063</c:v>
                </c:pt>
                <c:pt idx="1359">
                  <c:v>90.146198119546</c:v>
                </c:pt>
                <c:pt idx="1360">
                  <c:v>90.144524610914388</c:v>
                </c:pt>
                <c:pt idx="1361">
                  <c:v>90.142870258526287</c:v>
                </c:pt>
                <c:pt idx="1362">
                  <c:v>90.141234843110567</c:v>
                </c:pt>
                <c:pt idx="1363">
                  <c:v>90.139618147905708</c:v>
                </c:pt>
                <c:pt idx="1364">
                  <c:v>90.138019958631219</c:v>
                </c:pt>
                <c:pt idx="1365">
                  <c:v>90.136440063459133</c:v>
                </c:pt>
                <c:pt idx="1366">
                  <c:v>90.134878252986056</c:v>
                </c:pt>
                <c:pt idx="1367">
                  <c:v>90.133334320205307</c:v>
                </c:pt>
                <c:pt idx="1368">
                  <c:v>90.131808060479557</c:v>
                </c:pt>
                <c:pt idx="1369">
                  <c:v>90.130299271513749</c:v>
                </c:pt>
                <c:pt idx="1370">
                  <c:v>90.128807753328218</c:v>
                </c:pt>
                <c:pt idx="1371">
                  <c:v>90.12733330823221</c:v>
                </c:pt>
                <c:pt idx="1372">
                  <c:v>90.125875740797753</c:v>
                </c:pt>
                <c:pt idx="1373">
                  <c:v>90.124434857833648</c:v>
                </c:pt>
                <c:pt idx="1374">
                  <c:v>90.123010468360036</c:v>
                </c:pt>
                <c:pt idx="1375">
                  <c:v>90.121602383582896</c:v>
                </c:pt>
                <c:pt idx="1376">
                  <c:v>90.120210416869185</c:v>
                </c:pt>
                <c:pt idx="1377">
                  <c:v>90.118834383722046</c:v>
                </c:pt>
                <c:pt idx="1378">
                  <c:v>90.117474101756372</c:v>
                </c:pt>
                <c:pt idx="1379">
                  <c:v>90.116129390674587</c:v>
                </c:pt>
                <c:pt idx="1380">
                  <c:v>90.114800072242872</c:v>
                </c:pt>
                <c:pt idx="1381">
                  <c:v>90.113485970267419</c:v>
                </c:pt>
                <c:pt idx="1382">
                  <c:v>90.112186910571197</c:v>
                </c:pt>
                <c:pt idx="1383">
                  <c:v>90.110902720970785</c:v>
                </c:pt>
                <c:pt idx="1384">
                  <c:v>90.109633231253596</c:v>
                </c:pt>
                <c:pt idx="1385">
                  <c:v>90.108378273155296</c:v>
                </c:pt>
                <c:pt idx="1386">
                  <c:v>90.107137680337559</c:v>
                </c:pt>
                <c:pt idx="1387">
                  <c:v>90.105911288365974</c:v>
                </c:pt>
                <c:pt idx="1388">
                  <c:v>90.104698934688273</c:v>
                </c:pt>
                <c:pt idx="1389">
                  <c:v>90.103500458612814</c:v>
                </c:pt>
                <c:pt idx="1390">
                  <c:v>90.10231570128721</c:v>
                </c:pt>
                <c:pt idx="1391">
                  <c:v>90.101144505677382</c:v>
                </c:pt>
                <c:pt idx="1392">
                  <c:v>90.099986716546681</c:v>
                </c:pt>
                <c:pt idx="1393">
                  <c:v>90.098842180435327</c:v>
                </c:pt>
                <c:pt idx="1394">
                  <c:v>90.0977107456401</c:v>
                </c:pt>
                <c:pt idx="1395">
                  <c:v>90.096592262194193</c:v>
                </c:pt>
                <c:pt idx="1396">
                  <c:v>90.095486581847368</c:v>
                </c:pt>
                <c:pt idx="1397">
                  <c:v>90.094393558046335</c:v>
                </c:pt>
                <c:pt idx="1398">
                  <c:v>90.093313045915238</c:v>
                </c:pt>
                <c:pt idx="1399">
                  <c:v>90.092244902236587</c:v>
                </c:pt>
                <c:pt idx="1400">
                  <c:v>90.091188985432154</c:v>
                </c:pt>
              </c:numCache>
            </c:numRef>
          </c:yVal>
          <c:smooth val="1"/>
        </c:ser>
        <c:dLbls>
          <c:showLegendKey val="0"/>
          <c:showVal val="0"/>
          <c:showCatName val="0"/>
          <c:showSerName val="0"/>
          <c:showPercent val="0"/>
          <c:showBubbleSize val="0"/>
        </c:dLbls>
        <c:axId val="132077184"/>
        <c:axId val="132077760"/>
      </c:scatterChart>
      <c:valAx>
        <c:axId val="132076032"/>
        <c:scaling>
          <c:logBase val="10"/>
          <c:orientation val="minMax"/>
          <c:max val="100000"/>
          <c:min val="1.0000000000000005E-2"/>
        </c:scaling>
        <c:delete val="0"/>
        <c:axPos val="b"/>
        <c:minorGridlines/>
        <c:title>
          <c:tx>
            <c:rich>
              <a:bodyPr/>
              <a:lstStyle/>
              <a:p>
                <a:pPr>
                  <a:defRPr sz="1100"/>
                </a:pPr>
                <a:r>
                  <a:rPr lang="en-US" sz="1100"/>
                  <a:t>Frequency (kHz)</a:t>
                </a:r>
              </a:p>
            </c:rich>
          </c:tx>
          <c:layout/>
          <c:overlay val="0"/>
          <c:spPr>
            <a:noFill/>
            <a:ln w="25400">
              <a:noFill/>
            </a:ln>
          </c:spPr>
        </c:title>
        <c:numFmt formatCode="General"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32076608"/>
        <c:crossesAt val="-1000"/>
        <c:crossBetween val="midCat"/>
      </c:valAx>
      <c:valAx>
        <c:axId val="132076608"/>
        <c:scaling>
          <c:orientation val="minMax"/>
        </c:scaling>
        <c:delete val="0"/>
        <c:axPos val="l"/>
        <c:majorGridlines/>
        <c:title>
          <c:tx>
            <c:rich>
              <a:bodyPr rot="-5400000" vert="horz"/>
              <a:lstStyle/>
              <a:p>
                <a:pPr>
                  <a:defRPr sz="1100"/>
                </a:pPr>
                <a:r>
                  <a:rPr lang="en-US" sz="1100"/>
                  <a:t>Gain (dB)</a:t>
                </a:r>
              </a:p>
            </c:rich>
          </c:tx>
          <c:layout/>
          <c:overlay val="0"/>
          <c:spPr>
            <a:noFill/>
            <a:ln w="25400">
              <a:noFill/>
            </a:ln>
          </c:spPr>
        </c:title>
        <c:numFmt formatCode="General" sourceLinked="1"/>
        <c:majorTickMark val="out"/>
        <c:minorTickMark val="none"/>
        <c:tickLblPos val="nextTo"/>
        <c:crossAx val="132076032"/>
        <c:crossesAt val="1.0000000000000102E-4"/>
        <c:crossBetween val="midCat"/>
      </c:valAx>
      <c:valAx>
        <c:axId val="132077184"/>
        <c:scaling>
          <c:logBase val="10"/>
          <c:orientation val="minMax"/>
        </c:scaling>
        <c:delete val="1"/>
        <c:axPos val="b"/>
        <c:numFmt formatCode="General" sourceLinked="1"/>
        <c:majorTickMark val="out"/>
        <c:minorTickMark val="none"/>
        <c:tickLblPos val="none"/>
        <c:crossAx val="132077760"/>
        <c:crosses val="autoZero"/>
        <c:crossBetween val="midCat"/>
      </c:valAx>
      <c:valAx>
        <c:axId val="132077760"/>
        <c:scaling>
          <c:orientation val="minMax"/>
        </c:scaling>
        <c:delete val="0"/>
        <c:axPos val="r"/>
        <c:numFmt formatCode="General" sourceLinked="1"/>
        <c:majorTickMark val="out"/>
        <c:minorTickMark val="none"/>
        <c:tickLblPos val="nextTo"/>
        <c:crossAx val="132077184"/>
        <c:crosses val="max"/>
        <c:crossBetween val="midCat"/>
        <c:majorUnit val="45"/>
        <c:minorUnit val="5"/>
      </c:valAx>
    </c:plotArea>
    <c:legend>
      <c:legendPos val="r"/>
      <c:layout>
        <c:manualLayout>
          <c:xMode val="edge"/>
          <c:yMode val="edge"/>
          <c:x val="0.12624584717608101"/>
          <c:y val="0.74193548387096753"/>
          <c:w val="0.15946843853820922"/>
          <c:h val="9.1081593927893736E-2"/>
        </c:manualLayout>
      </c:layout>
      <c:overlay val="0"/>
      <c:spPr>
        <a:solidFill>
          <a:schemeClr val="bg1"/>
        </a:solidFill>
      </c:spPr>
    </c:legend>
    <c:plotVisOnly val="1"/>
    <c:dispBlanksAs val="gap"/>
    <c:showDLblsOverMax val="0"/>
  </c:chart>
  <c:printSettings>
    <c:headerFooter/>
    <c:pageMargins b="0.75000000000000744" l="0.70000000000000062" r="0.70000000000000062" t="0.75000000000000744"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US"/>
              <a:t>Total System</a:t>
            </a:r>
          </a:p>
        </c:rich>
      </c:tx>
      <c:layout/>
      <c:overlay val="1"/>
      <c:spPr>
        <a:noFill/>
        <a:ln w="25400">
          <a:noFill/>
        </a:ln>
      </c:spPr>
    </c:title>
    <c:autoTitleDeleted val="0"/>
    <c:plotArea>
      <c:layout>
        <c:manualLayout>
          <c:layoutTarget val="inner"/>
          <c:xMode val="edge"/>
          <c:yMode val="edge"/>
          <c:x val="0.10401583522989855"/>
          <c:y val="8.6280884718632198E-2"/>
          <c:w val="0.83032603482704159"/>
          <c:h val="0.78455617146528356"/>
        </c:manualLayout>
      </c:layout>
      <c:scatterChart>
        <c:scatterStyle val="smoothMarker"/>
        <c:varyColors val="0"/>
        <c:ser>
          <c:idx val="1"/>
          <c:order val="0"/>
          <c:tx>
            <c:strRef>
              <c:f>'Control Loop'!$I$36</c:f>
              <c:strCache>
                <c:ptCount val="1"/>
                <c:pt idx="0">
                  <c:v>Total gain</c:v>
                </c:pt>
              </c:strCache>
            </c:strRef>
          </c:tx>
          <c:spPr>
            <a:ln>
              <a:solidFill>
                <a:srgbClr val="4F81BD"/>
              </a:solidFill>
            </a:ln>
          </c:spPr>
          <c:marker>
            <c:symbol val="none"/>
          </c:marker>
          <c:xVal>
            <c:numRef>
              <c:f>'Control Loop'!$D$37:$D$1437</c:f>
              <c:numCache>
                <c:formatCode>General</c:formatCode>
                <c:ptCount val="1401"/>
                <c:pt idx="0">
                  <c:v>0.01</c:v>
                </c:pt>
                <c:pt idx="1">
                  <c:v>1.0115794542598987E-2</c:v>
                </c:pt>
                <c:pt idx="2">
                  <c:v>1.0232929922807537E-2</c:v>
                </c:pt>
                <c:pt idx="3">
                  <c:v>1.0351421666793434E-2</c:v>
                </c:pt>
                <c:pt idx="4">
                  <c:v>1.0471285480508985E-2</c:v>
                </c:pt>
                <c:pt idx="5">
                  <c:v>1.0592537251772879E-2</c:v>
                </c:pt>
                <c:pt idx="6">
                  <c:v>1.0715193052376049E-2</c:v>
                </c:pt>
                <c:pt idx="7">
                  <c:v>1.0839269140212019E-2</c:v>
                </c:pt>
                <c:pt idx="8">
                  <c:v>1.0964781961431828E-2</c:v>
                </c:pt>
                <c:pt idx="9">
                  <c:v>1.1091748152623988E-2</c:v>
                </c:pt>
                <c:pt idx="10">
                  <c:v>1.1220184543019611E-2</c:v>
                </c:pt>
                <c:pt idx="11">
                  <c:v>1.1350108156723122E-2</c:v>
                </c:pt>
                <c:pt idx="12">
                  <c:v>1.1481536214968798E-2</c:v>
                </c:pt>
                <c:pt idx="13">
                  <c:v>1.1614486138403391E-2</c:v>
                </c:pt>
                <c:pt idx="14">
                  <c:v>1.174897554939526E-2</c:v>
                </c:pt>
                <c:pt idx="15">
                  <c:v>1.1885022274370141E-2</c:v>
                </c:pt>
                <c:pt idx="16">
                  <c:v>1.2022644346174085E-2</c:v>
                </c:pt>
                <c:pt idx="17">
                  <c:v>1.216186000646363E-2</c:v>
                </c:pt>
                <c:pt idx="18">
                  <c:v>1.2302687708123762E-2</c:v>
                </c:pt>
                <c:pt idx="19">
                  <c:v>1.2445146117713798E-2</c:v>
                </c:pt>
                <c:pt idx="20">
                  <c:v>1.2589254117941612E-2</c:v>
                </c:pt>
                <c:pt idx="21">
                  <c:v>1.2735030810166557E-2</c:v>
                </c:pt>
                <c:pt idx="22">
                  <c:v>1.2882495516931271E-2</c:v>
                </c:pt>
                <c:pt idx="23">
                  <c:v>1.3031667784522924E-2</c:v>
                </c:pt>
                <c:pt idx="24">
                  <c:v>1.3182567385563993E-2</c:v>
                </c:pt>
                <c:pt idx="25">
                  <c:v>1.3335214321633161E-2</c:v>
                </c:pt>
                <c:pt idx="26">
                  <c:v>1.348962882591645E-2</c:v>
                </c:pt>
                <c:pt idx="27">
                  <c:v>1.3645831365889158E-2</c:v>
                </c:pt>
                <c:pt idx="28">
                  <c:v>1.3803842646028758E-2</c:v>
                </c:pt>
                <c:pt idx="29">
                  <c:v>1.396368361055928E-2</c:v>
                </c:pt>
                <c:pt idx="30">
                  <c:v>1.4125375446227445E-2</c:v>
                </c:pt>
                <c:pt idx="31">
                  <c:v>1.4288939585110922E-2</c:v>
                </c:pt>
                <c:pt idx="32">
                  <c:v>1.4454397707459167E-2</c:v>
                </c:pt>
                <c:pt idx="33">
                  <c:v>1.4621771744567065E-2</c:v>
                </c:pt>
                <c:pt idx="34">
                  <c:v>1.4791083881681955E-2</c:v>
                </c:pt>
                <c:pt idx="35">
                  <c:v>1.4962356560944214E-2</c:v>
                </c:pt>
                <c:pt idx="36">
                  <c:v>1.5135612484361951E-2</c:v>
                </c:pt>
                <c:pt idx="37">
                  <c:v>1.5310874616820168E-2</c:v>
                </c:pt>
                <c:pt idx="38">
                  <c:v>1.5488166189124672E-2</c:v>
                </c:pt>
                <c:pt idx="39">
                  <c:v>1.5667510701081348E-2</c:v>
                </c:pt>
                <c:pt idx="40">
                  <c:v>1.5848931924610982E-2</c:v>
                </c:pt>
                <c:pt idx="41">
                  <c:v>1.6032453906900258E-2</c:v>
                </c:pt>
                <c:pt idx="42">
                  <c:v>1.6218100973589136E-2</c:v>
                </c:pt>
                <c:pt idx="43">
                  <c:v>1.6405897731995224E-2</c:v>
                </c:pt>
                <c:pt idx="44">
                  <c:v>1.6595869074375436E-2</c:v>
                </c:pt>
                <c:pt idx="45">
                  <c:v>1.6788040181225424E-2</c:v>
                </c:pt>
                <c:pt idx="46">
                  <c:v>1.6982436524617259E-2</c:v>
                </c:pt>
                <c:pt idx="47">
                  <c:v>1.7179083871575684E-2</c:v>
                </c:pt>
                <c:pt idx="48">
                  <c:v>1.7378008287493557E-2</c:v>
                </c:pt>
                <c:pt idx="49">
                  <c:v>1.7579236139586715E-2</c:v>
                </c:pt>
                <c:pt idx="50">
                  <c:v>1.7782794100389014E-2</c:v>
                </c:pt>
                <c:pt idx="51">
                  <c:v>1.7988709151287655E-2</c:v>
                </c:pt>
                <c:pt idx="52">
                  <c:v>1.8197008586099607E-2</c:v>
                </c:pt>
                <c:pt idx="53">
                  <c:v>1.8407720014689329E-2</c:v>
                </c:pt>
                <c:pt idx="54">
                  <c:v>1.8620871366628433E-2</c:v>
                </c:pt>
                <c:pt idx="55">
                  <c:v>1.8836490894897761E-2</c:v>
                </c:pt>
                <c:pt idx="56">
                  <c:v>1.9054607179632213E-2</c:v>
                </c:pt>
                <c:pt idx="57">
                  <c:v>1.9275249131909099E-2</c:v>
                </c:pt>
                <c:pt idx="58">
                  <c:v>1.9498445997580178E-2</c:v>
                </c:pt>
                <c:pt idx="59">
                  <c:v>1.9724227361148258E-2</c:v>
                </c:pt>
                <c:pt idx="60">
                  <c:v>1.9952623149688504E-2</c:v>
                </c:pt>
                <c:pt idx="61">
                  <c:v>2.0183663636815313E-2</c:v>
                </c:pt>
                <c:pt idx="62">
                  <c:v>2.0417379446694989E-2</c:v>
                </c:pt>
                <c:pt idx="63">
                  <c:v>2.0653801558104982E-2</c:v>
                </c:pt>
                <c:pt idx="64">
                  <c:v>2.0892961308540077E-2</c:v>
                </c:pt>
                <c:pt idx="65">
                  <c:v>2.1134890398366135E-2</c:v>
                </c:pt>
                <c:pt idx="66">
                  <c:v>2.1379620895021982E-2</c:v>
                </c:pt>
                <c:pt idx="67">
                  <c:v>2.162718523726985E-2</c:v>
                </c:pt>
                <c:pt idx="68">
                  <c:v>2.1877616239495169E-2</c:v>
                </c:pt>
                <c:pt idx="69">
                  <c:v>2.2130947096056005E-2</c:v>
                </c:pt>
                <c:pt idx="70">
                  <c:v>2.2387211385683017E-2</c:v>
                </c:pt>
                <c:pt idx="71">
                  <c:v>2.2646443075930212E-2</c:v>
                </c:pt>
                <c:pt idx="72">
                  <c:v>2.2908676527677332E-2</c:v>
                </c:pt>
                <c:pt idx="73">
                  <c:v>2.3173946499684382E-2</c:v>
                </c:pt>
                <c:pt idx="74">
                  <c:v>2.3442288153198799E-2</c:v>
                </c:pt>
                <c:pt idx="75">
                  <c:v>2.3713737056616124E-2</c:v>
                </c:pt>
                <c:pt idx="76">
                  <c:v>2.398832919019446E-2</c:v>
                </c:pt>
                <c:pt idx="77">
                  <c:v>2.4266100950823707E-2</c:v>
                </c:pt>
                <c:pt idx="78">
                  <c:v>2.4547089156849836E-2</c:v>
                </c:pt>
                <c:pt idx="79">
                  <c:v>2.4831331052955229E-2</c:v>
                </c:pt>
                <c:pt idx="80">
                  <c:v>2.5118864315095319E-2</c:v>
                </c:pt>
                <c:pt idx="81">
                  <c:v>2.5409727055492552E-2</c:v>
                </c:pt>
                <c:pt idx="82">
                  <c:v>2.5703957827688133E-2</c:v>
                </c:pt>
                <c:pt idx="83">
                  <c:v>2.6001595631652195E-2</c:v>
                </c:pt>
                <c:pt idx="84">
                  <c:v>2.6302679918953287E-2</c:v>
                </c:pt>
                <c:pt idx="85">
                  <c:v>2.6607250597987544E-2</c:v>
                </c:pt>
                <c:pt idx="86">
                  <c:v>2.6915348039268597E-2</c:v>
                </c:pt>
                <c:pt idx="87">
                  <c:v>2.7227013080778545E-2</c:v>
                </c:pt>
                <c:pt idx="88">
                  <c:v>2.7542287033381078E-2</c:v>
                </c:pt>
                <c:pt idx="89">
                  <c:v>2.7861211686297106E-2</c:v>
                </c:pt>
                <c:pt idx="90">
                  <c:v>2.8183829312643922E-2</c:v>
                </c:pt>
                <c:pt idx="91">
                  <c:v>2.8510182675038468E-2</c:v>
                </c:pt>
                <c:pt idx="92">
                  <c:v>2.8840315031265416E-2</c:v>
                </c:pt>
                <c:pt idx="93">
                  <c:v>2.9174270140011015E-2</c:v>
                </c:pt>
                <c:pt idx="94">
                  <c:v>2.9512092266663181E-2</c:v>
                </c:pt>
                <c:pt idx="95">
                  <c:v>2.9853826189178912E-2</c:v>
                </c:pt>
                <c:pt idx="96">
                  <c:v>3.0199517204019467E-2</c:v>
                </c:pt>
                <c:pt idx="97">
                  <c:v>3.0549211132154416E-2</c:v>
                </c:pt>
                <c:pt idx="98">
                  <c:v>3.0902954325135176E-2</c:v>
                </c:pt>
                <c:pt idx="99">
                  <c:v>3.1260793671238796E-2</c:v>
                </c:pt>
                <c:pt idx="100">
                  <c:v>3.1622776601683035E-2</c:v>
                </c:pt>
                <c:pt idx="101">
                  <c:v>3.1988951096913194E-2</c:v>
                </c:pt>
                <c:pt idx="102">
                  <c:v>3.2359365692962029E-2</c:v>
                </c:pt>
                <c:pt idx="103">
                  <c:v>3.2734069487882995E-2</c:v>
                </c:pt>
                <c:pt idx="104">
                  <c:v>3.3113112148258274E-2</c:v>
                </c:pt>
                <c:pt idx="105">
                  <c:v>3.3496543915781919E-2</c:v>
                </c:pt>
                <c:pt idx="106">
                  <c:v>3.3884415613919382E-2</c:v>
                </c:pt>
                <c:pt idx="107">
                  <c:v>3.4276778654644152E-2</c:v>
                </c:pt>
                <c:pt idx="108">
                  <c:v>3.4673685045252256E-2</c:v>
                </c:pt>
                <c:pt idx="109">
                  <c:v>3.5075187395255884E-2</c:v>
                </c:pt>
                <c:pt idx="110">
                  <c:v>3.5481338923356594E-2</c:v>
                </c:pt>
                <c:pt idx="111">
                  <c:v>3.5892193464499553E-2</c:v>
                </c:pt>
                <c:pt idx="112">
                  <c:v>3.6307805477009139E-2</c:v>
                </c:pt>
                <c:pt idx="113">
                  <c:v>3.6728230049807457E-2</c:v>
                </c:pt>
                <c:pt idx="114">
                  <c:v>3.7153522909716234E-2</c:v>
                </c:pt>
                <c:pt idx="115">
                  <c:v>3.7583740428843368E-2</c:v>
                </c:pt>
                <c:pt idx="116">
                  <c:v>3.8018939632055056E-2</c:v>
                </c:pt>
                <c:pt idx="117">
                  <c:v>3.8459178204534261E-2</c:v>
                </c:pt>
                <c:pt idx="118">
                  <c:v>3.8904514499426952E-2</c:v>
                </c:pt>
                <c:pt idx="119">
                  <c:v>3.9355007545576602E-2</c:v>
                </c:pt>
                <c:pt idx="120">
                  <c:v>3.9810717055348568E-2</c:v>
                </c:pt>
                <c:pt idx="121">
                  <c:v>4.0271703432544721E-2</c:v>
                </c:pt>
                <c:pt idx="122">
                  <c:v>4.0738027780410066E-2</c:v>
                </c:pt>
                <c:pt idx="123">
                  <c:v>4.12097519097318E-2</c:v>
                </c:pt>
                <c:pt idx="124">
                  <c:v>4.1686938347032285E-2</c:v>
                </c:pt>
                <c:pt idx="125">
                  <c:v>4.2169650342856954E-2</c:v>
                </c:pt>
                <c:pt idx="126">
                  <c:v>4.265795188015796E-2</c:v>
                </c:pt>
                <c:pt idx="127">
                  <c:v>4.3151907682775194E-2</c:v>
                </c:pt>
                <c:pt idx="128">
                  <c:v>4.3651583224015231E-2</c:v>
                </c:pt>
                <c:pt idx="129">
                  <c:v>4.4157044735329866E-2</c:v>
                </c:pt>
                <c:pt idx="130">
                  <c:v>4.4668359215094898E-2</c:v>
                </c:pt>
                <c:pt idx="131">
                  <c:v>4.5185594437490796E-2</c:v>
                </c:pt>
                <c:pt idx="132">
                  <c:v>4.5708818961486049E-2</c:v>
                </c:pt>
                <c:pt idx="133">
                  <c:v>4.6238102139924533E-2</c:v>
                </c:pt>
                <c:pt idx="134">
                  <c:v>4.6773514128718302E-2</c:v>
                </c:pt>
                <c:pt idx="135">
                  <c:v>4.731512589614649E-2</c:v>
                </c:pt>
                <c:pt idx="136">
                  <c:v>4.7863009232262256E-2</c:v>
                </c:pt>
                <c:pt idx="137">
                  <c:v>4.8417236758408318E-2</c:v>
                </c:pt>
                <c:pt idx="138">
                  <c:v>4.8977881936842986E-2</c:v>
                </c:pt>
                <c:pt idx="139">
                  <c:v>4.9545019080477336E-2</c:v>
                </c:pt>
                <c:pt idx="140">
                  <c:v>5.0118723362725527E-2</c:v>
                </c:pt>
                <c:pt idx="141">
                  <c:v>5.069907082746871E-2</c:v>
                </c:pt>
                <c:pt idx="142">
                  <c:v>5.1286138399134713E-2</c:v>
                </c:pt>
                <c:pt idx="143">
                  <c:v>5.1880003892894315E-2</c:v>
                </c:pt>
                <c:pt idx="144">
                  <c:v>5.2480746024975419E-2</c:v>
                </c:pt>
                <c:pt idx="145">
                  <c:v>5.3088444423096973E-2</c:v>
                </c:pt>
                <c:pt idx="146">
                  <c:v>5.3703179637023361E-2</c:v>
                </c:pt>
                <c:pt idx="147">
                  <c:v>5.4325033149241385E-2</c:v>
                </c:pt>
                <c:pt idx="148">
                  <c:v>5.4954087385760464E-2</c:v>
                </c:pt>
                <c:pt idx="149">
                  <c:v>5.5590425727038345E-2</c:v>
                </c:pt>
                <c:pt idx="150">
                  <c:v>5.6234132519032871E-2</c:v>
                </c:pt>
                <c:pt idx="151">
                  <c:v>5.6885293084382074E-2</c:v>
                </c:pt>
                <c:pt idx="152">
                  <c:v>5.754399373371355E-2</c:v>
                </c:pt>
                <c:pt idx="153">
                  <c:v>5.8210321777084968E-2</c:v>
                </c:pt>
                <c:pt idx="154">
                  <c:v>5.8884365535556697E-2</c:v>
                </c:pt>
                <c:pt idx="155">
                  <c:v>5.9566214352898821E-2</c:v>
                </c:pt>
                <c:pt idx="156">
                  <c:v>6.0255958607433463E-2</c:v>
                </c:pt>
                <c:pt idx="157">
                  <c:v>6.0953689724014583E-2</c:v>
                </c:pt>
                <c:pt idx="158">
                  <c:v>6.1659500186145848E-2</c:v>
                </c:pt>
                <c:pt idx="159">
                  <c:v>6.2373483548239524E-2</c:v>
                </c:pt>
                <c:pt idx="160">
                  <c:v>6.3095734448016902E-2</c:v>
                </c:pt>
                <c:pt idx="161">
                  <c:v>6.3826348619052356E-2</c:v>
                </c:pt>
                <c:pt idx="162">
                  <c:v>6.4565422903462996E-2</c:v>
                </c:pt>
                <c:pt idx="163">
                  <c:v>6.5313055264744652E-2</c:v>
                </c:pt>
                <c:pt idx="164">
                  <c:v>6.6069344800756977E-2</c:v>
                </c:pt>
                <c:pt idx="165">
                  <c:v>6.6834391756858749E-2</c:v>
                </c:pt>
                <c:pt idx="166">
                  <c:v>6.7608297539195436E-2</c:v>
                </c:pt>
                <c:pt idx="167">
                  <c:v>6.839116472814015E-2</c:v>
                </c:pt>
                <c:pt idx="168">
                  <c:v>6.9183097091890827E-2</c:v>
                </c:pt>
                <c:pt idx="169">
                  <c:v>6.9984199600224506E-2</c:v>
                </c:pt>
                <c:pt idx="170">
                  <c:v>7.0794578438410832E-2</c:v>
                </c:pt>
                <c:pt idx="171">
                  <c:v>7.161434102128722E-2</c:v>
                </c:pt>
                <c:pt idx="172">
                  <c:v>7.2443596007495989E-2</c:v>
                </c:pt>
                <c:pt idx="173">
                  <c:v>7.3282453313887344E-2</c:v>
                </c:pt>
                <c:pt idx="174">
                  <c:v>7.4131024130088596E-2</c:v>
                </c:pt>
                <c:pt idx="175">
                  <c:v>7.4989420933242373E-2</c:v>
                </c:pt>
                <c:pt idx="176">
                  <c:v>7.5857757502915138E-2</c:v>
                </c:pt>
                <c:pt idx="177">
                  <c:v>7.6736148936178611E-2</c:v>
                </c:pt>
                <c:pt idx="178">
                  <c:v>7.7624711662865831E-2</c:v>
                </c:pt>
                <c:pt idx="179">
                  <c:v>7.8523563461003726E-2</c:v>
                </c:pt>
                <c:pt idx="180">
                  <c:v>7.9432823472424655E-2</c:v>
                </c:pt>
                <c:pt idx="181">
                  <c:v>8.0352612218558189E-2</c:v>
                </c:pt>
                <c:pt idx="182">
                  <c:v>8.1283051616406352E-2</c:v>
                </c:pt>
                <c:pt idx="183">
                  <c:v>8.2224264994703422E-2</c:v>
                </c:pt>
                <c:pt idx="184">
                  <c:v>8.3176377110263364E-2</c:v>
                </c:pt>
                <c:pt idx="185">
                  <c:v>8.4139514164515719E-2</c:v>
                </c:pt>
                <c:pt idx="186">
                  <c:v>8.5113803820233813E-2</c:v>
                </c:pt>
                <c:pt idx="187">
                  <c:v>8.6099375218456176E-2</c:v>
                </c:pt>
                <c:pt idx="188">
                  <c:v>8.7096358995604056E-2</c:v>
                </c:pt>
                <c:pt idx="189">
                  <c:v>8.8104887300797338E-2</c:v>
                </c:pt>
                <c:pt idx="190">
                  <c:v>8.9125093813370443E-2</c:v>
                </c:pt>
                <c:pt idx="191">
                  <c:v>9.0157113760591531E-2</c:v>
                </c:pt>
                <c:pt idx="192">
                  <c:v>9.1201083935586749E-2</c:v>
                </c:pt>
                <c:pt idx="193">
                  <c:v>9.225714271547196E-2</c:v>
                </c:pt>
                <c:pt idx="194">
                  <c:v>9.3325430079694696E-2</c:v>
                </c:pt>
                <c:pt idx="195">
                  <c:v>9.4406087628587876E-2</c:v>
                </c:pt>
                <c:pt idx="196">
                  <c:v>9.5499258602139078E-2</c:v>
                </c:pt>
                <c:pt idx="197">
                  <c:v>9.6605087898976677E-2</c:v>
                </c:pt>
                <c:pt idx="198">
                  <c:v>9.7723722095576351E-2</c:v>
                </c:pt>
                <c:pt idx="199">
                  <c:v>9.8855309465689101E-2</c:v>
                </c:pt>
                <c:pt idx="200">
                  <c:v>9.9999999999995148E-2</c:v>
                </c:pt>
                <c:pt idx="201">
                  <c:v>0.10115794542598495</c:v>
                </c:pt>
                <c:pt idx="202">
                  <c:v>0.10232929922807035</c:v>
                </c:pt>
                <c:pt idx="203">
                  <c:v>0.10351421666792926</c:v>
                </c:pt>
                <c:pt idx="204">
                  <c:v>0.10471285480508477</c:v>
                </c:pt>
                <c:pt idx="205">
                  <c:v>0.10592537251772365</c:v>
                </c:pt>
                <c:pt idx="206">
                  <c:v>0.10715193052375523</c:v>
                </c:pt>
                <c:pt idx="207">
                  <c:v>0.10839269140211488</c:v>
                </c:pt>
                <c:pt idx="208">
                  <c:v>0.10964781961431296</c:v>
                </c:pt>
                <c:pt idx="209">
                  <c:v>0.1109174815262345</c:v>
                </c:pt>
                <c:pt idx="210">
                  <c:v>0.11220184543019066</c:v>
                </c:pt>
                <c:pt idx="211">
                  <c:v>0.11350108156722566</c:v>
                </c:pt>
                <c:pt idx="212">
                  <c:v>0.11481536214968234</c:v>
                </c:pt>
                <c:pt idx="213">
                  <c:v>0.11614486138402827</c:v>
                </c:pt>
                <c:pt idx="214">
                  <c:v>0.11748975549394687</c:v>
                </c:pt>
                <c:pt idx="215">
                  <c:v>0.11885022274369558</c:v>
                </c:pt>
                <c:pt idx="216">
                  <c:v>0.12022644346173494</c:v>
                </c:pt>
                <c:pt idx="217">
                  <c:v>0.12161860006463039</c:v>
                </c:pt>
                <c:pt idx="218">
                  <c:v>0.12302687708123167</c:v>
                </c:pt>
                <c:pt idx="219">
                  <c:v>0.12445146117713193</c:v>
                </c:pt>
                <c:pt idx="220">
                  <c:v>0.12589254117940996</c:v>
                </c:pt>
                <c:pt idx="221">
                  <c:v>0.12735030810165932</c:v>
                </c:pt>
                <c:pt idx="222">
                  <c:v>0.12882495516930648</c:v>
                </c:pt>
                <c:pt idx="223">
                  <c:v>0.13031667784522291</c:v>
                </c:pt>
                <c:pt idx="224">
                  <c:v>0.13182567385563349</c:v>
                </c:pt>
                <c:pt idx="225">
                  <c:v>0.1333521432163251</c:v>
                </c:pt>
                <c:pt idx="226">
                  <c:v>0.13489628825915795</c:v>
                </c:pt>
                <c:pt idx="227">
                  <c:v>0.13645831365888494</c:v>
                </c:pt>
                <c:pt idx="228">
                  <c:v>0.13803842646028086</c:v>
                </c:pt>
                <c:pt idx="229">
                  <c:v>0.13963683610558592</c:v>
                </c:pt>
                <c:pt idx="230">
                  <c:v>0.14125375446226751</c:v>
                </c:pt>
                <c:pt idx="231">
                  <c:v>0.14288939585110227</c:v>
                </c:pt>
                <c:pt idx="232">
                  <c:v>0.14454397707458463</c:v>
                </c:pt>
                <c:pt idx="233">
                  <c:v>0.14621771744566348</c:v>
                </c:pt>
                <c:pt idx="234">
                  <c:v>0.14791083881681227</c:v>
                </c:pt>
                <c:pt idx="235">
                  <c:v>0.14962356560943479</c:v>
                </c:pt>
                <c:pt idx="236">
                  <c:v>0.15135612484361216</c:v>
                </c:pt>
                <c:pt idx="237">
                  <c:v>0.15310874616819425</c:v>
                </c:pt>
                <c:pt idx="238">
                  <c:v>0.15488166189123911</c:v>
                </c:pt>
                <c:pt idx="239">
                  <c:v>0.15667510701080578</c:v>
                </c:pt>
                <c:pt idx="240">
                  <c:v>0.1584893192461021</c:v>
                </c:pt>
                <c:pt idx="241">
                  <c:v>0.1603245390689948</c:v>
                </c:pt>
                <c:pt idx="242">
                  <c:v>0.16218100973588337</c:v>
                </c:pt>
                <c:pt idx="243">
                  <c:v>0.16405897731994418</c:v>
                </c:pt>
                <c:pt idx="244">
                  <c:v>0.16595869074374622</c:v>
                </c:pt>
                <c:pt idx="245">
                  <c:v>0.16788040181224606</c:v>
                </c:pt>
                <c:pt idx="246">
                  <c:v>0.16982436524616432</c:v>
                </c:pt>
                <c:pt idx="247">
                  <c:v>0.17179083871574843</c:v>
                </c:pt>
                <c:pt idx="248">
                  <c:v>0.17378008287492705</c:v>
                </c:pt>
                <c:pt idx="249">
                  <c:v>0.17579236139585863</c:v>
                </c:pt>
                <c:pt idx="250">
                  <c:v>0.1778279410038815</c:v>
                </c:pt>
                <c:pt idx="251">
                  <c:v>0.17988709151286772</c:v>
                </c:pt>
                <c:pt idx="252">
                  <c:v>0.18197008586098715</c:v>
                </c:pt>
                <c:pt idx="253">
                  <c:v>0.18407720014688425</c:v>
                </c:pt>
                <c:pt idx="254">
                  <c:v>0.18620871366627526</c:v>
                </c:pt>
                <c:pt idx="255">
                  <c:v>0.18836490894896843</c:v>
                </c:pt>
                <c:pt idx="256">
                  <c:v>0.19054607179631278</c:v>
                </c:pt>
                <c:pt idx="257">
                  <c:v>0.19275249131908151</c:v>
                </c:pt>
                <c:pt idx="258">
                  <c:v>0.19498445997579231</c:v>
                </c:pt>
                <c:pt idx="259">
                  <c:v>0.19724227361147301</c:v>
                </c:pt>
                <c:pt idx="260">
                  <c:v>0.19952623149687526</c:v>
                </c:pt>
                <c:pt idx="261">
                  <c:v>0.20183663636814322</c:v>
                </c:pt>
                <c:pt idx="262">
                  <c:v>0.20417379446693992</c:v>
                </c:pt>
                <c:pt idx="263">
                  <c:v>0.20653801558103976</c:v>
                </c:pt>
                <c:pt idx="264">
                  <c:v>0.2089296130853906</c:v>
                </c:pt>
                <c:pt idx="265">
                  <c:v>0.21134890398365097</c:v>
                </c:pt>
                <c:pt idx="266">
                  <c:v>0.21379620895020934</c:v>
                </c:pt>
                <c:pt idx="267">
                  <c:v>0.21627185237268798</c:v>
                </c:pt>
                <c:pt idx="268">
                  <c:v>0.21877616239494102</c:v>
                </c:pt>
                <c:pt idx="269">
                  <c:v>0.2213094709605492</c:v>
                </c:pt>
                <c:pt idx="270">
                  <c:v>0.22387211385681921</c:v>
                </c:pt>
                <c:pt idx="271">
                  <c:v>0.22646443075929101</c:v>
                </c:pt>
                <c:pt idx="272">
                  <c:v>0.22908676527676217</c:v>
                </c:pt>
                <c:pt idx="273">
                  <c:v>0.23173946499683254</c:v>
                </c:pt>
                <c:pt idx="274">
                  <c:v>0.23442288153197649</c:v>
                </c:pt>
                <c:pt idx="275">
                  <c:v>0.23713737056614964</c:v>
                </c:pt>
                <c:pt idx="276">
                  <c:v>0.23988329190193294</c:v>
                </c:pt>
                <c:pt idx="277">
                  <c:v>0.24266100950822525</c:v>
                </c:pt>
                <c:pt idx="278">
                  <c:v>0.24547089156848631</c:v>
                </c:pt>
                <c:pt idx="279">
                  <c:v>0.24831331052954012</c:v>
                </c:pt>
                <c:pt idx="280">
                  <c:v>0.25118864315094086</c:v>
                </c:pt>
                <c:pt idx="281">
                  <c:v>0.25409727055491316</c:v>
                </c:pt>
                <c:pt idx="282">
                  <c:v>0.25703957827686885</c:v>
                </c:pt>
                <c:pt idx="283">
                  <c:v>0.2600159563165092</c:v>
                </c:pt>
                <c:pt idx="284">
                  <c:v>0.26302679918951999</c:v>
                </c:pt>
                <c:pt idx="285">
                  <c:v>0.26607250597986254</c:v>
                </c:pt>
                <c:pt idx="286">
                  <c:v>0.26915348039267289</c:v>
                </c:pt>
                <c:pt idx="287">
                  <c:v>0.27227013080777207</c:v>
                </c:pt>
                <c:pt idx="288">
                  <c:v>0.27542287033379725</c:v>
                </c:pt>
                <c:pt idx="289">
                  <c:v>0.27861211686295739</c:v>
                </c:pt>
                <c:pt idx="290">
                  <c:v>0.2818382931264255</c:v>
                </c:pt>
                <c:pt idx="291">
                  <c:v>0.28510182675037082</c:v>
                </c:pt>
                <c:pt idx="292">
                  <c:v>0.28840315031263997</c:v>
                </c:pt>
                <c:pt idx="293">
                  <c:v>0.29174270140009584</c:v>
                </c:pt>
                <c:pt idx="294">
                  <c:v>0.29512092266661744</c:v>
                </c:pt>
                <c:pt idx="295">
                  <c:v>0.29853826189177457</c:v>
                </c:pt>
                <c:pt idx="296">
                  <c:v>0.30199517204017973</c:v>
                </c:pt>
                <c:pt idx="297">
                  <c:v>0.30549211132152915</c:v>
                </c:pt>
                <c:pt idx="298">
                  <c:v>0.30902954325133664</c:v>
                </c:pt>
                <c:pt idx="299">
                  <c:v>0.31260793671237275</c:v>
                </c:pt>
                <c:pt idx="300">
                  <c:v>0.31622776601681496</c:v>
                </c:pt>
                <c:pt idx="301">
                  <c:v>0.31988951096911628</c:v>
                </c:pt>
                <c:pt idx="302">
                  <c:v>0.32359365692960446</c:v>
                </c:pt>
                <c:pt idx="303">
                  <c:v>0.32734069487881401</c:v>
                </c:pt>
                <c:pt idx="304">
                  <c:v>0.33113112148256663</c:v>
                </c:pt>
                <c:pt idx="305">
                  <c:v>0.33496543915780291</c:v>
                </c:pt>
                <c:pt idx="306">
                  <c:v>0.33884415613917718</c:v>
                </c:pt>
                <c:pt idx="307">
                  <c:v>0.3427677865464247</c:v>
                </c:pt>
                <c:pt idx="308">
                  <c:v>0.34673685045250568</c:v>
                </c:pt>
                <c:pt idx="309">
                  <c:v>0.3507518739525417</c:v>
                </c:pt>
                <c:pt idx="310">
                  <c:v>0.35481338923354855</c:v>
                </c:pt>
                <c:pt idx="311">
                  <c:v>0.35892193464497796</c:v>
                </c:pt>
                <c:pt idx="312">
                  <c:v>0.36307805477007377</c:v>
                </c:pt>
                <c:pt idx="313">
                  <c:v>0.36728230049805677</c:v>
                </c:pt>
                <c:pt idx="314">
                  <c:v>0.37153522909714426</c:v>
                </c:pt>
                <c:pt idx="315">
                  <c:v>0.37583740428841522</c:v>
                </c:pt>
                <c:pt idx="316">
                  <c:v>0.38018939632053189</c:v>
                </c:pt>
                <c:pt idx="317">
                  <c:v>0.3845917820453239</c:v>
                </c:pt>
                <c:pt idx="318">
                  <c:v>0.38904514499425058</c:v>
                </c:pt>
                <c:pt idx="319">
                  <c:v>0.39355007545574672</c:v>
                </c:pt>
                <c:pt idx="320">
                  <c:v>0.39810717055346612</c:v>
                </c:pt>
                <c:pt idx="321">
                  <c:v>0.4027170343254276</c:v>
                </c:pt>
                <c:pt idx="322">
                  <c:v>0.40738027780408087</c:v>
                </c:pt>
                <c:pt idx="323">
                  <c:v>0.41209751909729797</c:v>
                </c:pt>
                <c:pt idx="324">
                  <c:v>0.41686938347030239</c:v>
                </c:pt>
                <c:pt idx="325">
                  <c:v>0.42169650342854886</c:v>
                </c:pt>
                <c:pt idx="326">
                  <c:v>0.42657951880155881</c:v>
                </c:pt>
                <c:pt idx="327">
                  <c:v>0.431519076827731</c:v>
                </c:pt>
                <c:pt idx="328">
                  <c:v>0.43651583224013091</c:v>
                </c:pt>
                <c:pt idx="329">
                  <c:v>0.441570447353277</c:v>
                </c:pt>
                <c:pt idx="330">
                  <c:v>0.44668359215092723</c:v>
                </c:pt>
                <c:pt idx="331">
                  <c:v>0.45185594437488602</c:v>
                </c:pt>
                <c:pt idx="332">
                  <c:v>0.45708818961483827</c:v>
                </c:pt>
                <c:pt idx="333">
                  <c:v>0.46238102139922266</c:v>
                </c:pt>
                <c:pt idx="334">
                  <c:v>0.46773514128716009</c:v>
                </c:pt>
                <c:pt idx="335">
                  <c:v>0.47315125896144189</c:v>
                </c:pt>
                <c:pt idx="336">
                  <c:v>0.47863009232259929</c:v>
                </c:pt>
                <c:pt idx="337">
                  <c:v>0.4841723675840594</c:v>
                </c:pt>
                <c:pt idx="338">
                  <c:v>0.48977881936840578</c:v>
                </c:pt>
                <c:pt idx="339">
                  <c:v>0.49545019080474928</c:v>
                </c:pt>
                <c:pt idx="340">
                  <c:v>0.50118723362723083</c:v>
                </c:pt>
                <c:pt idx="341">
                  <c:v>0.50699070827466242</c:v>
                </c:pt>
                <c:pt idx="342">
                  <c:v>0.51286138399132197</c:v>
                </c:pt>
                <c:pt idx="343">
                  <c:v>0.51880003892891768</c:v>
                </c:pt>
                <c:pt idx="344">
                  <c:v>0.52480746024972869</c:v>
                </c:pt>
                <c:pt idx="345">
                  <c:v>0.53088444423094394</c:v>
                </c:pt>
                <c:pt idx="346">
                  <c:v>0.53703179637020715</c:v>
                </c:pt>
                <c:pt idx="347">
                  <c:v>0.54325033149238722</c:v>
                </c:pt>
                <c:pt idx="348">
                  <c:v>0.54954087385757788</c:v>
                </c:pt>
                <c:pt idx="349">
                  <c:v>0.55590425727035642</c:v>
                </c:pt>
                <c:pt idx="350">
                  <c:v>0.56234132519030133</c:v>
                </c:pt>
                <c:pt idx="351">
                  <c:v>0.56885293084379263</c:v>
                </c:pt>
                <c:pt idx="352">
                  <c:v>0.57543993733710752</c:v>
                </c:pt>
                <c:pt idx="353">
                  <c:v>0.58210321777082141</c:v>
                </c:pt>
                <c:pt idx="354">
                  <c:v>0.58884365535553829</c:v>
                </c:pt>
                <c:pt idx="355">
                  <c:v>0.59566214352895874</c:v>
                </c:pt>
                <c:pt idx="356">
                  <c:v>0.60255958607430538</c:v>
                </c:pt>
                <c:pt idx="357">
                  <c:v>0.60953689724011606</c:v>
                </c:pt>
                <c:pt idx="358">
                  <c:v>0.61659500186142846</c:v>
                </c:pt>
                <c:pt idx="359">
                  <c:v>0.62373483548236497</c:v>
                </c:pt>
                <c:pt idx="360">
                  <c:v>0.63095734448013774</c:v>
                </c:pt>
                <c:pt idx="361">
                  <c:v>0.63826348619049245</c:v>
                </c:pt>
                <c:pt idx="362">
                  <c:v>0.64565422903459868</c:v>
                </c:pt>
                <c:pt idx="363">
                  <c:v>0.65313055264741482</c:v>
                </c:pt>
                <c:pt idx="364">
                  <c:v>0.66069344800753704</c:v>
                </c:pt>
                <c:pt idx="365">
                  <c:v>0.66834391756855505</c:v>
                </c:pt>
                <c:pt idx="366">
                  <c:v>0.67608297539192141</c:v>
                </c:pt>
                <c:pt idx="367">
                  <c:v>0.68391164728136822</c:v>
                </c:pt>
                <c:pt idx="368">
                  <c:v>0.6918309709188748</c:v>
                </c:pt>
                <c:pt idx="369">
                  <c:v>0.69984199600221031</c:v>
                </c:pt>
                <c:pt idx="370">
                  <c:v>0.70794578438407407</c:v>
                </c:pt>
                <c:pt idx="371">
                  <c:v>0.71614341021283734</c:v>
                </c:pt>
                <c:pt idx="372">
                  <c:v>0.7244359600749245</c:v>
                </c:pt>
                <c:pt idx="373">
                  <c:v>0.73282453313883722</c:v>
                </c:pt>
                <c:pt idx="374">
                  <c:v>0.74131024130084988</c:v>
                </c:pt>
                <c:pt idx="375">
                  <c:v>0.74989420933238726</c:v>
                </c:pt>
                <c:pt idx="376">
                  <c:v>0.75857757502911438</c:v>
                </c:pt>
                <c:pt idx="377">
                  <c:v>0.76736148936174864</c:v>
                </c:pt>
                <c:pt idx="378">
                  <c:v>0.77624711662862</c:v>
                </c:pt>
                <c:pt idx="379">
                  <c:v>0.78523563460999912</c:v>
                </c:pt>
                <c:pt idx="380">
                  <c:v>0.79432823472420799</c:v>
                </c:pt>
                <c:pt idx="381">
                  <c:v>0.80352612218554287</c:v>
                </c:pt>
                <c:pt idx="382">
                  <c:v>0.81283051616402324</c:v>
                </c:pt>
                <c:pt idx="383">
                  <c:v>0.82224264994699425</c:v>
                </c:pt>
                <c:pt idx="384">
                  <c:v>0.83176377110259314</c:v>
                </c:pt>
                <c:pt idx="385">
                  <c:v>0.84139514164511631</c:v>
                </c:pt>
                <c:pt idx="386">
                  <c:v>0.85113803820229672</c:v>
                </c:pt>
                <c:pt idx="387">
                  <c:v>0.86099375218451912</c:v>
                </c:pt>
                <c:pt idx="388">
                  <c:v>0.8709635899559981</c:v>
                </c:pt>
                <c:pt idx="389">
                  <c:v>0.88104887300793067</c:v>
                </c:pt>
                <c:pt idx="390">
                  <c:v>0.89125093813366107</c:v>
                </c:pt>
                <c:pt idx="391">
                  <c:v>0.9015711376058706</c:v>
                </c:pt>
                <c:pt idx="392">
                  <c:v>0.91201083935582239</c:v>
                </c:pt>
                <c:pt idx="393">
                  <c:v>0.92257142715467477</c:v>
                </c:pt>
                <c:pt idx="394">
                  <c:v>0.93325430079690164</c:v>
                </c:pt>
                <c:pt idx="395">
                  <c:v>0.9440608762858328</c:v>
                </c:pt>
                <c:pt idx="396">
                  <c:v>0.9549925860213434</c:v>
                </c:pt>
                <c:pt idx="397">
                  <c:v>0.96605087898971975</c:v>
                </c:pt>
                <c:pt idx="398">
                  <c:v>0.97723722095571586</c:v>
                </c:pt>
                <c:pt idx="399">
                  <c:v>0.98855309465684293</c:v>
                </c:pt>
                <c:pt idx="400">
                  <c:v>0.99999999999990208</c:v>
                </c:pt>
                <c:pt idx="401">
                  <c:v>1.0115794542597993</c:v>
                </c:pt>
                <c:pt idx="402">
                  <c:v>1.0232929922806537</c:v>
                </c:pt>
                <c:pt idx="403">
                  <c:v>1.0351421666792424</c:v>
                </c:pt>
                <c:pt idx="404">
                  <c:v>1.0471285480507968</c:v>
                </c:pt>
                <c:pt idx="405">
                  <c:v>1.0592537251771839</c:v>
                </c:pt>
                <c:pt idx="406">
                  <c:v>1.0715193052375003</c:v>
                </c:pt>
                <c:pt idx="407">
                  <c:v>1.0839269140210961</c:v>
                </c:pt>
                <c:pt idx="408">
                  <c:v>1.0964781961430763</c:v>
                </c:pt>
                <c:pt idx="409">
                  <c:v>1.10917481526229</c:v>
                </c:pt>
                <c:pt idx="410">
                  <c:v>1.122018454301851</c:v>
                </c:pt>
                <c:pt idx="411">
                  <c:v>1.1350108156722012</c:v>
                </c:pt>
                <c:pt idx="412">
                  <c:v>1.1481536214967676</c:v>
                </c:pt>
                <c:pt idx="413">
                  <c:v>1.1614486138402262</c:v>
                </c:pt>
                <c:pt idx="414">
                  <c:v>1.1748975549394105</c:v>
                </c:pt>
                <c:pt idx="415">
                  <c:v>1.1885022274368979</c:v>
                </c:pt>
                <c:pt idx="416">
                  <c:v>1.202264434617291</c:v>
                </c:pt>
                <c:pt idx="417">
                  <c:v>1.2161860006462446</c:v>
                </c:pt>
                <c:pt idx="418">
                  <c:v>1.2302687708122555</c:v>
                </c:pt>
                <c:pt idx="419">
                  <c:v>1.2445146117712578</c:v>
                </c:pt>
                <c:pt idx="420">
                  <c:v>1.2589254117940381</c:v>
                </c:pt>
                <c:pt idx="421">
                  <c:v>1.2735030810165313</c:v>
                </c:pt>
                <c:pt idx="422">
                  <c:v>1.2882495516930019</c:v>
                </c:pt>
                <c:pt idx="423">
                  <c:v>1.3031667784521646</c:v>
                </c:pt>
                <c:pt idx="424">
                  <c:v>1.3182567385562707</c:v>
                </c:pt>
                <c:pt idx="425">
                  <c:v>1.3335214321631859</c:v>
                </c:pt>
                <c:pt idx="426">
                  <c:v>1.3489628825915139</c:v>
                </c:pt>
                <c:pt idx="427">
                  <c:v>1.3645831365887831</c:v>
                </c:pt>
                <c:pt idx="428">
                  <c:v>1.3803842646027404</c:v>
                </c:pt>
                <c:pt idx="429">
                  <c:v>1.3963683610557913</c:v>
                </c:pt>
                <c:pt idx="430">
                  <c:v>1.4125375446226065</c:v>
                </c:pt>
                <c:pt idx="431">
                  <c:v>1.428893958510953</c:v>
                </c:pt>
                <c:pt idx="432">
                  <c:v>1.4454397707457747</c:v>
                </c:pt>
                <c:pt idx="433">
                  <c:v>1.4621771744565635</c:v>
                </c:pt>
                <c:pt idx="434">
                  <c:v>1.4791083881680511</c:v>
                </c:pt>
                <c:pt idx="435">
                  <c:v>1.4962356560942751</c:v>
                </c:pt>
                <c:pt idx="436">
                  <c:v>1.5135612484360479</c:v>
                </c:pt>
                <c:pt idx="437">
                  <c:v>1.5310874616818666</c:v>
                </c:pt>
                <c:pt idx="438">
                  <c:v>1.5488166189123158</c:v>
                </c:pt>
                <c:pt idx="439">
                  <c:v>1.5667510701079816</c:v>
                </c:pt>
                <c:pt idx="440">
                  <c:v>1.584893192460944</c:v>
                </c:pt>
                <c:pt idx="441">
                  <c:v>1.6032453906898687</c:v>
                </c:pt>
                <c:pt idx="442">
                  <c:v>1.621810097358755</c:v>
                </c:pt>
                <c:pt idx="443">
                  <c:v>1.6405897731993622</c:v>
                </c:pt>
                <c:pt idx="444">
                  <c:v>1.6595869074373812</c:v>
                </c:pt>
                <c:pt idx="445">
                  <c:v>1.6788040181223789</c:v>
                </c:pt>
                <c:pt idx="446">
                  <c:v>1.6982436524615592</c:v>
                </c:pt>
                <c:pt idx="447">
                  <c:v>1.7179083871574008</c:v>
                </c:pt>
                <c:pt idx="448">
                  <c:v>1.737800828749186</c:v>
                </c:pt>
                <c:pt idx="449">
                  <c:v>1.7579236139585006</c:v>
                </c:pt>
                <c:pt idx="450">
                  <c:v>1.7782794100387271</c:v>
                </c:pt>
                <c:pt idx="451">
                  <c:v>1.7988709151285898</c:v>
                </c:pt>
                <c:pt idx="452">
                  <c:v>1.8197008586097829</c:v>
                </c:pt>
                <c:pt idx="453">
                  <c:v>1.840772001468753</c:v>
                </c:pt>
                <c:pt idx="454">
                  <c:v>1.8620871366626621</c:v>
                </c:pt>
                <c:pt idx="455">
                  <c:v>1.883649089489591</c:v>
                </c:pt>
                <c:pt idx="456">
                  <c:v>1.9054607179630352</c:v>
                </c:pt>
                <c:pt idx="457">
                  <c:v>1.9275249131907215</c:v>
                </c:pt>
                <c:pt idx="458">
                  <c:v>1.9498445997578282</c:v>
                </c:pt>
                <c:pt idx="459">
                  <c:v>1.9724227361146323</c:v>
                </c:pt>
                <c:pt idx="460">
                  <c:v>1.9952623149686552</c:v>
                </c:pt>
                <c:pt idx="461">
                  <c:v>2.0183663636813343</c:v>
                </c:pt>
                <c:pt idx="462">
                  <c:v>2.0417379446693</c:v>
                </c:pt>
                <c:pt idx="463">
                  <c:v>2.0653801558102969</c:v>
                </c:pt>
                <c:pt idx="464">
                  <c:v>2.0892961308538025</c:v>
                </c:pt>
                <c:pt idx="465">
                  <c:v>2.113489039836407</c:v>
                </c:pt>
                <c:pt idx="466">
                  <c:v>2.1379620895019893</c:v>
                </c:pt>
                <c:pt idx="467">
                  <c:v>2.1627185237267743</c:v>
                </c:pt>
                <c:pt idx="468">
                  <c:v>2.1877616239493021</c:v>
                </c:pt>
                <c:pt idx="469">
                  <c:v>2.2130947096053841</c:v>
                </c:pt>
                <c:pt idx="470">
                  <c:v>2.2387211385680832</c:v>
                </c:pt>
                <c:pt idx="471">
                  <c:v>2.2646443075928002</c:v>
                </c:pt>
                <c:pt idx="472">
                  <c:v>2.2908676527675103</c:v>
                </c:pt>
                <c:pt idx="473">
                  <c:v>2.3173946499682105</c:v>
                </c:pt>
                <c:pt idx="474">
                  <c:v>2.3442288153196511</c:v>
                </c:pt>
                <c:pt idx="475">
                  <c:v>2.3713737056613811</c:v>
                </c:pt>
                <c:pt idx="476">
                  <c:v>2.3988329190192124</c:v>
                </c:pt>
                <c:pt idx="477">
                  <c:v>2.4266100950821325</c:v>
                </c:pt>
                <c:pt idx="478">
                  <c:v>2.4547089156847437</c:v>
                </c:pt>
                <c:pt idx="479">
                  <c:v>2.4831331052952801</c:v>
                </c:pt>
                <c:pt idx="480">
                  <c:v>2.5118864315092866</c:v>
                </c:pt>
                <c:pt idx="481">
                  <c:v>2.5409727055490081</c:v>
                </c:pt>
                <c:pt idx="482">
                  <c:v>2.5703957827685606</c:v>
                </c:pt>
                <c:pt idx="483">
                  <c:v>2.6001595631649654</c:v>
                </c:pt>
                <c:pt idx="484">
                  <c:v>2.6302679918950718</c:v>
                </c:pt>
                <c:pt idx="485">
                  <c:v>2.6607250597984957</c:v>
                </c:pt>
                <c:pt idx="486">
                  <c:v>2.6915348039265954</c:v>
                </c:pt>
                <c:pt idx="487">
                  <c:v>2.7227013080775886</c:v>
                </c:pt>
                <c:pt idx="488">
                  <c:v>2.754228703337839</c:v>
                </c:pt>
                <c:pt idx="489">
                  <c:v>2.7861211686294385</c:v>
                </c:pt>
                <c:pt idx="490">
                  <c:v>2.8183829312641184</c:v>
                </c:pt>
                <c:pt idx="491">
                  <c:v>2.8510182675035671</c:v>
                </c:pt>
                <c:pt idx="492">
                  <c:v>2.8840315031262596</c:v>
                </c:pt>
                <c:pt idx="493">
                  <c:v>2.9174270140008161</c:v>
                </c:pt>
                <c:pt idx="494">
                  <c:v>2.9512092266660312</c:v>
                </c:pt>
                <c:pt idx="495">
                  <c:v>2.9853826189176007</c:v>
                </c:pt>
                <c:pt idx="496">
                  <c:v>3.0199517204016528</c:v>
                </c:pt>
                <c:pt idx="497">
                  <c:v>3.0549211132151455</c:v>
                </c:pt>
                <c:pt idx="498">
                  <c:v>3.090295432513213</c:v>
                </c:pt>
                <c:pt idx="499">
                  <c:v>3.1260793671235727</c:v>
                </c:pt>
                <c:pt idx="500">
                  <c:v>3.1622776601679927</c:v>
                </c:pt>
                <c:pt idx="501">
                  <c:v>3.1988951096910068</c:v>
                </c:pt>
                <c:pt idx="502">
                  <c:v>3.2359365692958866</c:v>
                </c:pt>
                <c:pt idx="503">
                  <c:v>3.2734069487879811</c:v>
                </c:pt>
                <c:pt idx="504">
                  <c:v>3.3113112148255053</c:v>
                </c:pt>
                <c:pt idx="505">
                  <c:v>3.3496543915778663</c:v>
                </c:pt>
                <c:pt idx="506">
                  <c:v>3.3884415613916103</c:v>
                </c:pt>
                <c:pt idx="507">
                  <c:v>3.4276778654640774</c:v>
                </c:pt>
                <c:pt idx="508">
                  <c:v>3.467368504524885</c:v>
                </c:pt>
                <c:pt idx="509">
                  <c:v>3.5075187395252434</c:v>
                </c:pt>
                <c:pt idx="510">
                  <c:v>3.5481338923353127</c:v>
                </c:pt>
                <c:pt idx="511">
                  <c:v>3.5892193464496049</c:v>
                </c:pt>
                <c:pt idx="512">
                  <c:v>3.630780547700561</c:v>
                </c:pt>
                <c:pt idx="513">
                  <c:v>3.6728230049803887</c:v>
                </c:pt>
                <c:pt idx="514">
                  <c:v>3.715352290971262</c:v>
                </c:pt>
                <c:pt idx="515">
                  <c:v>3.7583740428839727</c:v>
                </c:pt>
                <c:pt idx="516">
                  <c:v>3.8018939632051305</c:v>
                </c:pt>
                <c:pt idx="517">
                  <c:v>3.8459178204530486</c:v>
                </c:pt>
                <c:pt idx="518">
                  <c:v>3.8904514499423128</c:v>
                </c:pt>
                <c:pt idx="519">
                  <c:v>3.9355007545572755</c:v>
                </c:pt>
                <c:pt idx="520">
                  <c:v>3.9810717055344682</c:v>
                </c:pt>
                <c:pt idx="521">
                  <c:v>4.0271703432540802</c:v>
                </c:pt>
                <c:pt idx="522">
                  <c:v>4.0738027780406103</c:v>
                </c:pt>
                <c:pt idx="523">
                  <c:v>4.1209751909727794</c:v>
                </c:pt>
                <c:pt idx="524">
                  <c:v>4.1686938347028244</c:v>
                </c:pt>
                <c:pt idx="525">
                  <c:v>4.2169650342852796</c:v>
                </c:pt>
                <c:pt idx="526">
                  <c:v>4.2657951880153773</c:v>
                </c:pt>
                <c:pt idx="527">
                  <c:v>4.3151907682770965</c:v>
                </c:pt>
                <c:pt idx="528">
                  <c:v>4.3651583224010961</c:v>
                </c:pt>
                <c:pt idx="529">
                  <c:v>4.4157044735325552</c:v>
                </c:pt>
                <c:pt idx="530">
                  <c:v>4.4668359215090554</c:v>
                </c:pt>
                <c:pt idx="531">
                  <c:v>4.5185594437486403</c:v>
                </c:pt>
                <c:pt idx="532">
                  <c:v>4.5708818961481601</c:v>
                </c:pt>
                <c:pt idx="533">
                  <c:v>4.6238102139920052</c:v>
                </c:pt>
                <c:pt idx="534">
                  <c:v>4.6773514128713698</c:v>
                </c:pt>
                <c:pt idx="535">
                  <c:v>4.7315125896141845</c:v>
                </c:pt>
                <c:pt idx="536">
                  <c:v>4.7863009232257561</c:v>
                </c:pt>
                <c:pt idx="537">
                  <c:v>4.8417236758403588</c:v>
                </c:pt>
                <c:pt idx="538">
                  <c:v>4.8977881936838195</c:v>
                </c:pt>
                <c:pt idx="539">
                  <c:v>4.9545019080472521</c:v>
                </c:pt>
                <c:pt idx="540">
                  <c:v>5.0118723362720647</c:v>
                </c:pt>
                <c:pt idx="541">
                  <c:v>5.0699070827463775</c:v>
                </c:pt>
                <c:pt idx="542">
                  <c:v>5.1286138399129753</c:v>
                </c:pt>
                <c:pt idx="543">
                  <c:v>5.1880003892889199</c:v>
                </c:pt>
                <c:pt idx="544">
                  <c:v>5.2480746024970264</c:v>
                </c:pt>
                <c:pt idx="545">
                  <c:v>5.3088444423091756</c:v>
                </c:pt>
                <c:pt idx="546">
                  <c:v>5.3703179637018108</c:v>
                </c:pt>
                <c:pt idx="547">
                  <c:v>5.4325033149236077</c:v>
                </c:pt>
                <c:pt idx="548">
                  <c:v>5.4954087385755122</c:v>
                </c:pt>
                <c:pt idx="549">
                  <c:v>5.5590425727032935</c:v>
                </c:pt>
                <c:pt idx="550">
                  <c:v>5.6234132519027398</c:v>
                </c:pt>
                <c:pt idx="551">
                  <c:v>5.688529308437654</c:v>
                </c:pt>
                <c:pt idx="552">
                  <c:v>5.7543993733707905</c:v>
                </c:pt>
                <c:pt idx="553">
                  <c:v>5.8210321777079255</c:v>
                </c:pt>
                <c:pt idx="554">
                  <c:v>5.8884365535550911</c:v>
                </c:pt>
                <c:pt idx="555">
                  <c:v>5.9566214352892972</c:v>
                </c:pt>
                <c:pt idx="556">
                  <c:v>6.0255958607427598</c:v>
                </c:pt>
                <c:pt idx="557">
                  <c:v>6.0953689724008644</c:v>
                </c:pt>
                <c:pt idx="558">
                  <c:v>6.1659500186139846</c:v>
                </c:pt>
                <c:pt idx="559">
                  <c:v>6.2373483548233466</c:v>
                </c:pt>
                <c:pt idx="560">
                  <c:v>6.3095734448010763</c:v>
                </c:pt>
                <c:pt idx="561">
                  <c:v>6.3826348619046085</c:v>
                </c:pt>
                <c:pt idx="562">
                  <c:v>6.4565422903456664</c:v>
                </c:pt>
                <c:pt idx="563">
                  <c:v>6.5313055264738242</c:v>
                </c:pt>
                <c:pt idx="564">
                  <c:v>6.6069344800750498</c:v>
                </c:pt>
                <c:pt idx="565">
                  <c:v>6.6834391756852254</c:v>
                </c:pt>
                <c:pt idx="566">
                  <c:v>6.7608297539188857</c:v>
                </c:pt>
                <c:pt idx="567">
                  <c:v>6.83911647281335</c:v>
                </c:pt>
                <c:pt idx="568">
                  <c:v>6.9183097091884109</c:v>
                </c:pt>
                <c:pt idx="569">
                  <c:v>6.9984199600217689</c:v>
                </c:pt>
                <c:pt idx="570">
                  <c:v>7.0794578438403892</c:v>
                </c:pt>
                <c:pt idx="571">
                  <c:v>7.1614341021280188</c:v>
                </c:pt>
                <c:pt idx="572">
                  <c:v>7.2443596007488864</c:v>
                </c:pt>
                <c:pt idx="573">
                  <c:v>7.3282453313880147</c:v>
                </c:pt>
                <c:pt idx="574">
                  <c:v>7.4131024130081382</c:v>
                </c:pt>
                <c:pt idx="575">
                  <c:v>7.4989420933235076</c:v>
                </c:pt>
                <c:pt idx="576">
                  <c:v>7.5857757502907752</c:v>
                </c:pt>
                <c:pt idx="577">
                  <c:v>7.6736148936171142</c:v>
                </c:pt>
                <c:pt idx="578">
                  <c:v>7.7624711662858292</c:v>
                </c:pt>
                <c:pt idx="579">
                  <c:v>7.8523563460996026</c:v>
                </c:pt>
                <c:pt idx="580">
                  <c:v>7.9432823472416869</c:v>
                </c:pt>
                <c:pt idx="581">
                  <c:v>8.0352612218550306</c:v>
                </c:pt>
                <c:pt idx="582">
                  <c:v>8.1283051616398367</c:v>
                </c:pt>
                <c:pt idx="583">
                  <c:v>8.2224264994695417</c:v>
                </c:pt>
                <c:pt idx="584">
                  <c:v>8.3176377110255277</c:v>
                </c:pt>
                <c:pt idx="585">
                  <c:v>8.4139514164507521</c:v>
                </c:pt>
                <c:pt idx="586">
                  <c:v>8.5113803820225531</c:v>
                </c:pt>
                <c:pt idx="587">
                  <c:v>8.6099375218447811</c:v>
                </c:pt>
                <c:pt idx="588">
                  <c:v>8.7096358995595509</c:v>
                </c:pt>
                <c:pt idx="589">
                  <c:v>8.8104887300788697</c:v>
                </c:pt>
                <c:pt idx="590">
                  <c:v>8.9125093813361698</c:v>
                </c:pt>
                <c:pt idx="591">
                  <c:v>9.0157113760582668</c:v>
                </c:pt>
                <c:pt idx="592">
                  <c:v>9.1201083935577802</c:v>
                </c:pt>
                <c:pt idx="593">
                  <c:v>9.2257142715463001</c:v>
                </c:pt>
                <c:pt idx="594">
                  <c:v>9.3325430079685603</c:v>
                </c:pt>
                <c:pt idx="595">
                  <c:v>9.4406087628578703</c:v>
                </c:pt>
                <c:pt idx="596">
                  <c:v>9.54992586021298</c:v>
                </c:pt>
                <c:pt idx="597">
                  <c:v>9.6605087898967188</c:v>
                </c:pt>
                <c:pt idx="598">
                  <c:v>9.772372209556675</c:v>
                </c:pt>
                <c:pt idx="599">
                  <c:v>9.8855309465679397</c:v>
                </c:pt>
                <c:pt idx="600">
                  <c:v>9.9999999999985345</c:v>
                </c:pt>
                <c:pt idx="601">
                  <c:v>10.1157945425975</c:v>
                </c:pt>
                <c:pt idx="602">
                  <c:v>10.23292992280604</c:v>
                </c:pt>
                <c:pt idx="603">
                  <c:v>10.35142166679192</c:v>
                </c:pt>
                <c:pt idx="604">
                  <c:v>10.471285480507458</c:v>
                </c:pt>
                <c:pt idx="605">
                  <c:v>10.592537251771333</c:v>
                </c:pt>
                <c:pt idx="606">
                  <c:v>10.715193052374472</c:v>
                </c:pt>
                <c:pt idx="607">
                  <c:v>10.839269140210423</c:v>
                </c:pt>
                <c:pt idx="608">
                  <c:v>10.964781961430219</c:v>
                </c:pt>
                <c:pt idx="609">
                  <c:v>11.09174815262236</c:v>
                </c:pt>
                <c:pt idx="610">
                  <c:v>11.220184543017965</c:v>
                </c:pt>
                <c:pt idx="611">
                  <c:v>11.350108156721461</c:v>
                </c:pt>
                <c:pt idx="612">
                  <c:v>11.481536214967118</c:v>
                </c:pt>
                <c:pt idx="613">
                  <c:v>11.614486138401697</c:v>
                </c:pt>
                <c:pt idx="614">
                  <c:v>11.748975549393544</c:v>
                </c:pt>
                <c:pt idx="615">
                  <c:v>11.885022274368392</c:v>
                </c:pt>
                <c:pt idx="616">
                  <c:v>12.022644346172315</c:v>
                </c:pt>
                <c:pt idx="617">
                  <c:v>12.161860006461843</c:v>
                </c:pt>
                <c:pt idx="618">
                  <c:v>12.302687708121958</c:v>
                </c:pt>
                <c:pt idx="619">
                  <c:v>12.445146117711971</c:v>
                </c:pt>
                <c:pt idx="620">
                  <c:v>12.58925411793977</c:v>
                </c:pt>
                <c:pt idx="621">
                  <c:v>12.735030810164691</c:v>
                </c:pt>
                <c:pt idx="622">
                  <c:v>12.882495516929392</c:v>
                </c:pt>
                <c:pt idx="623">
                  <c:v>13.031667784521023</c:v>
                </c:pt>
                <c:pt idx="624">
                  <c:v>13.182567385562054</c:v>
                </c:pt>
                <c:pt idx="625">
                  <c:v>13.335214321631199</c:v>
                </c:pt>
                <c:pt idx="626">
                  <c:v>13.489628825914469</c:v>
                </c:pt>
                <c:pt idx="627">
                  <c:v>13.645831365887156</c:v>
                </c:pt>
                <c:pt idx="628">
                  <c:v>13.803842646026732</c:v>
                </c:pt>
                <c:pt idx="629">
                  <c:v>13.963683610557236</c:v>
                </c:pt>
                <c:pt idx="630">
                  <c:v>14.125375446225377</c:v>
                </c:pt>
                <c:pt idx="631">
                  <c:v>14.288939585108837</c:v>
                </c:pt>
                <c:pt idx="632">
                  <c:v>14.454397707457058</c:v>
                </c:pt>
                <c:pt idx="633">
                  <c:v>14.621771744564912</c:v>
                </c:pt>
                <c:pt idx="634">
                  <c:v>14.791083881679777</c:v>
                </c:pt>
                <c:pt idx="635">
                  <c:v>14.962356560942009</c:v>
                </c:pt>
                <c:pt idx="636">
                  <c:v>15.135612484359729</c:v>
                </c:pt>
                <c:pt idx="637">
                  <c:v>15.310874616817923</c:v>
                </c:pt>
                <c:pt idx="638">
                  <c:v>15.488166189122405</c:v>
                </c:pt>
                <c:pt idx="639">
                  <c:v>15.667510701079054</c:v>
                </c:pt>
                <c:pt idx="640">
                  <c:v>15.848931924608669</c:v>
                </c:pt>
                <c:pt idx="641">
                  <c:v>16.032453906897921</c:v>
                </c:pt>
                <c:pt idx="642">
                  <c:v>16.218100973586747</c:v>
                </c:pt>
                <c:pt idx="643">
                  <c:v>16.405897731992809</c:v>
                </c:pt>
                <c:pt idx="644">
                  <c:v>16.595869074372992</c:v>
                </c:pt>
                <c:pt idx="645">
                  <c:v>16.788040181222957</c:v>
                </c:pt>
                <c:pt idx="646">
                  <c:v>16.982436524614766</c:v>
                </c:pt>
                <c:pt idx="647">
                  <c:v>17.179083871573173</c:v>
                </c:pt>
                <c:pt idx="648">
                  <c:v>17.378008287491014</c:v>
                </c:pt>
                <c:pt idx="649">
                  <c:v>17.57923613958415</c:v>
                </c:pt>
                <c:pt idx="650">
                  <c:v>17.782794100386422</c:v>
                </c:pt>
                <c:pt idx="651">
                  <c:v>17.988709151285004</c:v>
                </c:pt>
                <c:pt idx="652">
                  <c:v>18.197008586096928</c:v>
                </c:pt>
                <c:pt idx="653">
                  <c:v>18.407720014686618</c:v>
                </c:pt>
                <c:pt idx="654">
                  <c:v>18.6208713666257</c:v>
                </c:pt>
                <c:pt idx="655">
                  <c:v>18.836490894894997</c:v>
                </c:pt>
                <c:pt idx="656">
                  <c:v>19.054607179629425</c:v>
                </c:pt>
                <c:pt idx="657">
                  <c:v>19.275249131906275</c:v>
                </c:pt>
                <c:pt idx="658">
                  <c:v>19.498445997577335</c:v>
                </c:pt>
                <c:pt idx="659">
                  <c:v>19.724227361145381</c:v>
                </c:pt>
                <c:pt idx="660">
                  <c:v>19.952623149685564</c:v>
                </c:pt>
                <c:pt idx="661">
                  <c:v>20.183663636812341</c:v>
                </c:pt>
                <c:pt idx="662">
                  <c:v>20.417379446691985</c:v>
                </c:pt>
                <c:pt idx="663">
                  <c:v>20.653801558101947</c:v>
                </c:pt>
                <c:pt idx="664">
                  <c:v>20.892961308537007</c:v>
                </c:pt>
                <c:pt idx="665">
                  <c:v>21.134890398363041</c:v>
                </c:pt>
                <c:pt idx="666">
                  <c:v>21.379620895018856</c:v>
                </c:pt>
                <c:pt idx="667">
                  <c:v>21.627185237266694</c:v>
                </c:pt>
                <c:pt idx="668">
                  <c:v>21.877616239491978</c:v>
                </c:pt>
                <c:pt idx="669">
                  <c:v>22.130947096052747</c:v>
                </c:pt>
                <c:pt idx="670">
                  <c:v>22.387211385679723</c:v>
                </c:pt>
                <c:pt idx="671">
                  <c:v>22.646443075926879</c:v>
                </c:pt>
                <c:pt idx="672">
                  <c:v>22.908676527673968</c:v>
                </c:pt>
                <c:pt idx="673">
                  <c:v>23.17394649968098</c:v>
                </c:pt>
                <c:pt idx="674">
                  <c:v>23.442288153195367</c:v>
                </c:pt>
                <c:pt idx="675">
                  <c:v>23.713737056612654</c:v>
                </c:pt>
                <c:pt idx="676">
                  <c:v>23.98832919019096</c:v>
                </c:pt>
                <c:pt idx="677">
                  <c:v>24.266100950820164</c:v>
                </c:pt>
                <c:pt idx="678">
                  <c:v>24.547089156846223</c:v>
                </c:pt>
                <c:pt idx="679">
                  <c:v>24.831331052951573</c:v>
                </c:pt>
                <c:pt idx="680">
                  <c:v>25.118864315091621</c:v>
                </c:pt>
                <c:pt idx="681">
                  <c:v>25.409727055488819</c:v>
                </c:pt>
                <c:pt idx="682">
                  <c:v>25.703957827684359</c:v>
                </c:pt>
                <c:pt idx="683">
                  <c:v>26.001595631648389</c:v>
                </c:pt>
                <c:pt idx="684">
                  <c:v>26.302679918949437</c:v>
                </c:pt>
                <c:pt idx="685">
                  <c:v>26.607250597983665</c:v>
                </c:pt>
                <c:pt idx="686">
                  <c:v>26.915348039264671</c:v>
                </c:pt>
                <c:pt idx="687">
                  <c:v>27.227013080774537</c:v>
                </c:pt>
                <c:pt idx="688">
                  <c:v>27.542287033377022</c:v>
                </c:pt>
                <c:pt idx="689">
                  <c:v>27.861211686293004</c:v>
                </c:pt>
                <c:pt idx="690">
                  <c:v>28.183829312639784</c:v>
                </c:pt>
                <c:pt idx="691">
                  <c:v>28.510182675034283</c:v>
                </c:pt>
                <c:pt idx="692">
                  <c:v>28.840315031261195</c:v>
                </c:pt>
                <c:pt idx="693">
                  <c:v>29.174270140006744</c:v>
                </c:pt>
                <c:pt idx="694">
                  <c:v>29.512092266658875</c:v>
                </c:pt>
                <c:pt idx="695">
                  <c:v>29.853826189174555</c:v>
                </c:pt>
                <c:pt idx="696">
                  <c:v>30.199517204015006</c:v>
                </c:pt>
                <c:pt idx="697">
                  <c:v>30.549211132149914</c:v>
                </c:pt>
                <c:pt idx="698">
                  <c:v>30.902954325130629</c:v>
                </c:pt>
                <c:pt idx="699">
                  <c:v>31.260793671234207</c:v>
                </c:pt>
                <c:pt idx="700">
                  <c:v>31.622776601678389</c:v>
                </c:pt>
                <c:pt idx="701">
                  <c:v>31.988951096908512</c:v>
                </c:pt>
                <c:pt idx="702">
                  <c:v>32.35936569295729</c:v>
                </c:pt>
                <c:pt idx="703">
                  <c:v>32.734069487878223</c:v>
                </c:pt>
                <c:pt idx="704">
                  <c:v>33.113112148253443</c:v>
                </c:pt>
                <c:pt idx="705">
                  <c:v>33.496543915776975</c:v>
                </c:pt>
                <c:pt idx="706">
                  <c:v>33.884415613914399</c:v>
                </c:pt>
                <c:pt idx="707">
                  <c:v>34.276778654639109</c:v>
                </c:pt>
                <c:pt idx="708">
                  <c:v>34.673685045247161</c:v>
                </c:pt>
                <c:pt idx="709">
                  <c:v>35.07518739525073</c:v>
                </c:pt>
                <c:pt idx="710">
                  <c:v>35.481338923351402</c:v>
                </c:pt>
                <c:pt idx="711">
                  <c:v>35.892193464494305</c:v>
                </c:pt>
                <c:pt idx="712">
                  <c:v>36.307805477003846</c:v>
                </c:pt>
                <c:pt idx="713">
                  <c:v>36.7282300498021</c:v>
                </c:pt>
                <c:pt idx="714">
                  <c:v>37.153522909710752</c:v>
                </c:pt>
                <c:pt idx="715">
                  <c:v>37.583740428837828</c:v>
                </c:pt>
                <c:pt idx="716">
                  <c:v>38.018939632049459</c:v>
                </c:pt>
                <c:pt idx="717">
                  <c:v>38.459178204528619</c:v>
                </c:pt>
                <c:pt idx="718">
                  <c:v>38.904514499421239</c:v>
                </c:pt>
                <c:pt idx="719">
                  <c:v>39.355007545570842</c:v>
                </c:pt>
                <c:pt idx="720">
                  <c:v>39.810717055342742</c:v>
                </c:pt>
                <c:pt idx="721">
                  <c:v>40.271703432538843</c:v>
                </c:pt>
                <c:pt idx="722">
                  <c:v>40.738027780404124</c:v>
                </c:pt>
                <c:pt idx="723">
                  <c:v>41.209751909725718</c:v>
                </c:pt>
                <c:pt idx="724">
                  <c:v>41.686938347026143</c:v>
                </c:pt>
                <c:pt idx="725">
                  <c:v>42.169650342850744</c:v>
                </c:pt>
                <c:pt idx="726">
                  <c:v>42.6579518801517</c:v>
                </c:pt>
                <c:pt idx="727">
                  <c:v>43.151907682768865</c:v>
                </c:pt>
                <c:pt idx="728">
                  <c:v>43.651583224008853</c:v>
                </c:pt>
                <c:pt idx="729">
                  <c:v>44.157044735323403</c:v>
                </c:pt>
                <c:pt idx="730">
                  <c:v>44.66835921508838</c:v>
                </c:pt>
                <c:pt idx="731">
                  <c:v>45.185594437484205</c:v>
                </c:pt>
                <c:pt idx="732">
                  <c:v>45.708818961479381</c:v>
                </c:pt>
                <c:pt idx="733">
                  <c:v>46.238102139917729</c:v>
                </c:pt>
                <c:pt idx="734">
                  <c:v>46.773514128711419</c:v>
                </c:pt>
                <c:pt idx="735">
                  <c:v>47.315125896139548</c:v>
                </c:pt>
                <c:pt idx="736">
                  <c:v>47.86300923225523</c:v>
                </c:pt>
                <c:pt idx="737">
                  <c:v>48.417236758401231</c:v>
                </c:pt>
                <c:pt idx="738">
                  <c:v>48.977881936835814</c:v>
                </c:pt>
                <c:pt idx="739">
                  <c:v>49.545019080470112</c:v>
                </c:pt>
                <c:pt idx="740">
                  <c:v>50.118723362718214</c:v>
                </c:pt>
                <c:pt idx="741">
                  <c:v>50.699070827461313</c:v>
                </c:pt>
                <c:pt idx="742">
                  <c:v>51.286138399127168</c:v>
                </c:pt>
                <c:pt idx="743">
                  <c:v>51.880003892886677</c:v>
                </c:pt>
                <c:pt idx="744">
                  <c:v>52.480746024967715</c:v>
                </c:pt>
                <c:pt idx="745">
                  <c:v>53.088444423089172</c:v>
                </c:pt>
                <c:pt idx="746">
                  <c:v>53.703179637015502</c:v>
                </c:pt>
                <c:pt idx="747">
                  <c:v>54.325033149233427</c:v>
                </c:pt>
                <c:pt idx="748">
                  <c:v>54.954087385752452</c:v>
                </c:pt>
                <c:pt idx="749">
                  <c:v>55.590425727030237</c:v>
                </c:pt>
                <c:pt idx="750">
                  <c:v>56.234132519024662</c:v>
                </c:pt>
                <c:pt idx="751">
                  <c:v>56.885293084373679</c:v>
                </c:pt>
                <c:pt idx="752">
                  <c:v>57.543993733705101</c:v>
                </c:pt>
                <c:pt idx="753">
                  <c:v>58.210321777076423</c:v>
                </c:pt>
                <c:pt idx="754">
                  <c:v>58.884365535548049</c:v>
                </c:pt>
                <c:pt idx="755">
                  <c:v>59.566214352890078</c:v>
                </c:pt>
                <c:pt idx="756">
                  <c:v>60.255958607424674</c:v>
                </c:pt>
                <c:pt idx="757">
                  <c:v>60.953689724005685</c:v>
                </c:pt>
                <c:pt idx="758">
                  <c:v>61.659500186136853</c:v>
                </c:pt>
                <c:pt idx="759">
                  <c:v>62.373483548230425</c:v>
                </c:pt>
                <c:pt idx="760">
                  <c:v>63.095734448007576</c:v>
                </c:pt>
                <c:pt idx="761">
                  <c:v>63.826348619042982</c:v>
                </c:pt>
                <c:pt idx="762">
                  <c:v>64.565422903453523</c:v>
                </c:pt>
                <c:pt idx="763">
                  <c:v>65.31305526473507</c:v>
                </c:pt>
                <c:pt idx="764">
                  <c:v>66.069344800747288</c:v>
                </c:pt>
                <c:pt idx="765">
                  <c:v>66.834391756849001</c:v>
                </c:pt>
                <c:pt idx="766">
                  <c:v>67.608297539185571</c:v>
                </c:pt>
                <c:pt idx="767">
                  <c:v>68.391164728130164</c:v>
                </c:pt>
                <c:pt idx="768">
                  <c:v>69.18309709188074</c:v>
                </c:pt>
                <c:pt idx="769">
                  <c:v>69.984199600214168</c:v>
                </c:pt>
                <c:pt idx="770">
                  <c:v>70.79457843840045</c:v>
                </c:pt>
                <c:pt idx="771">
                  <c:v>71.614341021276701</c:v>
                </c:pt>
                <c:pt idx="772">
                  <c:v>72.443596007485354</c:v>
                </c:pt>
                <c:pt idx="773">
                  <c:v>73.282453313876587</c:v>
                </c:pt>
                <c:pt idx="774">
                  <c:v>74.131024130077776</c:v>
                </c:pt>
                <c:pt idx="775">
                  <c:v>74.989420933231429</c:v>
                </c:pt>
                <c:pt idx="776">
                  <c:v>75.857757502904064</c:v>
                </c:pt>
                <c:pt idx="777">
                  <c:v>76.736148936167396</c:v>
                </c:pt>
                <c:pt idx="778">
                  <c:v>77.624711662854367</c:v>
                </c:pt>
                <c:pt idx="779">
                  <c:v>78.523563460992207</c:v>
                </c:pt>
                <c:pt idx="780">
                  <c:v>79.432823472413006</c:v>
                </c:pt>
                <c:pt idx="781">
                  <c:v>80.352612218546398</c:v>
                </c:pt>
                <c:pt idx="782">
                  <c:v>81.283051616394417</c:v>
                </c:pt>
                <c:pt idx="783">
                  <c:v>82.224264994691424</c:v>
                </c:pt>
                <c:pt idx="784">
                  <c:v>83.176377110251224</c:v>
                </c:pt>
                <c:pt idx="785">
                  <c:v>84.139514164503439</c:v>
                </c:pt>
                <c:pt idx="786">
                  <c:v>85.113803820221392</c:v>
                </c:pt>
                <c:pt idx="787">
                  <c:v>86.09937521844347</c:v>
                </c:pt>
                <c:pt idx="788">
                  <c:v>87.09635899559126</c:v>
                </c:pt>
                <c:pt idx="789">
                  <c:v>88.104887300784412</c:v>
                </c:pt>
                <c:pt idx="790">
                  <c:v>89.125093813357353</c:v>
                </c:pt>
                <c:pt idx="791">
                  <c:v>90.157113760578284</c:v>
                </c:pt>
                <c:pt idx="792">
                  <c:v>91.201083935573365</c:v>
                </c:pt>
                <c:pt idx="793">
                  <c:v>92.2571427154585</c:v>
                </c:pt>
                <c:pt idx="794">
                  <c:v>93.325430079681084</c:v>
                </c:pt>
                <c:pt idx="795">
                  <c:v>94.406087628574099</c:v>
                </c:pt>
                <c:pt idx="796">
                  <c:v>95.499258602124968</c:v>
                </c:pt>
                <c:pt idx="797">
                  <c:v>96.605087898962495</c:v>
                </c:pt>
                <c:pt idx="798">
                  <c:v>97.723722095561996</c:v>
                </c:pt>
                <c:pt idx="799">
                  <c:v>98.855309465674594</c:v>
                </c:pt>
                <c:pt idx="800">
                  <c:v>99.999999999980488</c:v>
                </c:pt>
                <c:pt idx="801">
                  <c:v>101.1579454259701</c:v>
                </c:pt>
                <c:pt idx="802">
                  <c:v>102.32929922805543</c:v>
                </c:pt>
                <c:pt idx="803">
                  <c:v>103.51421666791417</c:v>
                </c:pt>
                <c:pt idx="804">
                  <c:v>104.7128548050695</c:v>
                </c:pt>
                <c:pt idx="805">
                  <c:v>105.92537251770798</c:v>
                </c:pt>
                <c:pt idx="806">
                  <c:v>107.15193052373951</c:v>
                </c:pt>
                <c:pt idx="807">
                  <c:v>108.39269140209896</c:v>
                </c:pt>
                <c:pt idx="808">
                  <c:v>109.64781961429686</c:v>
                </c:pt>
                <c:pt idx="809">
                  <c:v>110.91748152621821</c:v>
                </c:pt>
                <c:pt idx="810">
                  <c:v>112.20184543017419</c:v>
                </c:pt>
                <c:pt idx="811">
                  <c:v>113.50108156720908</c:v>
                </c:pt>
                <c:pt idx="812">
                  <c:v>114.8153621496656</c:v>
                </c:pt>
                <c:pt idx="813">
                  <c:v>116.14486138401132</c:v>
                </c:pt>
                <c:pt idx="814">
                  <c:v>117.48975549392952</c:v>
                </c:pt>
                <c:pt idx="815">
                  <c:v>118.85022274367815</c:v>
                </c:pt>
                <c:pt idx="816">
                  <c:v>120.22644346171731</c:v>
                </c:pt>
                <c:pt idx="817">
                  <c:v>121.61860006461254</c:v>
                </c:pt>
                <c:pt idx="818">
                  <c:v>123.0268770812136</c:v>
                </c:pt>
                <c:pt idx="819">
                  <c:v>124.45146117711366</c:v>
                </c:pt>
                <c:pt idx="820">
                  <c:v>125.89254117939159</c:v>
                </c:pt>
                <c:pt idx="821">
                  <c:v>127.35030810164072</c:v>
                </c:pt>
                <c:pt idx="822">
                  <c:v>128.82495516928765</c:v>
                </c:pt>
                <c:pt idx="823">
                  <c:v>130.31667784520366</c:v>
                </c:pt>
                <c:pt idx="824">
                  <c:v>131.82567385561413</c:v>
                </c:pt>
                <c:pt idx="825">
                  <c:v>133.35214321630551</c:v>
                </c:pt>
                <c:pt idx="826">
                  <c:v>134.89628825913815</c:v>
                </c:pt>
                <c:pt idx="827">
                  <c:v>136.45831365886491</c:v>
                </c:pt>
                <c:pt idx="828">
                  <c:v>138.03842646026061</c:v>
                </c:pt>
                <c:pt idx="829">
                  <c:v>139.63683610556558</c:v>
                </c:pt>
                <c:pt idx="830">
                  <c:v>141.25375446224689</c:v>
                </c:pt>
                <c:pt idx="831">
                  <c:v>142.88939585108142</c:v>
                </c:pt>
                <c:pt idx="832">
                  <c:v>144.54397707456329</c:v>
                </c:pt>
                <c:pt idx="833">
                  <c:v>146.21771744564202</c:v>
                </c:pt>
                <c:pt idx="834">
                  <c:v>147.91083881679057</c:v>
                </c:pt>
                <c:pt idx="835">
                  <c:v>149.62356560941282</c:v>
                </c:pt>
                <c:pt idx="836">
                  <c:v>151.35612484358992</c:v>
                </c:pt>
                <c:pt idx="837">
                  <c:v>153.10874616817176</c:v>
                </c:pt>
                <c:pt idx="838">
                  <c:v>154.88166189121654</c:v>
                </c:pt>
                <c:pt idx="839">
                  <c:v>156.67510701078294</c:v>
                </c:pt>
                <c:pt idx="840">
                  <c:v>158.48931924607899</c:v>
                </c:pt>
                <c:pt idx="841">
                  <c:v>160.32453906897112</c:v>
                </c:pt>
                <c:pt idx="842">
                  <c:v>162.18100973585959</c:v>
                </c:pt>
                <c:pt idx="843">
                  <c:v>164.0589773199201</c:v>
                </c:pt>
                <c:pt idx="844">
                  <c:v>165.95869074372186</c:v>
                </c:pt>
                <c:pt idx="845">
                  <c:v>167.88040181222141</c:v>
                </c:pt>
                <c:pt idx="846">
                  <c:v>169.82436524613942</c:v>
                </c:pt>
                <c:pt idx="847">
                  <c:v>171.79083871572337</c:v>
                </c:pt>
                <c:pt idx="848">
                  <c:v>173.78008287490167</c:v>
                </c:pt>
                <c:pt idx="849">
                  <c:v>175.79236139583296</c:v>
                </c:pt>
                <c:pt idx="850">
                  <c:v>177.82794100385527</c:v>
                </c:pt>
                <c:pt idx="851">
                  <c:v>179.88709151284132</c:v>
                </c:pt>
                <c:pt idx="852">
                  <c:v>181.97008586096041</c:v>
                </c:pt>
                <c:pt idx="853">
                  <c:v>184.07720014685722</c:v>
                </c:pt>
                <c:pt idx="854">
                  <c:v>186.20871366624795</c:v>
                </c:pt>
                <c:pt idx="855">
                  <c:v>188.36490894894078</c:v>
                </c:pt>
                <c:pt idx="856">
                  <c:v>190.54607179628499</c:v>
                </c:pt>
                <c:pt idx="857">
                  <c:v>192.75249131905341</c:v>
                </c:pt>
                <c:pt idx="858">
                  <c:v>194.98445997576385</c:v>
                </c:pt>
                <c:pt idx="859">
                  <c:v>197.24227361144386</c:v>
                </c:pt>
                <c:pt idx="860">
                  <c:v>199.52623149684595</c:v>
                </c:pt>
                <c:pt idx="861">
                  <c:v>201.8366363681136</c:v>
                </c:pt>
                <c:pt idx="862">
                  <c:v>204.17379446690992</c:v>
                </c:pt>
                <c:pt idx="863">
                  <c:v>206.53801558100943</c:v>
                </c:pt>
                <c:pt idx="864">
                  <c:v>208.9296130853599</c:v>
                </c:pt>
                <c:pt idx="865">
                  <c:v>211.34890398362015</c:v>
                </c:pt>
                <c:pt idx="866">
                  <c:v>213.79620895017814</c:v>
                </c:pt>
                <c:pt idx="867">
                  <c:v>216.27185237265644</c:v>
                </c:pt>
                <c:pt idx="868">
                  <c:v>218.77616239490871</c:v>
                </c:pt>
                <c:pt idx="869">
                  <c:v>221.30947096051668</c:v>
                </c:pt>
                <c:pt idx="870">
                  <c:v>223.87211385678634</c:v>
                </c:pt>
                <c:pt idx="871">
                  <c:v>226.46443075925779</c:v>
                </c:pt>
                <c:pt idx="872">
                  <c:v>229.08676527672856</c:v>
                </c:pt>
                <c:pt idx="873">
                  <c:v>231.73946499679852</c:v>
                </c:pt>
                <c:pt idx="874">
                  <c:v>234.42288153194229</c:v>
                </c:pt>
                <c:pt idx="875">
                  <c:v>237.13737056611501</c:v>
                </c:pt>
                <c:pt idx="876">
                  <c:v>239.88329190189793</c:v>
                </c:pt>
                <c:pt idx="877">
                  <c:v>242.66100950818944</c:v>
                </c:pt>
                <c:pt idx="878">
                  <c:v>245.4708915684503</c:v>
                </c:pt>
                <c:pt idx="879">
                  <c:v>248.31331052950364</c:v>
                </c:pt>
                <c:pt idx="880">
                  <c:v>251.188643150904</c:v>
                </c:pt>
                <c:pt idx="881">
                  <c:v>254.09727055487588</c:v>
                </c:pt>
                <c:pt idx="882">
                  <c:v>257.03957827683109</c:v>
                </c:pt>
                <c:pt idx="883">
                  <c:v>260.01595631647126</c:v>
                </c:pt>
                <c:pt idx="884">
                  <c:v>263.02679918948161</c:v>
                </c:pt>
                <c:pt idx="885">
                  <c:v>266.07250597982369</c:v>
                </c:pt>
                <c:pt idx="886">
                  <c:v>269.15348039263313</c:v>
                </c:pt>
                <c:pt idx="887">
                  <c:v>272.27013080773213</c:v>
                </c:pt>
                <c:pt idx="888">
                  <c:v>275.42287033375686</c:v>
                </c:pt>
                <c:pt idx="889">
                  <c:v>278.61211686291648</c:v>
                </c:pt>
                <c:pt idx="890">
                  <c:v>281.83829312638414</c:v>
                </c:pt>
                <c:pt idx="891">
                  <c:v>285.101826750329</c:v>
                </c:pt>
                <c:pt idx="892">
                  <c:v>288.40315031259792</c:v>
                </c:pt>
                <c:pt idx="893">
                  <c:v>291.74270140005331</c:v>
                </c:pt>
                <c:pt idx="894">
                  <c:v>295.12092266657442</c:v>
                </c:pt>
                <c:pt idx="895">
                  <c:v>298.53826189173049</c:v>
                </c:pt>
                <c:pt idx="896">
                  <c:v>301.99517204013534</c:v>
                </c:pt>
                <c:pt idx="897">
                  <c:v>305.49211132148434</c:v>
                </c:pt>
                <c:pt idx="898">
                  <c:v>309.02954325129127</c:v>
                </c:pt>
                <c:pt idx="899">
                  <c:v>312.60793671232688</c:v>
                </c:pt>
                <c:pt idx="900">
                  <c:v>316.2277660167685</c:v>
                </c:pt>
                <c:pt idx="901">
                  <c:v>319.88951096906953</c:v>
                </c:pt>
                <c:pt idx="902">
                  <c:v>323.5936569295572</c:v>
                </c:pt>
                <c:pt idx="903">
                  <c:v>327.34069487876633</c:v>
                </c:pt>
                <c:pt idx="904">
                  <c:v>331.13112148251776</c:v>
                </c:pt>
                <c:pt idx="905">
                  <c:v>334.96543915775345</c:v>
                </c:pt>
                <c:pt idx="906">
                  <c:v>338.84415613912745</c:v>
                </c:pt>
                <c:pt idx="907">
                  <c:v>342.7677865463744</c:v>
                </c:pt>
                <c:pt idx="908">
                  <c:v>346.73685045245475</c:v>
                </c:pt>
                <c:pt idx="909">
                  <c:v>350.7518739524902</c:v>
                </c:pt>
                <c:pt idx="910">
                  <c:v>354.81338923349682</c:v>
                </c:pt>
                <c:pt idx="911">
                  <c:v>358.92193464492556</c:v>
                </c:pt>
                <c:pt idx="912">
                  <c:v>363.07805477002074</c:v>
                </c:pt>
                <c:pt idx="913">
                  <c:v>367.28230049800248</c:v>
                </c:pt>
                <c:pt idx="914">
                  <c:v>371.53522909708943</c:v>
                </c:pt>
                <c:pt idx="915">
                  <c:v>375.83740428836006</c:v>
                </c:pt>
                <c:pt idx="916">
                  <c:v>380.18939632047608</c:v>
                </c:pt>
                <c:pt idx="917">
                  <c:v>384.59178204526745</c:v>
                </c:pt>
                <c:pt idx="918">
                  <c:v>389.04514499419344</c:v>
                </c:pt>
                <c:pt idx="919">
                  <c:v>393.55007545568935</c:v>
                </c:pt>
                <c:pt idx="920">
                  <c:v>398.10717055340803</c:v>
                </c:pt>
                <c:pt idx="921">
                  <c:v>402.7170343253689</c:v>
                </c:pt>
                <c:pt idx="922">
                  <c:v>407.38027780402069</c:v>
                </c:pt>
                <c:pt idx="923">
                  <c:v>412.09751909723707</c:v>
                </c:pt>
                <c:pt idx="924">
                  <c:v>416.86938347024119</c:v>
                </c:pt>
                <c:pt idx="925">
                  <c:v>421.69650342848695</c:v>
                </c:pt>
                <c:pt idx="926">
                  <c:v>426.57951880149619</c:v>
                </c:pt>
                <c:pt idx="927">
                  <c:v>431.51907682766767</c:v>
                </c:pt>
                <c:pt idx="928">
                  <c:v>436.51583224006725</c:v>
                </c:pt>
                <c:pt idx="929">
                  <c:v>441.57044735321261</c:v>
                </c:pt>
                <c:pt idx="930">
                  <c:v>446.68359215086201</c:v>
                </c:pt>
                <c:pt idx="931">
                  <c:v>451.85594437481927</c:v>
                </c:pt>
                <c:pt idx="932">
                  <c:v>457.08818961477078</c:v>
                </c:pt>
                <c:pt idx="933">
                  <c:v>462.3810213991548</c:v>
                </c:pt>
                <c:pt idx="934">
                  <c:v>467.73514128709144</c:v>
                </c:pt>
                <c:pt idx="935">
                  <c:v>473.15125896137249</c:v>
                </c:pt>
                <c:pt idx="936">
                  <c:v>478.63009232252904</c:v>
                </c:pt>
                <c:pt idx="937">
                  <c:v>484.17236758398877</c:v>
                </c:pt>
                <c:pt idx="938">
                  <c:v>489.77881936833433</c:v>
                </c:pt>
                <c:pt idx="939">
                  <c:v>495.45019080467705</c:v>
                </c:pt>
                <c:pt idx="940">
                  <c:v>501.1872336271569</c:v>
                </c:pt>
                <c:pt idx="941">
                  <c:v>506.99070827458758</c:v>
                </c:pt>
                <c:pt idx="942">
                  <c:v>512.86138399124673</c:v>
                </c:pt>
                <c:pt idx="943">
                  <c:v>518.80003892884156</c:v>
                </c:pt>
                <c:pt idx="944">
                  <c:v>524.80746024965163</c:v>
                </c:pt>
                <c:pt idx="945">
                  <c:v>530.88444423086594</c:v>
                </c:pt>
                <c:pt idx="946">
                  <c:v>537.03179637012886</c:v>
                </c:pt>
                <c:pt idx="947">
                  <c:v>543.25033149230796</c:v>
                </c:pt>
                <c:pt idx="948">
                  <c:v>549.54087385749779</c:v>
                </c:pt>
                <c:pt idx="949">
                  <c:v>555.90425727027434</c:v>
                </c:pt>
                <c:pt idx="950">
                  <c:v>562.3413251902183</c:v>
                </c:pt>
                <c:pt idx="951">
                  <c:v>568.85293084370915</c:v>
                </c:pt>
                <c:pt idx="952">
                  <c:v>575.43993733702314</c:v>
                </c:pt>
                <c:pt idx="953">
                  <c:v>582.10321777073591</c:v>
                </c:pt>
                <c:pt idx="954">
                  <c:v>588.84365535545192</c:v>
                </c:pt>
                <c:pt idx="955">
                  <c:v>595.66214352887187</c:v>
                </c:pt>
                <c:pt idx="956">
                  <c:v>602.55958607421746</c:v>
                </c:pt>
                <c:pt idx="957">
                  <c:v>609.5368972400272</c:v>
                </c:pt>
                <c:pt idx="958">
                  <c:v>616.59500186133744</c:v>
                </c:pt>
                <c:pt idx="959">
                  <c:v>623.73483548227273</c:v>
                </c:pt>
                <c:pt idx="960">
                  <c:v>630.95734448004509</c:v>
                </c:pt>
                <c:pt idx="961">
                  <c:v>638.26348619039879</c:v>
                </c:pt>
                <c:pt idx="962">
                  <c:v>645.65422903450383</c:v>
                </c:pt>
                <c:pt idx="963">
                  <c:v>653.13055264731895</c:v>
                </c:pt>
                <c:pt idx="964">
                  <c:v>660.69344800744079</c:v>
                </c:pt>
                <c:pt idx="965">
                  <c:v>668.34391756845753</c:v>
                </c:pt>
                <c:pt idx="966">
                  <c:v>676.08297539182286</c:v>
                </c:pt>
                <c:pt idx="967">
                  <c:v>683.91164728126728</c:v>
                </c:pt>
                <c:pt idx="968">
                  <c:v>691.83097091877255</c:v>
                </c:pt>
                <c:pt idx="969">
                  <c:v>699.84199600210763</c:v>
                </c:pt>
                <c:pt idx="970">
                  <c:v>707.94578438397014</c:v>
                </c:pt>
                <c:pt idx="971">
                  <c:v>716.14341021273219</c:v>
                </c:pt>
                <c:pt idx="972">
                  <c:v>724.43596007481824</c:v>
                </c:pt>
                <c:pt idx="973">
                  <c:v>732.8245331387302</c:v>
                </c:pt>
                <c:pt idx="974">
                  <c:v>741.31024130074172</c:v>
                </c:pt>
                <c:pt idx="975">
                  <c:v>749.89420933227791</c:v>
                </c:pt>
                <c:pt idx="976">
                  <c:v>758.5775750290037</c:v>
                </c:pt>
                <c:pt idx="977">
                  <c:v>767.36148936163545</c:v>
                </c:pt>
                <c:pt idx="978">
                  <c:v>776.24711662850598</c:v>
                </c:pt>
                <c:pt idx="979">
                  <c:v>785.23563460988385</c:v>
                </c:pt>
                <c:pt idx="980">
                  <c:v>794.32823472409132</c:v>
                </c:pt>
                <c:pt idx="981">
                  <c:v>803.52612218542492</c:v>
                </c:pt>
                <c:pt idx="982">
                  <c:v>812.83051616390469</c:v>
                </c:pt>
                <c:pt idx="983">
                  <c:v>822.24264994687428</c:v>
                </c:pt>
                <c:pt idx="984">
                  <c:v>831.76377110247176</c:v>
                </c:pt>
                <c:pt idx="985">
                  <c:v>841.3951416449936</c:v>
                </c:pt>
                <c:pt idx="986">
                  <c:v>851.13803820217095</c:v>
                </c:pt>
                <c:pt idx="987">
                  <c:v>860.99375218439275</c:v>
                </c:pt>
                <c:pt idx="988">
                  <c:v>870.96358995587025</c:v>
                </c:pt>
                <c:pt idx="989">
                  <c:v>881.04887300780126</c:v>
                </c:pt>
                <c:pt idx="990">
                  <c:v>891.25093813353021</c:v>
                </c:pt>
                <c:pt idx="991">
                  <c:v>901.57113760573907</c:v>
                </c:pt>
                <c:pt idx="992">
                  <c:v>912.01083935568931</c:v>
                </c:pt>
                <c:pt idx="993">
                  <c:v>922.57142715454017</c:v>
                </c:pt>
                <c:pt idx="994">
                  <c:v>933.25430079676539</c:v>
                </c:pt>
                <c:pt idx="995">
                  <c:v>944.06087628569333</c:v>
                </c:pt>
                <c:pt idx="996">
                  <c:v>954.99258602120335</c:v>
                </c:pt>
                <c:pt idx="997">
                  <c:v>966.050878989578</c:v>
                </c:pt>
                <c:pt idx="998">
                  <c:v>977.23722095557241</c:v>
                </c:pt>
                <c:pt idx="999">
                  <c:v>988.55309465669779</c:v>
                </c:pt>
                <c:pt idx="1000">
                  <c:v>999.99999999975614</c:v>
                </c:pt>
                <c:pt idx="1001">
                  <c:v>1011.5794542596518</c:v>
                </c:pt>
                <c:pt idx="1002">
                  <c:v>1023.2929922805046</c:v>
                </c:pt>
                <c:pt idx="1003">
                  <c:v>1035.1421666790914</c:v>
                </c:pt>
                <c:pt idx="1004">
                  <c:v>1047.1285480506422</c:v>
                </c:pt>
                <c:pt idx="1005">
                  <c:v>1059.2537251770284</c:v>
                </c:pt>
                <c:pt idx="1006">
                  <c:v>1071.5193052373429</c:v>
                </c:pt>
                <c:pt idx="1007">
                  <c:v>1083.9269140209369</c:v>
                </c:pt>
                <c:pt idx="1008">
                  <c:v>1096.4781961429151</c:v>
                </c:pt>
                <c:pt idx="1009">
                  <c:v>1109.174815262128</c:v>
                </c:pt>
                <c:pt idx="1010">
                  <c:v>1122.0184543016874</c:v>
                </c:pt>
                <c:pt idx="1011">
                  <c:v>1135.0108156720357</c:v>
                </c:pt>
                <c:pt idx="1012">
                  <c:v>1148.1536214966002</c:v>
                </c:pt>
                <c:pt idx="1013">
                  <c:v>1161.4486138400548</c:v>
                </c:pt>
                <c:pt idx="1014">
                  <c:v>1174.897554939238</c:v>
                </c:pt>
                <c:pt idx="1015">
                  <c:v>1188.5022274367236</c:v>
                </c:pt>
                <c:pt idx="1016">
                  <c:v>1202.2644346171144</c:v>
                </c:pt>
                <c:pt idx="1017">
                  <c:v>1216.1860006460661</c:v>
                </c:pt>
                <c:pt idx="1018">
                  <c:v>1230.2687708120761</c:v>
                </c:pt>
                <c:pt idx="1019">
                  <c:v>1244.514611771076</c:v>
                </c:pt>
                <c:pt idx="1020">
                  <c:v>1258.9254117938547</c:v>
                </c:pt>
                <c:pt idx="1021">
                  <c:v>1273.5030810163455</c:v>
                </c:pt>
                <c:pt idx="1022">
                  <c:v>1288.2495516928116</c:v>
                </c:pt>
                <c:pt idx="1023">
                  <c:v>1303.1667784519734</c:v>
                </c:pt>
                <c:pt idx="1024">
                  <c:v>1318.2567385560772</c:v>
                </c:pt>
                <c:pt idx="1025">
                  <c:v>1333.5214321629901</c:v>
                </c:pt>
                <c:pt idx="1026">
                  <c:v>1348.9628825913157</c:v>
                </c:pt>
                <c:pt idx="1027">
                  <c:v>1364.5831365885829</c:v>
                </c:pt>
                <c:pt idx="1028">
                  <c:v>1380.3842646025391</c:v>
                </c:pt>
                <c:pt idx="1029">
                  <c:v>1396.3683610555877</c:v>
                </c:pt>
                <c:pt idx="1030">
                  <c:v>1412.5375446224002</c:v>
                </c:pt>
                <c:pt idx="1031">
                  <c:v>1428.8939585107423</c:v>
                </c:pt>
                <c:pt idx="1032">
                  <c:v>1445.4397707455626</c:v>
                </c:pt>
                <c:pt idx="1033">
                  <c:v>1462.1771744563489</c:v>
                </c:pt>
                <c:pt idx="1034">
                  <c:v>1479.1083881678339</c:v>
                </c:pt>
                <c:pt idx="1035">
                  <c:v>1496.2356560940555</c:v>
                </c:pt>
                <c:pt idx="1036">
                  <c:v>1513.5612484358257</c:v>
                </c:pt>
                <c:pt idx="1037">
                  <c:v>1531.0874616816432</c:v>
                </c:pt>
                <c:pt idx="1038">
                  <c:v>1548.8166189120898</c:v>
                </c:pt>
                <c:pt idx="1039">
                  <c:v>1566.7510701077529</c:v>
                </c:pt>
                <c:pt idx="1040">
                  <c:v>1584.89319246071</c:v>
                </c:pt>
                <c:pt idx="1041">
                  <c:v>1603.245390689633</c:v>
                </c:pt>
                <c:pt idx="1042">
                  <c:v>1621.8100973585169</c:v>
                </c:pt>
                <c:pt idx="1043">
                  <c:v>1640.5897731991213</c:v>
                </c:pt>
                <c:pt idx="1044">
                  <c:v>1659.5869074371378</c:v>
                </c:pt>
                <c:pt idx="1045">
                  <c:v>1678.8040181221324</c:v>
                </c:pt>
                <c:pt idx="1046">
                  <c:v>1698.2436524613115</c:v>
                </c:pt>
                <c:pt idx="1047">
                  <c:v>1717.9083871571502</c:v>
                </c:pt>
                <c:pt idx="1048">
                  <c:v>1737.8008287489324</c:v>
                </c:pt>
                <c:pt idx="1049">
                  <c:v>1757.9236139582413</c:v>
                </c:pt>
                <c:pt idx="1050">
                  <c:v>1778.279410038466</c:v>
                </c:pt>
                <c:pt idx="1051">
                  <c:v>1798.8709151283256</c:v>
                </c:pt>
                <c:pt idx="1052">
                  <c:v>1819.7008586095158</c:v>
                </c:pt>
                <c:pt idx="1053">
                  <c:v>1840.7720014684826</c:v>
                </c:pt>
                <c:pt idx="1054">
                  <c:v>1862.0871366623887</c:v>
                </c:pt>
                <c:pt idx="1055">
                  <c:v>1883.6490894893161</c:v>
                </c:pt>
                <c:pt idx="1056">
                  <c:v>1905.4607179627571</c:v>
                </c:pt>
                <c:pt idx="1057">
                  <c:v>1927.5249131904402</c:v>
                </c:pt>
                <c:pt idx="1058">
                  <c:v>1949.8445997575402</c:v>
                </c:pt>
                <c:pt idx="1059">
                  <c:v>1972.4227361143428</c:v>
                </c:pt>
                <c:pt idx="1060">
                  <c:v>1995.2623149683625</c:v>
                </c:pt>
                <c:pt idx="1061">
                  <c:v>2018.3663636810379</c:v>
                </c:pt>
                <c:pt idx="1062">
                  <c:v>2041.7379446690002</c:v>
                </c:pt>
                <c:pt idx="1063">
                  <c:v>2065.380155809994</c:v>
                </c:pt>
                <c:pt idx="1064">
                  <c:v>2089.2961308534977</c:v>
                </c:pt>
                <c:pt idx="1065">
                  <c:v>2113.4890398360985</c:v>
                </c:pt>
                <c:pt idx="1066">
                  <c:v>2137.9620895016774</c:v>
                </c:pt>
                <c:pt idx="1067">
                  <c:v>2162.7185237264553</c:v>
                </c:pt>
                <c:pt idx="1068">
                  <c:v>2187.7616239489812</c:v>
                </c:pt>
                <c:pt idx="1069">
                  <c:v>2213.0947096050591</c:v>
                </c:pt>
                <c:pt idx="1070">
                  <c:v>2238.7211385677547</c:v>
                </c:pt>
                <c:pt idx="1071">
                  <c:v>2264.6443075924676</c:v>
                </c:pt>
                <c:pt idx="1072">
                  <c:v>2290.8676527671741</c:v>
                </c:pt>
                <c:pt idx="1073">
                  <c:v>2317.3946499678727</c:v>
                </c:pt>
                <c:pt idx="1074">
                  <c:v>2344.228815319309</c:v>
                </c:pt>
                <c:pt idx="1075">
                  <c:v>2371.3737056610348</c:v>
                </c:pt>
                <c:pt idx="1076">
                  <c:v>2398.8329190188588</c:v>
                </c:pt>
                <c:pt idx="1077">
                  <c:v>2426.6100950817759</c:v>
                </c:pt>
                <c:pt idx="1078">
                  <c:v>2454.7089156843836</c:v>
                </c:pt>
                <c:pt idx="1079">
                  <c:v>2483.1331052949158</c:v>
                </c:pt>
                <c:pt idx="1080">
                  <c:v>2511.8864315089177</c:v>
                </c:pt>
                <c:pt idx="1081">
                  <c:v>2540.9727055486351</c:v>
                </c:pt>
                <c:pt idx="1082">
                  <c:v>2570.3957827681857</c:v>
                </c:pt>
                <c:pt idx="1083">
                  <c:v>2600.1595631645864</c:v>
                </c:pt>
                <c:pt idx="1084">
                  <c:v>2630.2679918946878</c:v>
                </c:pt>
                <c:pt idx="1085">
                  <c:v>2660.7250597981028</c:v>
                </c:pt>
                <c:pt idx="1086">
                  <c:v>2691.5348039262008</c:v>
                </c:pt>
                <c:pt idx="1087">
                  <c:v>2722.7013080771885</c:v>
                </c:pt>
                <c:pt idx="1088">
                  <c:v>2754.2287033374341</c:v>
                </c:pt>
                <c:pt idx="1089">
                  <c:v>2786.1211686290299</c:v>
                </c:pt>
                <c:pt idx="1090">
                  <c:v>2818.3829312637044</c:v>
                </c:pt>
                <c:pt idx="1091">
                  <c:v>2851.018267503151</c:v>
                </c:pt>
                <c:pt idx="1092">
                  <c:v>2884.0315031258388</c:v>
                </c:pt>
                <c:pt idx="1093">
                  <c:v>2917.4270140003905</c:v>
                </c:pt>
                <c:pt idx="1094">
                  <c:v>2951.209226665595</c:v>
                </c:pt>
                <c:pt idx="1095">
                  <c:v>2985.3826189171596</c:v>
                </c:pt>
                <c:pt idx="1096">
                  <c:v>3019.9517204012068</c:v>
                </c:pt>
                <c:pt idx="1097">
                  <c:v>3054.9211132146943</c:v>
                </c:pt>
                <c:pt idx="1098">
                  <c:v>3090.2954325127621</c:v>
                </c:pt>
                <c:pt idx="1099">
                  <c:v>3126.0793671231168</c:v>
                </c:pt>
                <c:pt idx="1100">
                  <c:v>3162.2776601675314</c:v>
                </c:pt>
                <c:pt idx="1101">
                  <c:v>3198.8951096905398</c:v>
                </c:pt>
                <c:pt idx="1102">
                  <c:v>3235.9365692954148</c:v>
                </c:pt>
                <c:pt idx="1103">
                  <c:v>3273.4069487874976</c:v>
                </c:pt>
                <c:pt idx="1104">
                  <c:v>3311.3112148250166</c:v>
                </c:pt>
                <c:pt idx="1105">
                  <c:v>3349.6543915773718</c:v>
                </c:pt>
                <c:pt idx="1106">
                  <c:v>3388.4415613911101</c:v>
                </c:pt>
                <c:pt idx="1107">
                  <c:v>3427.6778654635773</c:v>
                </c:pt>
                <c:pt idx="1108">
                  <c:v>3467.3685045243792</c:v>
                </c:pt>
                <c:pt idx="1109">
                  <c:v>3507.5187395247317</c:v>
                </c:pt>
                <c:pt idx="1110">
                  <c:v>3548.1338923347953</c:v>
                </c:pt>
                <c:pt idx="1111">
                  <c:v>3589.2193464490815</c:v>
                </c:pt>
                <c:pt idx="1112">
                  <c:v>3630.7805477000247</c:v>
                </c:pt>
                <c:pt idx="1113">
                  <c:v>3672.8230049798467</c:v>
                </c:pt>
                <c:pt idx="1114">
                  <c:v>3715.3522909707135</c:v>
                </c:pt>
                <c:pt idx="1115">
                  <c:v>3758.374042883418</c:v>
                </c:pt>
                <c:pt idx="1116">
                  <c:v>3801.8939632045763</c:v>
                </c:pt>
                <c:pt idx="1117">
                  <c:v>3845.9178204524874</c:v>
                </c:pt>
                <c:pt idx="1118">
                  <c:v>3890.4514499417455</c:v>
                </c:pt>
                <c:pt idx="1119">
                  <c:v>3935.5007545567018</c:v>
                </c:pt>
                <c:pt idx="1120">
                  <c:v>3981.0717055338873</c:v>
                </c:pt>
                <c:pt idx="1121">
                  <c:v>4027.1703432534855</c:v>
                </c:pt>
                <c:pt idx="1122">
                  <c:v>4073.8027780400089</c:v>
                </c:pt>
                <c:pt idx="1123">
                  <c:v>4120.9751909721699</c:v>
                </c:pt>
                <c:pt idx="1124">
                  <c:v>4168.6938347022087</c:v>
                </c:pt>
                <c:pt idx="1125">
                  <c:v>4216.9650342846644</c:v>
                </c:pt>
                <c:pt idx="1126">
                  <c:v>4265.7951880147548</c:v>
                </c:pt>
                <c:pt idx="1127">
                  <c:v>4315.1907682764668</c:v>
                </c:pt>
                <c:pt idx="1128">
                  <c:v>4365.1583224004598</c:v>
                </c:pt>
                <c:pt idx="1129">
                  <c:v>4415.7044735319114</c:v>
                </c:pt>
                <c:pt idx="1130">
                  <c:v>4466.8359215083947</c:v>
                </c:pt>
                <c:pt idx="1131">
                  <c:v>4518.5594437479731</c:v>
                </c:pt>
                <c:pt idx="1132">
                  <c:v>4570.8818961474844</c:v>
                </c:pt>
                <c:pt idx="1133">
                  <c:v>4623.8102139913226</c:v>
                </c:pt>
                <c:pt idx="1134">
                  <c:v>4677.3514128706865</c:v>
                </c:pt>
                <c:pt idx="1135">
                  <c:v>4731.5125896134941</c:v>
                </c:pt>
                <c:pt idx="1136">
                  <c:v>4786.300923225057</c:v>
                </c:pt>
                <c:pt idx="1137">
                  <c:v>4841.7236758396521</c:v>
                </c:pt>
                <c:pt idx="1138">
                  <c:v>4897.7881936831045</c:v>
                </c:pt>
                <c:pt idx="1139">
                  <c:v>4954.5019080465199</c:v>
                </c:pt>
                <c:pt idx="1140">
                  <c:v>5011.8723362713254</c:v>
                </c:pt>
                <c:pt idx="1141">
                  <c:v>5069.9070827456289</c:v>
                </c:pt>
                <c:pt idx="1142">
                  <c:v>5128.6138399122174</c:v>
                </c:pt>
                <c:pt idx="1143">
                  <c:v>5188.0003892881641</c:v>
                </c:pt>
                <c:pt idx="1144">
                  <c:v>5248.0746024962609</c:v>
                </c:pt>
                <c:pt idx="1145">
                  <c:v>5308.844442308402</c:v>
                </c:pt>
                <c:pt idx="1146">
                  <c:v>5370.3179637010271</c:v>
                </c:pt>
                <c:pt idx="1147">
                  <c:v>5432.5033149228148</c:v>
                </c:pt>
                <c:pt idx="1148">
                  <c:v>5495.4087385747007</c:v>
                </c:pt>
                <c:pt idx="1149">
                  <c:v>5559.0425727024731</c:v>
                </c:pt>
                <c:pt idx="1150">
                  <c:v>5623.4132519019095</c:v>
                </c:pt>
                <c:pt idx="1151">
                  <c:v>5688.529308436815</c:v>
                </c:pt>
                <c:pt idx="1152">
                  <c:v>5754.3993733699508</c:v>
                </c:pt>
                <c:pt idx="1153">
                  <c:v>5821.0321777070758</c:v>
                </c:pt>
                <c:pt idx="1154">
                  <c:v>5888.4365535542329</c:v>
                </c:pt>
                <c:pt idx="1155">
                  <c:v>5956.6214352884281</c:v>
                </c:pt>
                <c:pt idx="1156">
                  <c:v>6025.5958607418816</c:v>
                </c:pt>
                <c:pt idx="1157">
                  <c:v>6095.3689723999651</c:v>
                </c:pt>
                <c:pt idx="1158">
                  <c:v>6165.9500186130745</c:v>
                </c:pt>
                <c:pt idx="1159">
                  <c:v>6237.3483548224249</c:v>
                </c:pt>
                <c:pt idx="1160">
                  <c:v>6309.573444800144</c:v>
                </c:pt>
                <c:pt idx="1161">
                  <c:v>6382.634861903678</c:v>
                </c:pt>
                <c:pt idx="1162">
                  <c:v>6456.5422903447243</c:v>
                </c:pt>
                <c:pt idx="1163">
                  <c:v>6531.305526472871</c:v>
                </c:pt>
                <c:pt idx="1164">
                  <c:v>6606.9344800740864</c:v>
                </c:pt>
                <c:pt idx="1165">
                  <c:v>6683.4391756842497</c:v>
                </c:pt>
                <c:pt idx="1166">
                  <c:v>6760.8297539178875</c:v>
                </c:pt>
                <c:pt idx="1167">
                  <c:v>6839.1164728123404</c:v>
                </c:pt>
                <c:pt idx="1168">
                  <c:v>6918.3097091873897</c:v>
                </c:pt>
                <c:pt idx="1169">
                  <c:v>6998.4199600207357</c:v>
                </c:pt>
                <c:pt idx="1170">
                  <c:v>7079.4578438393564</c:v>
                </c:pt>
                <c:pt idx="1171">
                  <c:v>7161.4341021269738</c:v>
                </c:pt>
                <c:pt idx="1172">
                  <c:v>7244.35960074783</c:v>
                </c:pt>
                <c:pt idx="1173">
                  <c:v>7328.2453313869464</c:v>
                </c:pt>
                <c:pt idx="1174">
                  <c:v>7413.1024130070555</c:v>
                </c:pt>
                <c:pt idx="1175">
                  <c:v>7498.942093322401</c:v>
                </c:pt>
                <c:pt idx="1176">
                  <c:v>7585.7757502896548</c:v>
                </c:pt>
                <c:pt idx="1177">
                  <c:v>7673.6148936159807</c:v>
                </c:pt>
                <c:pt idx="1178">
                  <c:v>7762.471166284683</c:v>
                </c:pt>
                <c:pt idx="1179">
                  <c:v>7852.3563460984578</c:v>
                </c:pt>
                <c:pt idx="1180">
                  <c:v>7943.282347240528</c:v>
                </c:pt>
                <c:pt idx="1181">
                  <c:v>8035.2612218538588</c:v>
                </c:pt>
                <c:pt idx="1182">
                  <c:v>8128.305161638651</c:v>
                </c:pt>
                <c:pt idx="1183">
                  <c:v>8222.4264994683417</c:v>
                </c:pt>
                <c:pt idx="1184">
                  <c:v>8317.6377110242975</c:v>
                </c:pt>
                <c:pt idx="1185">
                  <c:v>8413.9514164495122</c:v>
                </c:pt>
                <c:pt idx="1186">
                  <c:v>8511.3803820212961</c:v>
                </c:pt>
                <c:pt idx="1187">
                  <c:v>8609.9375218435089</c:v>
                </c:pt>
                <c:pt idx="1188">
                  <c:v>8709.6358995582796</c:v>
                </c:pt>
                <c:pt idx="1189">
                  <c:v>8810.4887300775845</c:v>
                </c:pt>
                <c:pt idx="1190">
                  <c:v>8912.5093813348685</c:v>
                </c:pt>
                <c:pt idx="1191">
                  <c:v>9015.7113760569518</c:v>
                </c:pt>
                <c:pt idx="1192">
                  <c:v>9120.1083935564493</c:v>
                </c:pt>
                <c:pt idx="1193">
                  <c:v>9225.7142715449518</c:v>
                </c:pt>
                <c:pt idx="1194">
                  <c:v>9332.5430079672005</c:v>
                </c:pt>
                <c:pt idx="1195">
                  <c:v>9440.608762856491</c:v>
                </c:pt>
                <c:pt idx="1196">
                  <c:v>9549.9258602115842</c:v>
                </c:pt>
                <c:pt idx="1197">
                  <c:v>9660.5087898953279</c:v>
                </c:pt>
                <c:pt idx="1198">
                  <c:v>9772.372209555233</c:v>
                </c:pt>
                <c:pt idx="1199">
                  <c:v>9885.5309465664795</c:v>
                </c:pt>
                <c:pt idx="1200">
                  <c:v>9999.9999999970569</c:v>
                </c:pt>
                <c:pt idx="1201">
                  <c:v>10115.794542596008</c:v>
                </c:pt>
                <c:pt idx="1202">
                  <c:v>10232.929922804529</c:v>
                </c:pt>
                <c:pt idx="1203">
                  <c:v>10351.421666790391</c:v>
                </c:pt>
                <c:pt idx="1204">
                  <c:v>10471.285480505912</c:v>
                </c:pt>
                <c:pt idx="1205">
                  <c:v>10592.537251769771</c:v>
                </c:pt>
                <c:pt idx="1206">
                  <c:v>10715.193052372908</c:v>
                </c:pt>
                <c:pt idx="1207">
                  <c:v>10839.269140208842</c:v>
                </c:pt>
                <c:pt idx="1208">
                  <c:v>10964.78196142862</c:v>
                </c:pt>
                <c:pt idx="1209">
                  <c:v>11091.748152620743</c:v>
                </c:pt>
                <c:pt idx="1210">
                  <c:v>11220.184543016327</c:v>
                </c:pt>
                <c:pt idx="1211">
                  <c:v>11350.108156719805</c:v>
                </c:pt>
                <c:pt idx="1212">
                  <c:v>11481.536214965443</c:v>
                </c:pt>
                <c:pt idx="1213">
                  <c:v>11614.486138400003</c:v>
                </c:pt>
                <c:pt idx="1214">
                  <c:v>11748.975549391831</c:v>
                </c:pt>
                <c:pt idx="1215">
                  <c:v>11885.022274366678</c:v>
                </c:pt>
                <c:pt idx="1216">
                  <c:v>12022.644346170538</c:v>
                </c:pt>
                <c:pt idx="1217">
                  <c:v>12161.860006460049</c:v>
                </c:pt>
                <c:pt idx="1218">
                  <c:v>12302.687708120142</c:v>
                </c:pt>
                <c:pt idx="1219">
                  <c:v>12445.146117710134</c:v>
                </c:pt>
                <c:pt idx="1220">
                  <c:v>12589.254117937911</c:v>
                </c:pt>
                <c:pt idx="1221">
                  <c:v>12735.030810162812</c:v>
                </c:pt>
                <c:pt idx="1222">
                  <c:v>12882.495516927491</c:v>
                </c:pt>
                <c:pt idx="1223">
                  <c:v>13031.667784519099</c:v>
                </c:pt>
                <c:pt idx="1224">
                  <c:v>13182.567385560131</c:v>
                </c:pt>
                <c:pt idx="1225">
                  <c:v>13335.214321629252</c:v>
                </c:pt>
                <c:pt idx="1226">
                  <c:v>13489.628825912501</c:v>
                </c:pt>
                <c:pt idx="1227">
                  <c:v>13645.831365885164</c:v>
                </c:pt>
                <c:pt idx="1228">
                  <c:v>13803.842646024719</c:v>
                </c:pt>
                <c:pt idx="1229">
                  <c:v>13963.683610555197</c:v>
                </c:pt>
                <c:pt idx="1230">
                  <c:v>14125.375446223317</c:v>
                </c:pt>
                <c:pt idx="1231">
                  <c:v>14288.939585106753</c:v>
                </c:pt>
                <c:pt idx="1232">
                  <c:v>14454.397707454948</c:v>
                </c:pt>
                <c:pt idx="1233">
                  <c:v>14621.771744562804</c:v>
                </c:pt>
                <c:pt idx="1234">
                  <c:v>14791.083881677592</c:v>
                </c:pt>
                <c:pt idx="1235">
                  <c:v>14962.356560939799</c:v>
                </c:pt>
                <c:pt idx="1236">
                  <c:v>15135.612484357494</c:v>
                </c:pt>
                <c:pt idx="1237">
                  <c:v>15310.874616815659</c:v>
                </c:pt>
                <c:pt idx="1238">
                  <c:v>15488.166189120118</c:v>
                </c:pt>
                <c:pt idx="1239">
                  <c:v>15667.510701076741</c:v>
                </c:pt>
                <c:pt idx="1240">
                  <c:v>15848.93192460633</c:v>
                </c:pt>
                <c:pt idx="1241">
                  <c:v>16032.453906895551</c:v>
                </c:pt>
                <c:pt idx="1242">
                  <c:v>16218.10097358438</c:v>
                </c:pt>
                <c:pt idx="1243">
                  <c:v>16405.897731990415</c:v>
                </c:pt>
                <c:pt idx="1244">
                  <c:v>16595.86907437057</c:v>
                </c:pt>
                <c:pt idx="1245">
                  <c:v>16788.040181220509</c:v>
                </c:pt>
                <c:pt idx="1246">
                  <c:v>16982.436524612291</c:v>
                </c:pt>
                <c:pt idx="1247">
                  <c:v>17179.083871570667</c:v>
                </c:pt>
                <c:pt idx="1248">
                  <c:v>17378.008287488479</c:v>
                </c:pt>
                <c:pt idx="1249">
                  <c:v>17579.236139581586</c:v>
                </c:pt>
                <c:pt idx="1250">
                  <c:v>17782.794100383824</c:v>
                </c:pt>
                <c:pt idx="1251">
                  <c:v>17988.709151282415</c:v>
                </c:pt>
                <c:pt idx="1252">
                  <c:v>18197.008586094242</c:v>
                </c:pt>
                <c:pt idx="1253">
                  <c:v>18407.720014683899</c:v>
                </c:pt>
                <c:pt idx="1254">
                  <c:v>18620.871366622949</c:v>
                </c:pt>
                <c:pt idx="1255">
                  <c:v>18836.490894892213</c:v>
                </c:pt>
                <c:pt idx="1256">
                  <c:v>19054.607179626611</c:v>
                </c:pt>
                <c:pt idx="1257">
                  <c:v>19275.249131903431</c:v>
                </c:pt>
                <c:pt idx="1258">
                  <c:v>19498.445997574454</c:v>
                </c:pt>
                <c:pt idx="1259">
                  <c:v>19724.227361142468</c:v>
                </c:pt>
                <c:pt idx="1260">
                  <c:v>19952.623149682655</c:v>
                </c:pt>
                <c:pt idx="1261">
                  <c:v>20183.663636809397</c:v>
                </c:pt>
                <c:pt idx="1262">
                  <c:v>20417.379446689007</c:v>
                </c:pt>
                <c:pt idx="1263">
                  <c:v>20653.801558098934</c:v>
                </c:pt>
                <c:pt idx="1264">
                  <c:v>20892.961308533959</c:v>
                </c:pt>
                <c:pt idx="1265">
                  <c:v>21134.890398359959</c:v>
                </c:pt>
                <c:pt idx="1266">
                  <c:v>21379.620895015734</c:v>
                </c:pt>
                <c:pt idx="1267">
                  <c:v>21627.185237263537</c:v>
                </c:pt>
                <c:pt idx="1268">
                  <c:v>21877.616239488783</c:v>
                </c:pt>
                <c:pt idx="1269">
                  <c:v>22130.94709604956</c:v>
                </c:pt>
                <c:pt idx="1270">
                  <c:v>22387.211385676419</c:v>
                </c:pt>
                <c:pt idx="1271">
                  <c:v>22646.443075923537</c:v>
                </c:pt>
                <c:pt idx="1272">
                  <c:v>22908.676527670585</c:v>
                </c:pt>
                <c:pt idx="1273">
                  <c:v>23173.946499677557</c:v>
                </c:pt>
                <c:pt idx="1274">
                  <c:v>23442.288153191908</c:v>
                </c:pt>
                <c:pt idx="1275">
                  <c:v>23713.737056609152</c:v>
                </c:pt>
                <c:pt idx="1276">
                  <c:v>23988.329190187418</c:v>
                </c:pt>
                <c:pt idx="1277">
                  <c:v>24266.100950816581</c:v>
                </c:pt>
                <c:pt idx="1278">
                  <c:v>24547.089156842641</c:v>
                </c:pt>
                <c:pt idx="1279">
                  <c:v>24831.33105294795</c:v>
                </c:pt>
                <c:pt idx="1280">
                  <c:v>25118.864315087954</c:v>
                </c:pt>
                <c:pt idx="1281">
                  <c:v>25409.727055485113</c:v>
                </c:pt>
                <c:pt idx="1282">
                  <c:v>25703.95782768061</c:v>
                </c:pt>
                <c:pt idx="1283">
                  <c:v>26001.595631644595</c:v>
                </c:pt>
                <c:pt idx="1284">
                  <c:v>26302.6799189456</c:v>
                </c:pt>
                <c:pt idx="1285">
                  <c:v>26607.250597979779</c:v>
                </c:pt>
                <c:pt idx="1286">
                  <c:v>26915.348039260745</c:v>
                </c:pt>
                <c:pt idx="1287">
                  <c:v>27227.013080770612</c:v>
                </c:pt>
                <c:pt idx="1288">
                  <c:v>27542.287033372955</c:v>
                </c:pt>
                <c:pt idx="1289">
                  <c:v>27861.211686288894</c:v>
                </c:pt>
                <c:pt idx="1290">
                  <c:v>28183.829312635622</c:v>
                </c:pt>
                <c:pt idx="1291">
                  <c:v>28510.182675030075</c:v>
                </c:pt>
                <c:pt idx="1292">
                  <c:v>28840.315031256934</c:v>
                </c:pt>
                <c:pt idx="1293">
                  <c:v>29174.270140002438</c:v>
                </c:pt>
                <c:pt idx="1294">
                  <c:v>29512.092266654516</c:v>
                </c:pt>
                <c:pt idx="1295">
                  <c:v>29853.826189170144</c:v>
                </c:pt>
                <c:pt idx="1296">
                  <c:v>30199.517204010601</c:v>
                </c:pt>
                <c:pt idx="1297">
                  <c:v>30549.211132145461</c:v>
                </c:pt>
                <c:pt idx="1298">
                  <c:v>30902.95432512612</c:v>
                </c:pt>
                <c:pt idx="1299">
                  <c:v>31260.79367122965</c:v>
                </c:pt>
                <c:pt idx="1300">
                  <c:v>31622.776601673773</c:v>
                </c:pt>
                <c:pt idx="1301">
                  <c:v>31988.951096903846</c:v>
                </c:pt>
                <c:pt idx="1302">
                  <c:v>32359.365692952575</c:v>
                </c:pt>
                <c:pt idx="1303">
                  <c:v>32734.069487873447</c:v>
                </c:pt>
                <c:pt idx="1304">
                  <c:v>33113.112148248612</c:v>
                </c:pt>
                <c:pt idx="1305">
                  <c:v>33496.543915772148</c:v>
                </c:pt>
                <c:pt idx="1306">
                  <c:v>33884.41561390939</c:v>
                </c:pt>
                <c:pt idx="1307">
                  <c:v>34276.778654634043</c:v>
                </c:pt>
                <c:pt idx="1308">
                  <c:v>34673.68504524204</c:v>
                </c:pt>
                <c:pt idx="1309">
                  <c:v>35075.18739524555</c:v>
                </c:pt>
                <c:pt idx="1310">
                  <c:v>35481.338923346164</c:v>
                </c:pt>
                <c:pt idx="1311">
                  <c:v>35892.193464489006</c:v>
                </c:pt>
                <c:pt idx="1312">
                  <c:v>36307.805476998488</c:v>
                </c:pt>
                <c:pt idx="1313">
                  <c:v>36728.230049796679</c:v>
                </c:pt>
                <c:pt idx="1314">
                  <c:v>37153.522909705323</c:v>
                </c:pt>
                <c:pt idx="1315">
                  <c:v>37583.740428832352</c:v>
                </c:pt>
                <c:pt idx="1316">
                  <c:v>38018.939632043912</c:v>
                </c:pt>
                <c:pt idx="1317">
                  <c:v>38459.178204523007</c:v>
                </c:pt>
                <c:pt idx="1318">
                  <c:v>38904.514499415563</c:v>
                </c:pt>
                <c:pt idx="1319">
                  <c:v>39355.007545565109</c:v>
                </c:pt>
                <c:pt idx="1320">
                  <c:v>39810.717055336936</c:v>
                </c:pt>
                <c:pt idx="1321">
                  <c:v>40271.703432532966</c:v>
                </c:pt>
                <c:pt idx="1322">
                  <c:v>40738.027780398181</c:v>
                </c:pt>
                <c:pt idx="1323">
                  <c:v>41209.751909719773</c:v>
                </c:pt>
                <c:pt idx="1324">
                  <c:v>41686.93834701999</c:v>
                </c:pt>
                <c:pt idx="1325">
                  <c:v>42169.650342844514</c:v>
                </c:pt>
                <c:pt idx="1326">
                  <c:v>42657.951880145396</c:v>
                </c:pt>
                <c:pt idx="1327">
                  <c:v>43151.907682762489</c:v>
                </c:pt>
                <c:pt idx="1328">
                  <c:v>43651.583224002396</c:v>
                </c:pt>
                <c:pt idx="1329">
                  <c:v>44157.044735316886</c:v>
                </c:pt>
                <c:pt idx="1330">
                  <c:v>44668.359215081779</c:v>
                </c:pt>
                <c:pt idx="1331">
                  <c:v>45185.594437477535</c:v>
                </c:pt>
                <c:pt idx="1332">
                  <c:v>45708.818961472629</c:v>
                </c:pt>
                <c:pt idx="1333">
                  <c:v>46238.102139910981</c:v>
                </c:pt>
                <c:pt idx="1334">
                  <c:v>46773.514128704592</c:v>
                </c:pt>
                <c:pt idx="1335">
                  <c:v>47315.125896132638</c:v>
                </c:pt>
                <c:pt idx="1336">
                  <c:v>47863.009232248245</c:v>
                </c:pt>
                <c:pt idx="1337">
                  <c:v>48417.236758394167</c:v>
                </c:pt>
                <c:pt idx="1338">
                  <c:v>48977.881936828664</c:v>
                </c:pt>
                <c:pt idx="1339">
                  <c:v>49545.01908046288</c:v>
                </c:pt>
                <c:pt idx="1340">
                  <c:v>50118.723362710902</c:v>
                </c:pt>
                <c:pt idx="1341">
                  <c:v>50699.070827453921</c:v>
                </c:pt>
                <c:pt idx="1342">
                  <c:v>51286.138399119773</c:v>
                </c:pt>
                <c:pt idx="1343">
                  <c:v>51880.003892879016</c:v>
                </c:pt>
                <c:pt idx="1344">
                  <c:v>52480.746024959968</c:v>
                </c:pt>
                <c:pt idx="1345">
                  <c:v>53088.444423081339</c:v>
                </c:pt>
                <c:pt idx="1346">
                  <c:v>53703.179637007575</c:v>
                </c:pt>
                <c:pt idx="1347">
                  <c:v>54325.033149225412</c:v>
                </c:pt>
                <c:pt idx="1348">
                  <c:v>54954.087385744337</c:v>
                </c:pt>
                <c:pt idx="1349">
                  <c:v>55590.425727022019</c:v>
                </c:pt>
                <c:pt idx="1350">
                  <c:v>56234.132519016362</c:v>
                </c:pt>
                <c:pt idx="1351">
                  <c:v>56885.293084365381</c:v>
                </c:pt>
                <c:pt idx="1352">
                  <c:v>57543.993733696705</c:v>
                </c:pt>
                <c:pt idx="1353">
                  <c:v>58210.32177706794</c:v>
                </c:pt>
                <c:pt idx="1354">
                  <c:v>58884.365535539466</c:v>
                </c:pt>
                <c:pt idx="1355">
                  <c:v>59566.21435288139</c:v>
                </c:pt>
                <c:pt idx="1356">
                  <c:v>60255.958607415887</c:v>
                </c:pt>
                <c:pt idx="1357">
                  <c:v>60953.689723996788</c:v>
                </c:pt>
                <c:pt idx="1358">
                  <c:v>61659.500186127858</c:v>
                </c:pt>
                <c:pt idx="1359">
                  <c:v>62373.483548221324</c:v>
                </c:pt>
                <c:pt idx="1360">
                  <c:v>63095.734447998489</c:v>
                </c:pt>
                <c:pt idx="1361">
                  <c:v>63826.348619033553</c:v>
                </c:pt>
                <c:pt idx="1362">
                  <c:v>64565.422903443992</c:v>
                </c:pt>
                <c:pt idx="1363">
                  <c:v>65313.055264725423</c:v>
                </c:pt>
                <c:pt idx="1364">
                  <c:v>66069.344800737526</c:v>
                </c:pt>
                <c:pt idx="1365">
                  <c:v>66834.391756839133</c:v>
                </c:pt>
                <c:pt idx="1366">
                  <c:v>67608.29753917559</c:v>
                </c:pt>
                <c:pt idx="1367">
                  <c:v>68391.164728120071</c:v>
                </c:pt>
                <c:pt idx="1368">
                  <c:v>69183.097091870528</c:v>
                </c:pt>
                <c:pt idx="1369">
                  <c:v>69984.199600203967</c:v>
                </c:pt>
                <c:pt idx="1370">
                  <c:v>70794.578438390119</c:v>
                </c:pt>
                <c:pt idx="1371">
                  <c:v>71614.341021266257</c:v>
                </c:pt>
                <c:pt idx="1372">
                  <c:v>72443.596007474785</c:v>
                </c:pt>
                <c:pt idx="1373">
                  <c:v>73282.453313865903</c:v>
                </c:pt>
                <c:pt idx="1374">
                  <c:v>74131.024130066944</c:v>
                </c:pt>
                <c:pt idx="1375">
                  <c:v>74989.420933220492</c:v>
                </c:pt>
                <c:pt idx="1376">
                  <c:v>75857.757502892986</c:v>
                </c:pt>
                <c:pt idx="1377">
                  <c:v>76736.148936156213</c:v>
                </c:pt>
                <c:pt idx="1378">
                  <c:v>77624.711662843198</c:v>
                </c:pt>
                <c:pt idx="1379">
                  <c:v>78523.563460980615</c:v>
                </c:pt>
                <c:pt idx="1380">
                  <c:v>79432.823472401273</c:v>
                </c:pt>
                <c:pt idx="1381">
                  <c:v>80352.61221853453</c:v>
                </c:pt>
                <c:pt idx="1382">
                  <c:v>81283.051616382421</c:v>
                </c:pt>
                <c:pt idx="1383">
                  <c:v>82224.264994679281</c:v>
                </c:pt>
                <c:pt idx="1384">
                  <c:v>83176.377110238944</c:v>
                </c:pt>
                <c:pt idx="1385">
                  <c:v>84139.514164491018</c:v>
                </c:pt>
                <c:pt idx="1386">
                  <c:v>85113.803820208821</c:v>
                </c:pt>
                <c:pt idx="1387">
                  <c:v>86099.375218430912</c:v>
                </c:pt>
                <c:pt idx="1388">
                  <c:v>87096.358995578557</c:v>
                </c:pt>
                <c:pt idx="1389">
                  <c:v>88104.887300771559</c:v>
                </c:pt>
                <c:pt idx="1390">
                  <c:v>89125.093813344356</c:v>
                </c:pt>
                <c:pt idx="1391">
                  <c:v>90157.113760565131</c:v>
                </c:pt>
                <c:pt idx="1392">
                  <c:v>91201.083935560062</c:v>
                </c:pt>
                <c:pt idx="1393">
                  <c:v>92257.142715445036</c:v>
                </c:pt>
                <c:pt idx="1394">
                  <c:v>93325.430079667465</c:v>
                </c:pt>
                <c:pt idx="1395">
                  <c:v>94406.087628560315</c:v>
                </c:pt>
                <c:pt idx="1396">
                  <c:v>95499.258602111207</c:v>
                </c:pt>
                <c:pt idx="1397">
                  <c:v>96605.087898948215</c:v>
                </c:pt>
                <c:pt idx="1398">
                  <c:v>97723.722095547579</c:v>
                </c:pt>
                <c:pt idx="1399">
                  <c:v>98855.309465659986</c:v>
                </c:pt>
                <c:pt idx="1400">
                  <c:v>99999.999999965716</c:v>
                </c:pt>
              </c:numCache>
            </c:numRef>
          </c:xVal>
          <c:yVal>
            <c:numRef>
              <c:f>'Control Loop'!$I$37:$I$1437</c:f>
              <c:numCache>
                <c:formatCode>General</c:formatCode>
                <c:ptCount val="1401"/>
                <c:pt idx="0">
                  <c:v>91.206530067675246</c:v>
                </c:pt>
                <c:pt idx="1">
                  <c:v>91.105618072349628</c:v>
                </c:pt>
                <c:pt idx="2">
                  <c:v>91.004685033305947</c:v>
                </c:pt>
                <c:pt idx="3">
                  <c:v>90.903730469679658</c:v>
                </c:pt>
                <c:pt idx="4">
                  <c:v>90.802753889837746</c:v>
                </c:pt>
                <c:pt idx="5">
                  <c:v>90.701754791147465</c:v>
                </c:pt>
                <c:pt idx="6">
                  <c:v>90.600732659741709</c:v>
                </c:pt>
                <c:pt idx="7">
                  <c:v>90.499686970278248</c:v>
                </c:pt>
                <c:pt idx="8">
                  <c:v>90.398617185695713</c:v>
                </c:pt>
                <c:pt idx="9">
                  <c:v>90.297522756964213</c:v>
                </c:pt>
                <c:pt idx="10">
                  <c:v>90.196403122831668</c:v>
                </c:pt>
                <c:pt idx="11">
                  <c:v>90.095257709564947</c:v>
                </c:pt>
                <c:pt idx="12">
                  <c:v>89.994085930686211</c:v>
                </c:pt>
                <c:pt idx="13">
                  <c:v>89.892887186704868</c:v>
                </c:pt>
                <c:pt idx="14">
                  <c:v>89.791660864843664</c:v>
                </c:pt>
                <c:pt idx="15">
                  <c:v>89.690406338760823</c:v>
                </c:pt>
                <c:pt idx="16">
                  <c:v>89.589122968265627</c:v>
                </c:pt>
                <c:pt idx="17">
                  <c:v>89.487810099031023</c:v>
                </c:pt>
                <c:pt idx="18">
                  <c:v>89.386467062298678</c:v>
                </c:pt>
                <c:pt idx="19">
                  <c:v>89.285093174580339</c:v>
                </c:pt>
                <c:pt idx="20">
                  <c:v>89.183687737353551</c:v>
                </c:pt>
                <c:pt idx="21">
                  <c:v>89.082250036751333</c:v>
                </c:pt>
                <c:pt idx="22">
                  <c:v>88.980779343247775</c:v>
                </c:pt>
                <c:pt idx="23">
                  <c:v>88.879274911336623</c:v>
                </c:pt>
                <c:pt idx="24">
                  <c:v>88.777735979206156</c:v>
                </c:pt>
                <c:pt idx="25">
                  <c:v>88.676161768406359</c:v>
                </c:pt>
                <c:pt idx="26">
                  <c:v>88.57455148351255</c:v>
                </c:pt>
                <c:pt idx="27">
                  <c:v>88.472904311782429</c:v>
                </c:pt>
                <c:pt idx="28">
                  <c:v>88.3712194228073</c:v>
                </c:pt>
                <c:pt idx="29">
                  <c:v>88.269495968158225</c:v>
                </c:pt>
                <c:pt idx="30">
                  <c:v>88.167733081026114</c:v>
                </c:pt>
                <c:pt idx="31">
                  <c:v>88.065929875855616</c:v>
                </c:pt>
                <c:pt idx="32">
                  <c:v>87.96408544797454</c:v>
                </c:pt>
                <c:pt idx="33">
                  <c:v>87.862198873216812</c:v>
                </c:pt>
                <c:pt idx="34">
                  <c:v>87.760269207538499</c:v>
                </c:pt>
                <c:pt idx="35">
                  <c:v>87.658295486630436</c:v>
                </c:pt>
                <c:pt idx="36">
                  <c:v>87.556276725522849</c:v>
                </c:pt>
                <c:pt idx="37">
                  <c:v>87.45421191818599</c:v>
                </c:pt>
                <c:pt idx="38">
                  <c:v>87.35210003712308</c:v>
                </c:pt>
                <c:pt idx="39">
                  <c:v>87.249940032959501</c:v>
                </c:pt>
                <c:pt idx="40">
                  <c:v>87.14773083402514</c:v>
                </c:pt>
                <c:pt idx="41">
                  <c:v>87.045471345930849</c:v>
                </c:pt>
                <c:pt idx="42">
                  <c:v>86.943160451139605</c:v>
                </c:pt>
                <c:pt idx="43">
                  <c:v>86.840797008532519</c:v>
                </c:pt>
                <c:pt idx="44">
                  <c:v>86.73837985296791</c:v>
                </c:pt>
                <c:pt idx="45">
                  <c:v>86.635907794836726</c:v>
                </c:pt>
                <c:pt idx="46">
                  <c:v>86.533379619610599</c:v>
                </c:pt>
                <c:pt idx="47">
                  <c:v>86.430794087385948</c:v>
                </c:pt>
                <c:pt idx="48">
                  <c:v>86.32814993242161</c:v>
                </c:pt>
                <c:pt idx="49">
                  <c:v>86.225445862672984</c:v>
                </c:pt>
                <c:pt idx="50">
                  <c:v>86.122680559318638</c:v>
                </c:pt>
                <c:pt idx="51">
                  <c:v>86.019852676284174</c:v>
                </c:pt>
                <c:pt idx="52">
                  <c:v>85.916960839759639</c:v>
                </c:pt>
                <c:pt idx="53">
                  <c:v>85.814003647713577</c:v>
                </c:pt>
                <c:pt idx="54">
                  <c:v>85.710979669401439</c:v>
                </c:pt>
                <c:pt idx="55">
                  <c:v>85.607887444869448</c:v>
                </c:pt>
                <c:pt idx="56">
                  <c:v>85.504725484455491</c:v>
                </c:pt>
                <c:pt idx="57">
                  <c:v>85.401492268284812</c:v>
                </c:pt>
                <c:pt idx="58">
                  <c:v>85.298186245761812</c:v>
                </c:pt>
                <c:pt idx="59">
                  <c:v>85.194805835059356</c:v>
                </c:pt>
                <c:pt idx="60">
                  <c:v>85.091349422603273</c:v>
                </c:pt>
                <c:pt idx="61">
                  <c:v>84.987815362554414</c:v>
                </c:pt>
                <c:pt idx="62">
                  <c:v>84.884201976288068</c:v>
                </c:pt>
                <c:pt idx="63">
                  <c:v>84.780507551870016</c:v>
                </c:pt>
                <c:pt idx="64">
                  <c:v>84.676730343531062</c:v>
                </c:pt>
                <c:pt idx="65">
                  <c:v>84.572868571138969</c:v>
                </c:pt>
                <c:pt idx="66">
                  <c:v>84.468920419668976</c:v>
                </c:pt>
                <c:pt idx="67">
                  <c:v>84.364884038673296</c:v>
                </c:pt>
                <c:pt idx="68">
                  <c:v>84.26075754174876</c:v>
                </c:pt>
                <c:pt idx="69">
                  <c:v>84.156539006005545</c:v>
                </c:pt>
                <c:pt idx="70">
                  <c:v>84.052226471533928</c:v>
                </c:pt>
                <c:pt idx="71">
                  <c:v>83.947817940873165</c:v>
                </c:pt>
                <c:pt idx="72">
                  <c:v>83.843311378479626</c:v>
                </c:pt>
                <c:pt idx="73">
                  <c:v>83.738704710197368</c:v>
                </c:pt>
                <c:pt idx="74">
                  <c:v>83.633995822730128</c:v>
                </c:pt>
                <c:pt idx="75">
                  <c:v>83.52918256311537</c:v>
                </c:pt>
                <c:pt idx="76">
                  <c:v>83.424262738201634</c:v>
                </c:pt>
                <c:pt idx="77">
                  <c:v>83.319234114129543</c:v>
                </c:pt>
                <c:pt idx="78">
                  <c:v>83.21409441581666</c:v>
                </c:pt>
                <c:pt idx="79">
                  <c:v>83.108841326446623</c:v>
                </c:pt>
                <c:pt idx="80">
                  <c:v>83.003472486965137</c:v>
                </c:pt>
                <c:pt idx="81">
                  <c:v>82.897985495580826</c:v>
                </c:pt>
                <c:pt idx="82">
                  <c:v>82.792377907273178</c:v>
                </c:pt>
                <c:pt idx="83">
                  <c:v>82.686647233309031</c:v>
                </c:pt>
                <c:pt idx="84">
                  <c:v>82.580790940766406</c:v>
                </c:pt>
                <c:pt idx="85">
                  <c:v>82.474806452068407</c:v>
                </c:pt>
                <c:pt idx="86">
                  <c:v>82.368691144526551</c:v>
                </c:pt>
                <c:pt idx="87">
                  <c:v>82.262442349895963</c:v>
                </c:pt>
                <c:pt idx="88">
                  <c:v>82.156057353941691</c:v>
                </c:pt>
                <c:pt idx="89">
                  <c:v>82.049533396018461</c:v>
                </c:pt>
                <c:pt idx="90">
                  <c:v>81.942867668663894</c:v>
                </c:pt>
                <c:pt idx="91">
                  <c:v>81.836057317207533</c:v>
                </c:pt>
                <c:pt idx="92">
                  <c:v>81.729099439394091</c:v>
                </c:pt>
                <c:pt idx="93">
                  <c:v>81.621991085025414</c:v>
                </c:pt>
                <c:pt idx="94">
                  <c:v>81.51472925562004</c:v>
                </c:pt>
                <c:pt idx="95">
                  <c:v>81.40731090409156</c:v>
                </c:pt>
                <c:pt idx="96">
                  <c:v>81.29973293444823</c:v>
                </c:pt>
                <c:pt idx="97">
                  <c:v>81.191992201513614</c:v>
                </c:pt>
                <c:pt idx="98">
                  <c:v>81.084085510670548</c:v>
                </c:pt>
                <c:pt idx="99">
                  <c:v>80.976009617629444</c:v>
                </c:pt>
                <c:pt idx="100">
                  <c:v>80.867761228221838</c:v>
                </c:pt>
                <c:pt idx="101">
                  <c:v>80.759336998220618</c:v>
                </c:pt>
                <c:pt idx="102">
                  <c:v>80.650733533189253</c:v>
                </c:pt>
                <c:pt idx="103">
                  <c:v>80.5419473883602</c:v>
                </c:pt>
                <c:pt idx="104">
                  <c:v>80.432975068543854</c:v>
                </c:pt>
                <c:pt idx="105">
                  <c:v>80.323813028071356</c:v>
                </c:pt>
                <c:pt idx="106">
                  <c:v>80.214457670770045</c:v>
                </c:pt>
                <c:pt idx="107">
                  <c:v>80.104905349975439</c:v>
                </c:pt>
                <c:pt idx="108">
                  <c:v>79.995152368579582</c:v>
                </c:pt>
                <c:pt idx="109">
                  <c:v>79.885194979118552</c:v>
                </c:pt>
                <c:pt idx="110">
                  <c:v>79.775029383899607</c:v>
                </c:pt>
                <c:pt idx="111">
                  <c:v>79.664651735170366</c:v>
                </c:pt>
                <c:pt idx="112">
                  <c:v>79.554058135331175</c:v>
                </c:pt>
                <c:pt idx="113">
                  <c:v>79.443244637192919</c:v>
                </c:pt>
                <c:pt idx="114">
                  <c:v>79.332207244280568</c:v>
                </c:pt>
                <c:pt idx="115">
                  <c:v>79.220941911185349</c:v>
                </c:pt>
                <c:pt idx="116">
                  <c:v>79.109444543966774</c:v>
                </c:pt>
                <c:pt idx="117">
                  <c:v>78.99771100060633</c:v>
                </c:pt>
                <c:pt idx="118">
                  <c:v>78.88573709151342</c:v>
                </c:pt>
                <c:pt idx="119">
                  <c:v>78.773518580086659</c:v>
                </c:pt>
                <c:pt idx="120">
                  <c:v>78.661051183331324</c:v>
                </c:pt>
                <c:pt idx="121">
                  <c:v>78.548330572534383</c:v>
                </c:pt>
                <c:pt idx="122">
                  <c:v>78.435352373999592</c:v>
                </c:pt>
                <c:pt idx="123">
                  <c:v>78.322112169842001</c:v>
                </c:pt>
                <c:pt idx="124">
                  <c:v>78.208605498847305</c:v>
                </c:pt>
                <c:pt idx="125">
                  <c:v>78.094827857392687</c:v>
                </c:pt>
                <c:pt idx="126">
                  <c:v>77.98077470043485</c:v>
                </c:pt>
                <c:pt idx="127">
                  <c:v>77.86644144256357</c:v>
                </c:pt>
                <c:pt idx="128">
                  <c:v>77.751823459124608</c:v>
                </c:pt>
                <c:pt idx="129">
                  <c:v>77.636916087410256</c:v>
                </c:pt>
                <c:pt idx="130">
                  <c:v>77.521714627922691</c:v>
                </c:pt>
                <c:pt idx="131">
                  <c:v>77.406214345706502</c:v>
                </c:pt>
                <c:pt idx="132">
                  <c:v>77.290410471756857</c:v>
                </c:pt>
                <c:pt idx="133">
                  <c:v>77.174298204498996</c:v>
                </c:pt>
                <c:pt idx="134">
                  <c:v>77.057872711344288</c:v>
                </c:pt>
                <c:pt idx="135">
                  <c:v>76.941129130320476</c:v>
                </c:pt>
                <c:pt idx="136">
                  <c:v>76.824062571779308</c:v>
                </c:pt>
                <c:pt idx="137">
                  <c:v>76.706668120180154</c:v>
                </c:pt>
                <c:pt idx="138">
                  <c:v>76.588940835952101</c:v>
                </c:pt>
                <c:pt idx="139">
                  <c:v>76.470875757431884</c:v>
                </c:pt>
                <c:pt idx="140">
                  <c:v>76.352467902882182</c:v>
                </c:pt>
                <c:pt idx="141">
                  <c:v>76.233712272586388</c:v>
                </c:pt>
                <c:pt idx="142">
                  <c:v>76.114603851021471</c:v>
                </c:pt>
                <c:pt idx="143">
                  <c:v>75.995137609110117</c:v>
                </c:pt>
                <c:pt idx="144">
                  <c:v>75.875308506548606</c:v>
                </c:pt>
                <c:pt idx="145">
                  <c:v>75.755111494213224</c:v>
                </c:pt>
                <c:pt idx="146">
                  <c:v>75.634541516642372</c:v>
                </c:pt>
                <c:pt idx="147">
                  <c:v>75.513593514594191</c:v>
                </c:pt>
                <c:pt idx="148">
                  <c:v>75.392262427679682</c:v>
                </c:pt>
                <c:pt idx="149">
                  <c:v>75.270543197067923</c:v>
                </c:pt>
                <c:pt idx="150">
                  <c:v>75.148430768264404</c:v>
                </c:pt>
                <c:pt idx="151">
                  <c:v>75.025920093959286</c:v>
                </c:pt>
                <c:pt idx="152">
                  <c:v>74.903006136944867</c:v>
                </c:pt>
                <c:pt idx="153">
                  <c:v>74.779683873098946</c:v>
                </c:pt>
                <c:pt idx="154">
                  <c:v>74.655948294433713</c:v>
                </c:pt>
                <c:pt idx="155">
                  <c:v>74.531794412206509</c:v>
                </c:pt>
                <c:pt idx="156">
                  <c:v>74.407217260090334</c:v>
                </c:pt>
                <c:pt idx="157">
                  <c:v>74.282211897401041</c:v>
                </c:pt>
                <c:pt idx="158">
                  <c:v>74.156773412378726</c:v>
                </c:pt>
                <c:pt idx="159">
                  <c:v>74.030896925519571</c:v>
                </c:pt>
                <c:pt idx="160">
                  <c:v>73.904577592955604</c:v>
                </c:pt>
                <c:pt idx="161">
                  <c:v>73.777810609877235</c:v>
                </c:pt>
                <c:pt idx="162">
                  <c:v>73.65059121399679</c:v>
                </c:pt>
                <c:pt idx="163">
                  <c:v>73.522914689047113</c:v>
                </c:pt>
                <c:pt idx="164">
                  <c:v>73.394776368312392</c:v>
                </c:pt>
                <c:pt idx="165">
                  <c:v>73.266171638186094</c:v>
                </c:pt>
                <c:pt idx="166">
                  <c:v>73.13709594175161</c:v>
                </c:pt>
                <c:pt idx="167">
                  <c:v>73.007544782381416</c:v>
                </c:pt>
                <c:pt idx="168">
                  <c:v>72.877513727348486</c:v>
                </c:pt>
                <c:pt idx="169">
                  <c:v>72.746998411446555</c:v>
                </c:pt>
                <c:pt idx="170">
                  <c:v>72.615994540612149</c:v>
                </c:pt>
                <c:pt idx="171">
                  <c:v>72.484497895545616</c:v>
                </c:pt>
                <c:pt idx="172">
                  <c:v>72.352504335322237</c:v>
                </c:pt>
                <c:pt idx="173">
                  <c:v>72.220009800990368</c:v>
                </c:pt>
                <c:pt idx="174">
                  <c:v>72.087010319150693</c:v>
                </c:pt>
                <c:pt idx="175">
                  <c:v>71.95350200550935</c:v>
                </c:pt>
                <c:pt idx="176">
                  <c:v>71.819481068399952</c:v>
                </c:pt>
                <c:pt idx="177">
                  <c:v>71.68494381226887</c:v>
                </c:pt>
                <c:pt idx="178">
                  <c:v>71.549886641116984</c:v>
                </c:pt>
                <c:pt idx="179">
                  <c:v>71.414306061892148</c:v>
                </c:pt>
                <c:pt idx="180">
                  <c:v>71.278198687826873</c:v>
                </c:pt>
                <c:pt idx="181">
                  <c:v>71.141561241713617</c:v>
                </c:pt>
                <c:pt idx="182">
                  <c:v>71.004390559114256</c:v>
                </c:pt>
                <c:pt idx="183">
                  <c:v>70.866683591494663</c:v>
                </c:pt>
                <c:pt idx="184">
                  <c:v>70.728437409280758</c:v>
                </c:pt>
                <c:pt idx="185">
                  <c:v>70.589649204829342</c:v>
                </c:pt>
                <c:pt idx="186">
                  <c:v>70.450316295307914</c:v>
                </c:pt>
                <c:pt idx="187">
                  <c:v>70.310436125477793</c:v>
                </c:pt>
                <c:pt idx="188">
                  <c:v>70.170006270375268</c:v>
                </c:pt>
                <c:pt idx="189">
                  <c:v>70.029024437885369</c:v>
                </c:pt>
                <c:pt idx="190">
                  <c:v>69.887488471202786</c:v>
                </c:pt>
                <c:pt idx="191">
                  <c:v>69.745396351175231</c:v>
                </c:pt>
                <c:pt idx="192">
                  <c:v>69.602746198524486</c:v>
                </c:pt>
                <c:pt idx="193">
                  <c:v>69.459536275939939</c:v>
                </c:pt>
                <c:pt idx="194">
                  <c:v>69.315764990041387</c:v>
                </c:pt>
                <c:pt idx="195">
                  <c:v>69.171430893205923</c:v>
                </c:pt>
                <c:pt idx="196">
                  <c:v>69.026532685256029</c:v>
                </c:pt>
                <c:pt idx="197">
                  <c:v>68.88106921500389</c:v>
                </c:pt>
                <c:pt idx="198">
                  <c:v>68.735039481651356</c:v>
                </c:pt>
                <c:pt idx="199">
                  <c:v>68.588442636038934</c:v>
                </c:pt>
                <c:pt idx="200">
                  <c:v>68.441277981745301</c:v>
                </c:pt>
                <c:pt idx="201">
                  <c:v>68.29354497603137</c:v>
                </c:pt>
                <c:pt idx="202">
                  <c:v>68.145243230629916</c:v>
                </c:pt>
                <c:pt idx="203">
                  <c:v>67.996372512376695</c:v>
                </c:pt>
                <c:pt idx="204">
                  <c:v>67.846932743684249</c:v>
                </c:pt>
                <c:pt idx="205">
                  <c:v>67.696924002855454</c:v>
                </c:pt>
                <c:pt idx="206">
                  <c:v>67.546346524237862</c:v>
                </c:pt>
                <c:pt idx="207">
                  <c:v>67.395200698217153</c:v>
                </c:pt>
                <c:pt idx="208">
                  <c:v>67.243487071052016</c:v>
                </c:pt>
                <c:pt idx="209">
                  <c:v>67.091206344548581</c:v>
                </c:pt>
                <c:pt idx="210">
                  <c:v>66.938359375577676</c:v>
                </c:pt>
                <c:pt idx="211">
                  <c:v>66.784947175434212</c:v>
                </c:pt>
                <c:pt idx="212">
                  <c:v>66.630970909042261</c:v>
                </c:pt>
                <c:pt idx="213">
                  <c:v>66.476431894005785</c:v>
                </c:pt>
                <c:pt idx="214">
                  <c:v>66.321331599509932</c:v>
                </c:pt>
                <c:pt idx="215">
                  <c:v>66.165671645072024</c:v>
                </c:pt>
                <c:pt idx="216">
                  <c:v>66.009453799150208</c:v>
                </c:pt>
                <c:pt idx="217">
                  <c:v>65.852679977606499</c:v>
                </c:pt>
                <c:pt idx="218">
                  <c:v>65.695352242035753</c:v>
                </c:pt>
                <c:pt idx="219">
                  <c:v>65.537472797956454</c:v>
                </c:pt>
                <c:pt idx="220">
                  <c:v>65.379043992873747</c:v>
                </c:pt>
                <c:pt idx="221">
                  <c:v>65.220068314215652</c:v>
                </c:pt>
                <c:pt idx="222">
                  <c:v>65.060548387147705</c:v>
                </c:pt>
                <c:pt idx="223">
                  <c:v>64.900486972273157</c:v>
                </c:pt>
                <c:pt idx="224">
                  <c:v>64.739886963219789</c:v>
                </c:pt>
                <c:pt idx="225">
                  <c:v>64.57875138412227</c:v>
                </c:pt>
                <c:pt idx="226">
                  <c:v>64.417083387003089</c:v>
                </c:pt>
                <c:pt idx="227">
                  <c:v>64.254886249059723</c:v>
                </c:pt>
                <c:pt idx="228">
                  <c:v>64.092163369861993</c:v>
                </c:pt>
                <c:pt idx="229">
                  <c:v>63.928918268465871</c:v>
                </c:pt>
                <c:pt idx="230">
                  <c:v>63.765154580450329</c:v>
                </c:pt>
                <c:pt idx="231">
                  <c:v>63.600876054883358</c:v>
                </c:pt>
                <c:pt idx="232">
                  <c:v>63.436086551221543</c:v>
                </c:pt>
                <c:pt idx="233">
                  <c:v>63.270790036151737</c:v>
                </c:pt>
                <c:pt idx="234">
                  <c:v>63.1049905803782</c:v>
                </c:pt>
                <c:pt idx="235">
                  <c:v>62.938692355364623</c:v>
                </c:pt>
                <c:pt idx="236">
                  <c:v>62.771899630034113</c:v>
                </c:pt>
                <c:pt idx="237">
                  <c:v>62.604616767434912</c:v>
                </c:pt>
                <c:pt idx="238">
                  <c:v>62.436848221377488</c:v>
                </c:pt>
                <c:pt idx="239">
                  <c:v>62.268598533048646</c:v>
                </c:pt>
                <c:pt idx="240">
                  <c:v>62.099872327609646</c:v>
                </c:pt>
                <c:pt idx="241">
                  <c:v>61.930674310782521</c:v>
                </c:pt>
                <c:pt idx="242">
                  <c:v>61.761009265431426</c:v>
                </c:pt>
                <c:pt idx="243">
                  <c:v>61.590882048144941</c:v>
                </c:pt>
                <c:pt idx="244">
                  <c:v>61.42029758582207</c:v>
                </c:pt>
                <c:pt idx="245">
                  <c:v>61.249260872272927</c:v>
                </c:pt>
                <c:pt idx="246">
                  <c:v>61.077776964831301</c:v>
                </c:pt>
                <c:pt idx="247">
                  <c:v>60.90585098099254</c:v>
                </c:pt>
                <c:pt idx="248">
                  <c:v>60.733488095074364</c:v>
                </c:pt>
                <c:pt idx="249">
                  <c:v>60.560693534909618</c:v>
                </c:pt>
                <c:pt idx="250">
                  <c:v>60.387472578574616</c:v>
                </c:pt>
                <c:pt idx="251">
                  <c:v>60.21383055115637</c:v>
                </c:pt>
                <c:pt idx="252">
                  <c:v>60.039772821562948</c:v>
                </c:pt>
                <c:pt idx="253">
                  <c:v>59.865304799381342</c:v>
                </c:pt>
                <c:pt idx="254">
                  <c:v>59.69043193178716</c:v>
                </c:pt>
                <c:pt idx="255">
                  <c:v>59.515159700508043</c:v>
                </c:pt>
                <c:pt idx="256">
                  <c:v>59.339493618844692</c:v>
                </c:pt>
                <c:pt idx="257">
                  <c:v>59.163439228752878</c:v>
                </c:pt>
                <c:pt idx="258">
                  <c:v>58.987002097989539</c:v>
                </c:pt>
                <c:pt idx="259">
                  <c:v>58.810187817324888</c:v>
                </c:pt>
                <c:pt idx="260">
                  <c:v>58.633001997822518</c:v>
                </c:pt>
                <c:pt idx="261">
                  <c:v>58.455450268191271</c:v>
                </c:pt>
                <c:pt idx="262">
                  <c:v>58.27753827221018</c:v>
                </c:pt>
                <c:pt idx="263">
                  <c:v>58.099271666227224</c:v>
                </c:pt>
                <c:pt idx="264">
                  <c:v>57.920656116735358</c:v>
                </c:pt>
                <c:pt idx="265">
                  <c:v>57.741697298025755</c:v>
                </c:pt>
                <c:pt idx="266">
                  <c:v>57.562400889920809</c:v>
                </c:pt>
                <c:pt idx="267">
                  <c:v>57.382772575586344</c:v>
                </c:pt>
                <c:pt idx="268">
                  <c:v>57.202818039425956</c:v>
                </c:pt>
                <c:pt idx="269">
                  <c:v>57.022542965055919</c:v>
                </c:pt>
                <c:pt idx="270">
                  <c:v>56.841953033363446</c:v>
                </c:pt>
                <c:pt idx="271">
                  <c:v>56.661053920646886</c:v>
                </c:pt>
                <c:pt idx="272">
                  <c:v>56.479851296838866</c:v>
                </c:pt>
                <c:pt idx="273">
                  <c:v>56.298350823813493</c:v>
                </c:pt>
                <c:pt idx="274">
                  <c:v>56.116558153774349</c:v>
                </c:pt>
                <c:pt idx="275">
                  <c:v>55.93447892772771</c:v>
                </c:pt>
                <c:pt idx="276">
                  <c:v>55.752118774036092</c:v>
                </c:pt>
                <c:pt idx="277">
                  <c:v>55.569483307055307</c:v>
                </c:pt>
                <c:pt idx="278">
                  <c:v>55.386578125851898</c:v>
                </c:pt>
                <c:pt idx="279">
                  <c:v>55.203408813001786</c:v>
                </c:pt>
                <c:pt idx="280">
                  <c:v>55.019980933468759</c:v>
                </c:pt>
                <c:pt idx="281">
                  <c:v>54.836300033562253</c:v>
                </c:pt>
                <c:pt idx="282">
                  <c:v>54.652371639972998</c:v>
                </c:pt>
                <c:pt idx="283">
                  <c:v>54.468201258885685</c:v>
                </c:pt>
                <c:pt idx="284">
                  <c:v>54.283794375168</c:v>
                </c:pt>
                <c:pt idx="285">
                  <c:v>54.099156451634478</c:v>
                </c:pt>
                <c:pt idx="286">
                  <c:v>53.914292928382821</c:v>
                </c:pt>
                <c:pt idx="287">
                  <c:v>53.729209222204119</c:v>
                </c:pt>
                <c:pt idx="288">
                  <c:v>53.543910726062073</c:v>
                </c:pt>
                <c:pt idx="289">
                  <c:v>53.358402808643589</c:v>
                </c:pt>
                <c:pt idx="290">
                  <c:v>53.172690813975152</c:v>
                </c:pt>
                <c:pt idx="291">
                  <c:v>52.986780061107318</c:v>
                </c:pt>
                <c:pt idx="292">
                  <c:v>52.800675843863246</c:v>
                </c:pt>
                <c:pt idx="293">
                  <c:v>52.614383430650875</c:v>
                </c:pt>
                <c:pt idx="294">
                  <c:v>52.427908064336407</c:v>
                </c:pt>
                <c:pt idx="295">
                  <c:v>52.241254962178246</c:v>
                </c:pt>
                <c:pt idx="296">
                  <c:v>52.054429315819363</c:v>
                </c:pt>
                <c:pt idx="297">
                  <c:v>51.867436291335885</c:v>
                </c:pt>
                <c:pt idx="298">
                  <c:v>51.680281029341522</c:v>
                </c:pt>
                <c:pt idx="299">
                  <c:v>51.492968645145119</c:v>
                </c:pt>
                <c:pt idx="300">
                  <c:v>51.305504228959308</c:v>
                </c:pt>
                <c:pt idx="301">
                  <c:v>51.117892846160785</c:v>
                </c:pt>
                <c:pt idx="302">
                  <c:v>50.930139537597036</c:v>
                </c:pt>
                <c:pt idx="303">
                  <c:v>50.742249319941102</c:v>
                </c:pt>
                <c:pt idx="304">
                  <c:v>50.554227186091033</c:v>
                </c:pt>
                <c:pt idx="305">
                  <c:v>50.366078105612061</c:v>
                </c:pt>
                <c:pt idx="306">
                  <c:v>50.177807025221327</c:v>
                </c:pt>
                <c:pt idx="307">
                  <c:v>49.989418869311862</c:v>
                </c:pt>
                <c:pt idx="308">
                  <c:v>49.800918540515255</c:v>
                </c:pt>
                <c:pt idx="309">
                  <c:v>49.612310920301077</c:v>
                </c:pt>
                <c:pt idx="310">
                  <c:v>49.423600869610858</c:v>
                </c:pt>
                <c:pt idx="311">
                  <c:v>49.234793229526623</c:v>
                </c:pt>
                <c:pt idx="312">
                  <c:v>49.045892821969424</c:v>
                </c:pt>
                <c:pt idx="313">
                  <c:v>48.856904450430235</c:v>
                </c:pt>
                <c:pt idx="314">
                  <c:v>48.667832900728136</c:v>
                </c:pt>
                <c:pt idx="315">
                  <c:v>48.478682941795917</c:v>
                </c:pt>
                <c:pt idx="316">
                  <c:v>48.289459326491794</c:v>
                </c:pt>
                <c:pt idx="317">
                  <c:v>48.100166792434223</c:v>
                </c:pt>
                <c:pt idx="318">
                  <c:v>47.910810062859753</c:v>
                </c:pt>
                <c:pt idx="319">
                  <c:v>47.721393847502853</c:v>
                </c:pt>
                <c:pt idx="320">
                  <c:v>47.531922843493064</c:v>
                </c:pt>
                <c:pt idx="321">
                  <c:v>47.342401736272464</c:v>
                </c:pt>
                <c:pt idx="322">
                  <c:v>47.152835200528088</c:v>
                </c:pt>
                <c:pt idx="323">
                  <c:v>46.963227901140847</c:v>
                </c:pt>
                <c:pt idx="324">
                  <c:v>46.77358449414708</c:v>
                </c:pt>
                <c:pt idx="325">
                  <c:v>46.583909627712515</c:v>
                </c:pt>
                <c:pt idx="326">
                  <c:v>46.394207943118133</c:v>
                </c:pt>
                <c:pt idx="327">
                  <c:v>46.204484075753982</c:v>
                </c:pt>
                <c:pt idx="328">
                  <c:v>46.014742656122024</c:v>
                </c:pt>
                <c:pt idx="329">
                  <c:v>45.824988310845328</c:v>
                </c:pt>
                <c:pt idx="330">
                  <c:v>45.635225663682469</c:v>
                </c:pt>
                <c:pt idx="331">
                  <c:v>45.445459336545817</c:v>
                </c:pt>
                <c:pt idx="332">
                  <c:v>45.255693950522236</c:v>
                </c:pt>
                <c:pt idx="333">
                  <c:v>45.065934126895279</c:v>
                </c:pt>
                <c:pt idx="334">
                  <c:v>44.876184488165705</c:v>
                </c:pt>
                <c:pt idx="335">
                  <c:v>44.686449659072842</c:v>
                </c:pt>
                <c:pt idx="336">
                  <c:v>44.496734267609952</c:v>
                </c:pt>
                <c:pt idx="337">
                  <c:v>44.307042946037427</c:v>
                </c:pt>
                <c:pt idx="338">
                  <c:v>44.117380331888612</c:v>
                </c:pt>
                <c:pt idx="339">
                  <c:v>43.927751068969613</c:v>
                </c:pt>
                <c:pt idx="340">
                  <c:v>43.738159808349529</c:v>
                </c:pt>
                <c:pt idx="341">
                  <c:v>43.548611209340606</c:v>
                </c:pt>
                <c:pt idx="342">
                  <c:v>43.359109940468095</c:v>
                </c:pt>
                <c:pt idx="343">
                  <c:v>43.169660680425608</c:v>
                </c:pt>
                <c:pt idx="344">
                  <c:v>42.980268119017296</c:v>
                </c:pt>
                <c:pt idx="345">
                  <c:v>42.790936958083364</c:v>
                </c:pt>
                <c:pt idx="346">
                  <c:v>42.601671912409763</c:v>
                </c:pt>
                <c:pt idx="347">
                  <c:v>42.412477710617146</c:v>
                </c:pt>
                <c:pt idx="348">
                  <c:v>42.223359096031444</c:v>
                </c:pt>
                <c:pt idx="349">
                  <c:v>42.034320827531758</c:v>
                </c:pt>
                <c:pt idx="350">
                  <c:v>41.84536768037524</c:v>
                </c:pt>
                <c:pt idx="351">
                  <c:v>41.656504446997687</c:v>
                </c:pt>
                <c:pt idx="352">
                  <c:v>41.467735937787097</c:v>
                </c:pt>
                <c:pt idx="353">
                  <c:v>41.279066981830105</c:v>
                </c:pt>
                <c:pt idx="354">
                  <c:v>41.090502427628948</c:v>
                </c:pt>
                <c:pt idx="355">
                  <c:v>40.902047143787037</c:v>
                </c:pt>
                <c:pt idx="356">
                  <c:v>40.713706019662119</c:v>
                </c:pt>
                <c:pt idx="357">
                  <c:v>40.525483965985977</c:v>
                </c:pt>
                <c:pt idx="358">
                  <c:v>40.337385915447499</c:v>
                </c:pt>
                <c:pt idx="359">
                  <c:v>40.149416823238575</c:v>
                </c:pt>
                <c:pt idx="360">
                  <c:v>39.961581667560964</c:v>
                </c:pt>
                <c:pt idx="361">
                  <c:v>39.773885450092834</c:v>
                </c:pt>
                <c:pt idx="362">
                  <c:v>39.586333196412255</c:v>
                </c:pt>
                <c:pt idx="363">
                  <c:v>39.398929956377124</c:v>
                </c:pt>
                <c:pt idx="364">
                  <c:v>39.211680804459249</c:v>
                </c:pt>
                <c:pt idx="365">
                  <c:v>39.024590840030797</c:v>
                </c:pt>
                <c:pt idx="366">
                  <c:v>38.837665187601857</c:v>
                </c:pt>
                <c:pt idx="367">
                  <c:v>38.650908997007313</c:v>
                </c:pt>
                <c:pt idx="368">
                  <c:v>38.464327443540874</c:v>
                </c:pt>
                <c:pt idx="369">
                  <c:v>38.277925728035648</c:v>
                </c:pt>
                <c:pt idx="370">
                  <c:v>38.091709076887597</c:v>
                </c:pt>
                <c:pt idx="371">
                  <c:v>37.905682742022989</c:v>
                </c:pt>
                <c:pt idx="372">
                  <c:v>37.719852000805624</c:v>
                </c:pt>
                <c:pt idx="373">
                  <c:v>37.534222155883889</c:v>
                </c:pt>
                <c:pt idx="374">
                  <c:v>37.348798534974776</c:v>
                </c:pt>
                <c:pt idx="375">
                  <c:v>37.163586490584805</c:v>
                </c:pt>
                <c:pt idx="376">
                  <c:v>36.97859139966436</c:v>
                </c:pt>
                <c:pt idx="377">
                  <c:v>36.793818663195751</c:v>
                </c:pt>
                <c:pt idx="378">
                  <c:v>36.609273705712027</c:v>
                </c:pt>
                <c:pt idx="379">
                  <c:v>36.424961974746772</c:v>
                </c:pt>
                <c:pt idx="380">
                  <c:v>36.240888940211008</c:v>
                </c:pt>
                <c:pt idx="381">
                  <c:v>36.057060093698375</c:v>
                </c:pt>
                <c:pt idx="382">
                  <c:v>35.873480947716232</c:v>
                </c:pt>
                <c:pt idx="383">
                  <c:v>35.690157034840553</c:v>
                </c:pt>
                <c:pt idx="384">
                  <c:v>35.507093906795262</c:v>
                </c:pt>
                <c:pt idx="385">
                  <c:v>35.324297133453527</c:v>
                </c:pt>
                <c:pt idx="386">
                  <c:v>35.141772301760525</c:v>
                </c:pt>
                <c:pt idx="387">
                  <c:v>34.959525014576585</c:v>
                </c:pt>
                <c:pt idx="388">
                  <c:v>34.777560889440444</c:v>
                </c:pt>
                <c:pt idx="389">
                  <c:v>34.595885557251037</c:v>
                </c:pt>
                <c:pt idx="390">
                  <c:v>34.414504660866918</c:v>
                </c:pt>
                <c:pt idx="391">
                  <c:v>34.233423853625453</c:v>
                </c:pt>
                <c:pt idx="392">
                  <c:v>34.052648797777159</c:v>
                </c:pt>
                <c:pt idx="393">
                  <c:v>33.872185162838505</c:v>
                </c:pt>
                <c:pt idx="394">
                  <c:v>33.692038623861144</c:v>
                </c:pt>
                <c:pt idx="395">
                  <c:v>33.512214859618467</c:v>
                </c:pt>
                <c:pt idx="396">
                  <c:v>33.332719550709228</c:v>
                </c:pt>
                <c:pt idx="397">
                  <c:v>33.153558377578108</c:v>
                </c:pt>
                <c:pt idx="398">
                  <c:v>32.974737018455087</c:v>
                </c:pt>
                <c:pt idx="399">
                  <c:v>32.796261147212185</c:v>
                </c:pt>
                <c:pt idx="400">
                  <c:v>32.618136431140712</c:v>
                </c:pt>
                <c:pt idx="401">
                  <c:v>32.440368528647085</c:v>
                </c:pt>
                <c:pt idx="402">
                  <c:v>32.262963086872261</c:v>
                </c:pt>
                <c:pt idx="403">
                  <c:v>32.085925739231882</c:v>
                </c:pt>
                <c:pt idx="404">
                  <c:v>31.909262102881716</c:v>
                </c:pt>
                <c:pt idx="405">
                  <c:v>31.732977776108413</c:v>
                </c:pt>
                <c:pt idx="406">
                  <c:v>31.557078335649084</c:v>
                </c:pt>
                <c:pt idx="407">
                  <c:v>31.381569333939318</c:v>
                </c:pt>
                <c:pt idx="408">
                  <c:v>31.206456296294874</c:v>
                </c:pt>
                <c:pt idx="409">
                  <c:v>31.031744718027475</c:v>
                </c:pt>
                <c:pt idx="410">
                  <c:v>30.857440061497769</c:v>
                </c:pt>
                <c:pt idx="411">
                  <c:v>30.683547753109696</c:v>
                </c:pt>
                <c:pt idx="412">
                  <c:v>30.510073180247037</c:v>
                </c:pt>
                <c:pt idx="413">
                  <c:v>30.337021688158437</c:v>
                </c:pt>
                <c:pt idx="414">
                  <c:v>30.164398576791271</c:v>
                </c:pt>
                <c:pt idx="415">
                  <c:v>29.99220909758116</c:v>
                </c:pt>
                <c:pt idx="416">
                  <c:v>29.820458450198387</c:v>
                </c:pt>
                <c:pt idx="417">
                  <c:v>29.649151779257835</c:v>
                </c:pt>
                <c:pt idx="418">
                  <c:v>29.478294170993877</c:v>
                </c:pt>
                <c:pt idx="419">
                  <c:v>29.307890649908831</c:v>
                </c:pt>
                <c:pt idx="420">
                  <c:v>29.137946175395083</c:v>
                </c:pt>
                <c:pt idx="421">
                  <c:v>28.968465638339044</c:v>
                </c:pt>
                <c:pt idx="422">
                  <c:v>28.799453857711562</c:v>
                </c:pt>
                <c:pt idx="423">
                  <c:v>28.630915577147633</c:v>
                </c:pt>
                <c:pt idx="424">
                  <c:v>28.462855461524473</c:v>
                </c:pt>
                <c:pt idx="425">
                  <c:v>28.295278093539952</c:v>
                </c:pt>
                <c:pt idx="426">
                  <c:v>28.128187970300285</c:v>
                </c:pt>
                <c:pt idx="427">
                  <c:v>27.961589499919231</c:v>
                </c:pt>
                <c:pt idx="428">
                  <c:v>27.795486998137687</c:v>
                </c:pt>
                <c:pt idx="429">
                  <c:v>27.629884684968093</c:v>
                </c:pt>
                <c:pt idx="430">
                  <c:v>27.464786681369226</c:v>
                </c:pt>
                <c:pt idx="431">
                  <c:v>27.300197005959831</c:v>
                </c:pt>
                <c:pt idx="432">
                  <c:v>27.136119571773751</c:v>
                </c:pt>
                <c:pt idx="433">
                  <c:v>26.972558183064834</c:v>
                </c:pt>
                <c:pt idx="434">
                  <c:v>26.809516532168445</c:v>
                </c:pt>
                <c:pt idx="435">
                  <c:v>26.646998196423233</c:v>
                </c:pt>
                <c:pt idx="436">
                  <c:v>26.485006635161717</c:v>
                </c:pt>
                <c:pt idx="437">
                  <c:v>26.323545186773451</c:v>
                </c:pt>
                <c:pt idx="438">
                  <c:v>26.16261706584946</c:v>
                </c:pt>
                <c:pt idx="439">
                  <c:v>26.002225360410911</c:v>
                </c:pt>
                <c:pt idx="440">
                  <c:v>25.842373029230011</c:v>
                </c:pt>
                <c:pt idx="441">
                  <c:v>25.683062899248348</c:v>
                </c:pt>
                <c:pt idx="442">
                  <c:v>25.524297663096643</c:v>
                </c:pt>
                <c:pt idx="443">
                  <c:v>25.366079876723678</c:v>
                </c:pt>
                <c:pt idx="444">
                  <c:v>25.208411957138225</c:v>
                </c:pt>
                <c:pt idx="445">
                  <c:v>25.051296180268341</c:v>
                </c:pt>
                <c:pt idx="446">
                  <c:v>24.894734678945685</c:v>
                </c:pt>
                <c:pt idx="447">
                  <c:v>24.738729441014474</c:v>
                </c:pt>
                <c:pt idx="448">
                  <c:v>24.583282307575164</c:v>
                </c:pt>
                <c:pt idx="449">
                  <c:v>24.428394971362259</c:v>
                </c:pt>
                <c:pt idx="450">
                  <c:v>24.274068975262466</c:v>
                </c:pt>
                <c:pt idx="451">
                  <c:v>24.120305710975771</c:v>
                </c:pt>
                <c:pt idx="452">
                  <c:v>23.967106417823672</c:v>
                </c:pt>
                <c:pt idx="453">
                  <c:v>23.81447218170517</c:v>
                </c:pt>
                <c:pt idx="454">
                  <c:v>23.662403934206004</c:v>
                </c:pt>
                <c:pt idx="455">
                  <c:v>23.510902451861305</c:v>
                </c:pt>
                <c:pt idx="456">
                  <c:v>23.359968355573137</c:v>
                </c:pt>
                <c:pt idx="457">
                  <c:v>23.209602110187603</c:v>
                </c:pt>
                <c:pt idx="458">
                  <c:v>23.059804024227802</c:v>
                </c:pt>
                <c:pt idx="459">
                  <c:v>22.910574249788326</c:v>
                </c:pt>
                <c:pt idx="460">
                  <c:v>22.761912782588144</c:v>
                </c:pt>
                <c:pt idx="461">
                  <c:v>22.613819462183848</c:v>
                </c:pt>
                <c:pt idx="462">
                  <c:v>22.46629397234225</c:v>
                </c:pt>
                <c:pt idx="463">
                  <c:v>22.319335841571878</c:v>
                </c:pt>
                <c:pt idx="464">
                  <c:v>22.172944443812106</c:v>
                </c:pt>
                <c:pt idx="465">
                  <c:v>22.027118999278898</c:v>
                </c:pt>
                <c:pt idx="466">
                  <c:v>21.881858575465525</c:v>
                </c:pt>
                <c:pt idx="467">
                  <c:v>21.737162088295257</c:v>
                </c:pt>
                <c:pt idx="468">
                  <c:v>21.593028303425001</c:v>
                </c:pt>
                <c:pt idx="469">
                  <c:v>21.449455837695911</c:v>
                </c:pt>
                <c:pt idx="470">
                  <c:v>21.30644316072847</c:v>
                </c:pt>
                <c:pt idx="471">
                  <c:v>21.163988596659529</c:v>
                </c:pt>
                <c:pt idx="472">
                  <c:v>21.022090326014968</c:v>
                </c:pt>
                <c:pt idx="473">
                  <c:v>20.880746387718037</c:v>
                </c:pt>
                <c:pt idx="474">
                  <c:v>20.739954681225068</c:v>
                </c:pt>
                <c:pt idx="475">
                  <c:v>20.599712968787401</c:v>
                </c:pt>
                <c:pt idx="476">
                  <c:v>20.460018877832432</c:v>
                </c:pt>
                <c:pt idx="477">
                  <c:v>20.320869903461187</c:v>
                </c:pt>
                <c:pt idx="478">
                  <c:v>20.182263411054528</c:v>
                </c:pt>
                <c:pt idx="479">
                  <c:v>20.044196638985962</c:v>
                </c:pt>
                <c:pt idx="480">
                  <c:v>19.906666701432133</c:v>
                </c:pt>
                <c:pt idx="481">
                  <c:v>19.769670591278945</c:v>
                </c:pt>
                <c:pt idx="482">
                  <c:v>19.633205183114598</c:v>
                </c:pt>
                <c:pt idx="483">
                  <c:v>19.497267236305593</c:v>
                </c:pt>
                <c:pt idx="484">
                  <c:v>19.361853398149108</c:v>
                </c:pt>
                <c:pt idx="485">
                  <c:v>19.226960207095701</c:v>
                </c:pt>
                <c:pt idx="486">
                  <c:v>19.092584096037079</c:v>
                </c:pt>
                <c:pt idx="487">
                  <c:v>18.958721395651015</c:v>
                </c:pt>
                <c:pt idx="488">
                  <c:v>18.825368337800356</c:v>
                </c:pt>
                <c:pt idx="489">
                  <c:v>18.692521058976812</c:v>
                </c:pt>
                <c:pt idx="490">
                  <c:v>18.56017560378605</c:v>
                </c:pt>
                <c:pt idx="491">
                  <c:v>18.428327928466143</c:v>
                </c:pt>
                <c:pt idx="492">
                  <c:v>18.296973904435237</c:v>
                </c:pt>
                <c:pt idx="493">
                  <c:v>18.166109321861022</c:v>
                </c:pt>
                <c:pt idx="494">
                  <c:v>18.035729893246753</c:v>
                </c:pt>
                <c:pt idx="495">
                  <c:v>17.905831257028776</c:v>
                </c:pt>
                <c:pt idx="496">
                  <c:v>17.776408981178992</c:v>
                </c:pt>
                <c:pt idx="497">
                  <c:v>17.647458566806907</c:v>
                </c:pt>
                <c:pt idx="498">
                  <c:v>17.518975451757054</c:v>
                </c:pt>
                <c:pt idx="499">
                  <c:v>17.390955014194702</c:v>
                </c:pt>
                <c:pt idx="500">
                  <c:v>17.263392576177047</c:v>
                </c:pt>
                <c:pt idx="501">
                  <c:v>17.136283407203049</c:v>
                </c:pt>
                <c:pt idx="502">
                  <c:v>17.009622727737991</c:v>
                </c:pt>
                <c:pt idx="503">
                  <c:v>16.883405712709468</c:v>
                </c:pt>
                <c:pt idx="504">
                  <c:v>16.757627494967373</c:v>
                </c:pt>
                <c:pt idx="505">
                  <c:v>16.632283168707943</c:v>
                </c:pt>
                <c:pt idx="506">
                  <c:v>16.507367792853664</c:v>
                </c:pt>
                <c:pt idx="507">
                  <c:v>16.38287639438893</c:v>
                </c:pt>
                <c:pt idx="508">
                  <c:v>16.258803971645335</c:v>
                </c:pt>
                <c:pt idx="509">
                  <c:v>16.135145497534804</c:v>
                </c:pt>
                <c:pt idx="510">
                  <c:v>16.011895922726509</c:v>
                </c:pt>
                <c:pt idx="511">
                  <c:v>15.889050178765633</c:v>
                </c:pt>
                <c:pt idx="512">
                  <c:v>15.766603181130083</c:v>
                </c:pt>
                <c:pt idx="513">
                  <c:v>15.644549832223795</c:v>
                </c:pt>
                <c:pt idx="514">
                  <c:v>15.522885024303955</c:v>
                </c:pt>
                <c:pt idx="515">
                  <c:v>15.401603642339188</c:v>
                </c:pt>
                <c:pt idx="516">
                  <c:v>15.280700566798174</c:v>
                </c:pt>
                <c:pt idx="517">
                  <c:v>15.160170676366642</c:v>
                </c:pt>
                <c:pt idx="518">
                  <c:v>15.040008850590242</c:v>
                </c:pt>
                <c:pt idx="519">
                  <c:v>14.92020997244366</c:v>
                </c:pt>
                <c:pt idx="520">
                  <c:v>14.800768930823001</c:v>
                </c:pt>
                <c:pt idx="521">
                  <c:v>14.681680622962402</c:v>
                </c:pt>
                <c:pt idx="522">
                  <c:v>14.562939956772642</c:v>
                </c:pt>
                <c:pt idx="523">
                  <c:v>14.444541853101301</c:v>
                </c:pt>
                <c:pt idx="524">
                  <c:v>14.326481247915442</c:v>
                </c:pt>
                <c:pt idx="525">
                  <c:v>14.208753094404447</c:v>
                </c:pt>
                <c:pt idx="526">
                  <c:v>14.091352365004617</c:v>
                </c:pt>
                <c:pt idx="527">
                  <c:v>13.974274053344493</c:v>
                </c:pt>
                <c:pt idx="528">
                  <c:v>13.857513176111354</c:v>
                </c:pt>
                <c:pt idx="529">
                  <c:v>13.741064774839675</c:v>
                </c:pt>
                <c:pt idx="530">
                  <c:v>13.624923917620954</c:v>
                </c:pt>
                <c:pt idx="531">
                  <c:v>13.509085700736705</c:v>
                </c:pt>
                <c:pt idx="532">
                  <c:v>13.393545250213089</c:v>
                </c:pt>
                <c:pt idx="533">
                  <c:v>13.27829772330165</c:v>
                </c:pt>
                <c:pt idx="534">
                  <c:v>13.16333830988258</c:v>
                </c:pt>
                <c:pt idx="535">
                  <c:v>13.048662233794328</c:v>
                </c:pt>
                <c:pt idx="536">
                  <c:v>12.934264754090101</c:v>
                </c:pt>
                <c:pt idx="537">
                  <c:v>12.820141166222486</c:v>
                </c:pt>
                <c:pt idx="538">
                  <c:v>12.706286803154825</c:v>
                </c:pt>
                <c:pt idx="539">
                  <c:v>12.592697036405179</c:v>
                </c:pt>
                <c:pt idx="540">
                  <c:v>12.47936727702027</c:v>
                </c:pt>
                <c:pt idx="541">
                  <c:v>12.36629297648213</c:v>
                </c:pt>
                <c:pt idx="542">
                  <c:v>12.253469627549443</c:v>
                </c:pt>
                <c:pt idx="543">
                  <c:v>12.140892765033866</c:v>
                </c:pt>
                <c:pt idx="544">
                  <c:v>12.028557966513477</c:v>
                </c:pt>
                <c:pt idx="545">
                  <c:v>11.916460852984644</c:v>
                </c:pt>
                <c:pt idx="546">
                  <c:v>11.804597089454239</c:v>
                </c:pt>
                <c:pt idx="547">
                  <c:v>11.692962385472864</c:v>
                </c:pt>
                <c:pt idx="548">
                  <c:v>11.581552495611561</c:v>
                </c:pt>
                <c:pt idx="549">
                  <c:v>11.470363219882959</c:v>
                </c:pt>
                <c:pt idx="550">
                  <c:v>11.359390404108794</c:v>
                </c:pt>
                <c:pt idx="551">
                  <c:v>11.248629940235608</c:v>
                </c:pt>
                <c:pt idx="552">
                  <c:v>11.138077766599581</c:v>
                </c:pt>
                <c:pt idx="553">
                  <c:v>11.027729868142137</c:v>
                </c:pt>
                <c:pt idx="554">
                  <c:v>10.917582276578957</c:v>
                </c:pt>
                <c:pt idx="555">
                  <c:v>10.807631070522472</c:v>
                </c:pt>
                <c:pt idx="556">
                  <c:v>10.697872375561076</c:v>
                </c:pt>
                <c:pt idx="557">
                  <c:v>10.588302364294536</c:v>
                </c:pt>
                <c:pt idx="558">
                  <c:v>10.478917256329517</c:v>
                </c:pt>
                <c:pt idx="559">
                  <c:v>10.369713318234247</c:v>
                </c:pt>
                <c:pt idx="560">
                  <c:v>10.260686863456685</c:v>
                </c:pt>
                <c:pt idx="561">
                  <c:v>10.151834252204953</c:v>
                </c:pt>
                <c:pt idx="562">
                  <c:v>10.043151891293084</c:v>
                </c:pt>
                <c:pt idx="563">
                  <c:v>9.9346362339526859</c:v>
                </c:pt>
                <c:pt idx="564">
                  <c:v>9.8262837796134459</c:v>
                </c:pt>
                <c:pt idx="565">
                  <c:v>9.7180910736515216</c:v>
                </c:pt>
                <c:pt idx="566">
                  <c:v>9.6100547071088318</c:v>
                </c:pt>
                <c:pt idx="567">
                  <c:v>9.5021713163852137</c:v>
                </c:pt>
                <c:pt idx="568">
                  <c:v>9.3944375829014302</c:v>
                </c:pt>
                <c:pt idx="569">
                  <c:v>9.2868502327387841</c:v>
                </c:pt>
                <c:pt idx="570">
                  <c:v>9.1794060362532992</c:v>
                </c:pt>
                <c:pt idx="571">
                  <c:v>9.0721018076667725</c:v>
                </c:pt>
                <c:pt idx="572">
                  <c:v>8.9649344046354482</c:v>
                </c:pt>
                <c:pt idx="573">
                  <c:v>8.8579007277990343</c:v>
                </c:pt>
                <c:pt idx="574">
                  <c:v>8.7509977203085647</c:v>
                </c:pt>
                <c:pt idx="575">
                  <c:v>8.6442223673356366</c:v>
                </c:pt>
                <c:pt idx="576">
                  <c:v>8.5375716955656991</c:v>
                </c:pt>
                <c:pt idx="577">
                  <c:v>8.4310427726719368</c:v>
                </c:pt>
                <c:pt idx="578">
                  <c:v>8.3246327067756631</c:v>
                </c:pt>
                <c:pt idx="579">
                  <c:v>8.2183386458905687</c:v>
                </c:pt>
                <c:pt idx="580">
                  <c:v>8.1121577773538913</c:v>
                </c:pt>
                <c:pt idx="581">
                  <c:v>8.006087327244348</c:v>
                </c:pt>
                <c:pt idx="582">
                  <c:v>7.9001245597873693</c:v>
                </c:pt>
                <c:pt idx="583">
                  <c:v>7.7942667767492209</c:v>
                </c:pt>
                <c:pt idx="584">
                  <c:v>7.688511316821546</c:v>
                </c:pt>
                <c:pt idx="585">
                  <c:v>7.5828555549936922</c:v>
                </c:pt>
                <c:pt idx="586">
                  <c:v>7.4772969019187174</c:v>
                </c:pt>
                <c:pt idx="587">
                  <c:v>7.3718328032685472</c:v>
                </c:pt>
                <c:pt idx="588">
                  <c:v>7.2664607390825395</c:v>
                </c:pt>
                <c:pt idx="589">
                  <c:v>7.1611782231088457</c:v>
                </c:pt>
                <c:pt idx="590">
                  <c:v>7.0559828021379634</c:v>
                </c:pt>
                <c:pt idx="591">
                  <c:v>6.9508720553324164</c:v>
                </c:pt>
                <c:pt idx="592">
                  <c:v>6.8458435935487874</c:v>
                </c:pt>
                <c:pt idx="593">
                  <c:v>6.7408950586559211</c:v>
                </c:pt>
                <c:pt idx="594">
                  <c:v>6.6360241228479682</c:v>
                </c:pt>
                <c:pt idx="595">
                  <c:v>6.531228487955091</c:v>
                </c:pt>
                <c:pt idx="596">
                  <c:v>6.426505884747618</c:v>
                </c:pt>
                <c:pt idx="597">
                  <c:v>6.3218540722397698</c:v>
                </c:pt>
                <c:pt idx="598">
                  <c:v>6.2172708369896901</c:v>
                </c:pt>
                <c:pt idx="599">
                  <c:v>6.1127539923963745</c:v>
                </c:pt>
                <c:pt idx="600">
                  <c:v>6.0083013779955561</c:v>
                </c:pt>
                <c:pt idx="601">
                  <c:v>5.9039108587532452</c:v>
                </c:pt>
                <c:pt idx="602">
                  <c:v>5.7995803243585815</c:v>
                </c:pt>
                <c:pt idx="603">
                  <c:v>5.695307688514923</c:v>
                </c:pt>
                <c:pt idx="604">
                  <c:v>5.5910908882303891</c:v>
                </c:pt>
                <c:pt idx="605">
                  <c:v>5.4869278831076329</c:v>
                </c:pt>
                <c:pt idx="606">
                  <c:v>5.3828166546344169</c:v>
                </c:pt>
                <c:pt idx="607">
                  <c:v>5.2787552054717484</c:v>
                </c:pt>
                <c:pt idx="608">
                  <c:v>5.174741558745179</c:v>
                </c:pt>
                <c:pt idx="609">
                  <c:v>5.0707737573341136</c:v>
                </c:pt>
                <c:pt idx="610">
                  <c:v>4.9668498631622953</c:v>
                </c:pt>
                <c:pt idx="611">
                  <c:v>4.8629679564897774</c:v>
                </c:pt>
                <c:pt idx="612">
                  <c:v>4.7591261352044265</c:v>
                </c:pt>
                <c:pt idx="613">
                  <c:v>4.6553225141160741</c:v>
                </c:pt>
                <c:pt idx="614">
                  <c:v>4.5515552242499941</c:v>
                </c:pt>
                <c:pt idx="615">
                  <c:v>4.4478224121427798</c:v>
                </c:pt>
                <c:pt idx="616">
                  <c:v>4.3441222391397867</c:v>
                </c:pt>
                <c:pt idx="617">
                  <c:v>4.2404528806931649</c:v>
                </c:pt>
                <c:pt idx="618">
                  <c:v>4.136812525662747</c:v>
                </c:pt>
                <c:pt idx="619">
                  <c:v>4.0331993756167783</c:v>
                </c:pt>
                <c:pt idx="620">
                  <c:v>3.9296116441368509</c:v>
                </c:pt>
                <c:pt idx="621">
                  <c:v>3.8260475561221359</c:v>
                </c:pt>
                <c:pt idx="622">
                  <c:v>3.7225053470982088</c:v>
                </c:pt>
                <c:pt idx="623">
                  <c:v>3.6189832625253331</c:v>
                </c:pt>
                <c:pt idx="624">
                  <c:v>3.5154795571105684</c:v>
                </c:pt>
                <c:pt idx="625">
                  <c:v>3.4119924941210988</c:v>
                </c:pt>
                <c:pt idx="626">
                  <c:v>3.3085203447006322</c:v>
                </c:pt>
                <c:pt idx="627">
                  <c:v>3.2050613871865936</c:v>
                </c:pt>
                <c:pt idx="628">
                  <c:v>3.1016139064315542</c:v>
                </c:pt>
                <c:pt idx="629">
                  <c:v>2.9981761931244484</c:v>
                </c:pt>
                <c:pt idx="630">
                  <c:v>2.8947465431174733</c:v>
                </c:pt>
                <c:pt idx="631">
                  <c:v>2.7913232567516948</c:v>
                </c:pt>
                <c:pt idx="632">
                  <c:v>2.6879046381883591</c:v>
                </c:pt>
                <c:pt idx="633">
                  <c:v>2.5844889947409029</c:v>
                </c:pt>
                <c:pt idx="634">
                  <c:v>2.4810746362093892</c:v>
                </c:pt>
                <c:pt idx="635">
                  <c:v>2.3776598742190842</c:v>
                </c:pt>
                <c:pt idx="636">
                  <c:v>2.2742430215599905</c:v>
                </c:pt>
                <c:pt idx="637">
                  <c:v>2.1708223915300948</c:v>
                </c:pt>
                <c:pt idx="638">
                  <c:v>2.0673962972808844</c:v>
                </c:pt>
                <c:pt idx="639">
                  <c:v>1.9639630511661357</c:v>
                </c:pt>
                <c:pt idx="640">
                  <c:v>1.8605209640928591</c:v>
                </c:pt>
                <c:pt idx="641">
                  <c:v>1.757068344876104</c:v>
                </c:pt>
                <c:pt idx="642">
                  <c:v>1.6536034995958491</c:v>
                </c:pt>
                <c:pt idx="643">
                  <c:v>1.5501247309572839</c:v>
                </c:pt>
                <c:pt idx="644">
                  <c:v>1.4466303376549683</c:v>
                </c:pt>
                <c:pt idx="645">
                  <c:v>1.3431186137386744</c:v>
                </c:pt>
                <c:pt idx="646">
                  <c:v>1.2395878479838278</c:v>
                </c:pt>
                <c:pt idx="647">
                  <c:v>1.1360363232655564</c:v>
                </c:pt>
                <c:pt idx="648">
                  <c:v>1.0324623159343154</c:v>
                </c:pt>
                <c:pt idx="649">
                  <c:v>0.92886409519802493</c:v>
                </c:pt>
                <c:pt idx="650">
                  <c:v>0.82523992250514433</c:v>
                </c:pt>
                <c:pt idx="651">
                  <c:v>0.72158805093347744</c:v>
                </c:pt>
                <c:pt idx="652">
                  <c:v>0.6179067245822516</c:v>
                </c:pt>
                <c:pt idx="653">
                  <c:v>0.51419417796884193</c:v>
                </c:pt>
                <c:pt idx="654">
                  <c:v>0.41044863542910159</c:v>
                </c:pt>
                <c:pt idx="655">
                  <c:v>0.30666831052215898</c:v>
                </c:pt>
                <c:pt idx="656">
                  <c:v>0.20285140544100014</c:v>
                </c:pt>
                <c:pt idx="657">
                  <c:v>9.8996110426381817E-2</c:v>
                </c:pt>
                <c:pt idx="658">
                  <c:v>-4.8993968131121335E-3</c:v>
                </c:pt>
                <c:pt idx="659">
                  <c:v>-0.10883695167659763</c:v>
                </c:pt>
                <c:pt idx="660">
                  <c:v>-0.2128184032404663</c:v>
                </c:pt>
                <c:pt idx="661">
                  <c:v>-0.31684561482231355</c:v>
                </c:pt>
                <c:pt idx="662">
                  <c:v>-0.42092046453951354</c:v>
                </c:pt>
                <c:pt idx="663">
                  <c:v>-0.52504484586103339</c:v>
                </c:pt>
                <c:pt idx="664">
                  <c:v>-0.62922066815295885</c:v>
                </c:pt>
                <c:pt idx="665">
                  <c:v>-0.7334498572178314</c:v>
                </c:pt>
                <c:pt idx="666">
                  <c:v>-0.83773435582624145</c:v>
                </c:pt>
                <c:pt idx="667">
                  <c:v>-0.94207612424192289</c:v>
                </c:pt>
                <c:pt idx="668">
                  <c:v>-1.0464771407388058</c:v>
                </c:pt>
                <c:pt idx="669">
                  <c:v>-1.1509394021101318</c:v>
                </c:pt>
                <c:pt idx="670">
                  <c:v>-1.2554649241701661</c:v>
                </c:pt>
                <c:pt idx="671">
                  <c:v>-1.3600557422459951</c:v>
                </c:pt>
                <c:pt idx="672">
                  <c:v>-1.4647139116614232</c:v>
                </c:pt>
                <c:pt idx="673">
                  <c:v>-1.5694415082114683</c:v>
                </c:pt>
                <c:pt idx="674">
                  <c:v>-1.6742406286269313</c:v>
                </c:pt>
                <c:pt idx="675">
                  <c:v>-1.7791133910289345</c:v>
                </c:pt>
                <c:pt idx="676">
                  <c:v>-1.8840619353730206</c:v>
                </c:pt>
                <c:pt idx="677">
                  <c:v>-1.9890884238830195</c:v>
                </c:pt>
                <c:pt idx="678">
                  <c:v>-2.0941950414720121</c:v>
                </c:pt>
                <c:pt idx="679">
                  <c:v>-2.1993839961538564</c:v>
                </c:pt>
                <c:pt idx="680">
                  <c:v>-2.3046575194404779</c:v>
                </c:pt>
                <c:pt idx="681">
                  <c:v>-2.4100178667278636</c:v>
                </c:pt>
                <c:pt idx="682">
                  <c:v>-2.5154673176684228</c:v>
                </c:pt>
                <c:pt idx="683">
                  <c:v>-2.621008176529942</c:v>
                </c:pt>
                <c:pt idx="684">
                  <c:v>-2.7266427725406066</c:v>
                </c:pt>
                <c:pt idx="685">
                  <c:v>-2.8323734602200159</c:v>
                </c:pt>
                <c:pt idx="686">
                  <c:v>-2.9382026196939934</c:v>
                </c:pt>
                <c:pt idx="687">
                  <c:v>-3.0441326569956231</c:v>
                </c:pt>
                <c:pt idx="688">
                  <c:v>-3.1501660043487618</c:v>
                </c:pt>
                <c:pt idx="689">
                  <c:v>-3.2563051204367106</c:v>
                </c:pt>
                <c:pt idx="690">
                  <c:v>-3.3625524906529041</c:v>
                </c:pt>
                <c:pt idx="691">
                  <c:v>-3.4689106273347541</c:v>
                </c:pt>
                <c:pt idx="692">
                  <c:v>-3.575382069979371</c:v>
                </c:pt>
                <c:pt idx="693">
                  <c:v>-3.681969385441652</c:v>
                </c:pt>
                <c:pt idx="694">
                  <c:v>-3.7886751681124946</c:v>
                </c:pt>
                <c:pt idx="695">
                  <c:v>-3.8955020400788993</c:v>
                </c:pt>
                <c:pt idx="696">
                  <c:v>-4.0024526512637078</c:v>
                </c:pt>
                <c:pt idx="697">
                  <c:v>-4.1095296795456164</c:v>
                </c:pt>
                <c:pt idx="698">
                  <c:v>-4.2167358308581626</c:v>
                </c:pt>
                <c:pt idx="699">
                  <c:v>-4.3240738392683742</c:v>
                </c:pt>
                <c:pt idx="700">
                  <c:v>-4.4315464670334155</c:v>
                </c:pt>
                <c:pt idx="701">
                  <c:v>-4.5391565046363471</c:v>
                </c:pt>
                <c:pt idx="702">
                  <c:v>-4.6469067707989433</c:v>
                </c:pt>
                <c:pt idx="703">
                  <c:v>-4.7548001124723029</c:v>
                </c:pt>
                <c:pt idx="704">
                  <c:v>-4.8628394048056691</c:v>
                </c:pt>
                <c:pt idx="705">
                  <c:v>-4.9710275510907218</c:v>
                </c:pt>
                <c:pt idx="706">
                  <c:v>-5.0793674826836224</c:v>
                </c:pt>
                <c:pt idx="707">
                  <c:v>-5.187862158903882</c:v>
                </c:pt>
                <c:pt idx="708">
                  <c:v>-5.2965145669086438</c:v>
                </c:pt>
                <c:pt idx="709">
                  <c:v>-5.4053277215436903</c:v>
                </c:pt>
                <c:pt idx="710">
                  <c:v>-5.514304665170723</c:v>
                </c:pt>
                <c:pt idx="711">
                  <c:v>-5.6234484674708023</c:v>
                </c:pt>
                <c:pt idx="712">
                  <c:v>-5.7327622252228529</c:v>
                </c:pt>
                <c:pt idx="713">
                  <c:v>-5.842249062059711</c:v>
                </c:pt>
                <c:pt idx="714">
                  <c:v>-5.9519121281989786</c:v>
                </c:pt>
                <c:pt idx="715">
                  <c:v>-6.0617546001513976</c:v>
                </c:pt>
                <c:pt idx="716">
                  <c:v>-6.1717796804042182</c:v>
                </c:pt>
                <c:pt idx="717">
                  <c:v>-6.2819905970827978</c:v>
                </c:pt>
                <c:pt idx="718">
                  <c:v>-6.3923906035878408</c:v>
                </c:pt>
                <c:pt idx="719">
                  <c:v>-6.5029829782111319</c:v>
                </c:pt>
                <c:pt idx="720">
                  <c:v>-6.6137710237276908</c:v>
                </c:pt>
                <c:pt idx="721">
                  <c:v>-6.7247580669675129</c:v>
                </c:pt>
                <c:pt idx="722">
                  <c:v>-6.8359474583649593</c:v>
                </c:pt>
                <c:pt idx="723">
                  <c:v>-6.9473425714879005</c:v>
                </c:pt>
                <c:pt idx="724">
                  <c:v>-7.0589468025468234</c:v>
                </c:pt>
                <c:pt idx="725">
                  <c:v>-7.1707635698842607</c:v>
                </c:pt>
                <c:pt idx="726">
                  <c:v>-7.2827963134462603</c:v>
                </c:pt>
                <c:pt idx="727">
                  <c:v>-7.3950484942354962</c:v>
                </c:pt>
                <c:pt idx="728">
                  <c:v>-7.5075235937477318</c:v>
                </c:pt>
                <c:pt idx="729">
                  <c:v>-7.6202251133928538</c:v>
                </c:pt>
                <c:pt idx="730">
                  <c:v>-7.7331565739004242</c:v>
                </c:pt>
                <c:pt idx="731">
                  <c:v>-7.8463215147118204</c:v>
                </c:pt>
                <c:pt idx="732">
                  <c:v>-7.9597234933593732</c:v>
                </c:pt>
                <c:pt idx="733">
                  <c:v>-8.0733660848348574</c:v>
                </c:pt>
                <c:pt idx="734">
                  <c:v>-8.1872528809466001</c:v>
                </c:pt>
                <c:pt idx="735">
                  <c:v>-8.3013874896686062</c:v>
                </c:pt>
                <c:pt idx="736">
                  <c:v>-8.4157735344815361</c:v>
                </c:pt>
                <c:pt idx="737">
                  <c:v>-8.5304146537079273</c:v>
                </c:pt>
                <c:pt idx="738">
                  <c:v>-8.6453144998415414</c:v>
                </c:pt>
                <c:pt idx="739">
                  <c:v>-8.7604767388748055</c:v>
                </c:pt>
                <c:pt idx="740">
                  <c:v>-8.875905049622947</c:v>
                </c:pt>
                <c:pt idx="741">
                  <c:v>-8.9916031230482503</c:v>
                </c:pt>
                <c:pt idx="742">
                  <c:v>-9.1075746615851951</c:v>
                </c:pt>
                <c:pt idx="743">
                  <c:v>-9.2238233784682393</c:v>
                </c:pt>
                <c:pt idx="744">
                  <c:v>-9.340352997063107</c:v>
                </c:pt>
                <c:pt idx="745">
                  <c:v>-9.4571672502038915</c:v>
                </c:pt>
                <c:pt idx="746">
                  <c:v>-9.5742698795370416</c:v>
                </c:pt>
                <c:pt idx="747">
                  <c:v>-9.6916646348735487</c:v>
                </c:pt>
                <c:pt idx="748">
                  <c:v>-9.8093552735508887</c:v>
                </c:pt>
                <c:pt idx="749">
                  <c:v>-9.9273455598058344</c:v>
                </c:pt>
                <c:pt idx="750">
                  <c:v>-10.045639264160421</c:v>
                </c:pt>
                <c:pt idx="751">
                  <c:v>-10.16424016282037</c:v>
                </c:pt>
                <c:pt idx="752">
                  <c:v>-10.283152037089554</c:v>
                </c:pt>
                <c:pt idx="753">
                  <c:v>-10.40237867279936</c:v>
                </c:pt>
                <c:pt idx="754">
                  <c:v>-10.521923859755548</c:v>
                </c:pt>
                <c:pt idx="755">
                  <c:v>-10.641791391202922</c:v>
                </c:pt>
                <c:pt idx="756">
                  <c:v>-10.761985063308156</c:v>
                </c:pt>
                <c:pt idx="757">
                  <c:v>-10.882508674662617</c:v>
                </c:pt>
                <c:pt idx="758">
                  <c:v>-11.003366025804613</c:v>
                </c:pt>
                <c:pt idx="759">
                  <c:v>-11.124560918761913</c:v>
                </c:pt>
                <c:pt idx="760">
                  <c:v>-11.246097156615397</c:v>
                </c:pt>
                <c:pt idx="761">
                  <c:v>-11.367978543082936</c:v>
                </c:pt>
                <c:pt idx="762">
                  <c:v>-11.490208882124143</c:v>
                </c:pt>
                <c:pt idx="763">
                  <c:v>-11.612791977566152</c:v>
                </c:pt>
                <c:pt idx="764">
                  <c:v>-11.73573163274868</c:v>
                </c:pt>
                <c:pt idx="765">
                  <c:v>-11.859031650190273</c:v>
                </c:pt>
                <c:pt idx="766">
                  <c:v>-11.982695831272101</c:v>
                </c:pt>
                <c:pt idx="767">
                  <c:v>-12.106727975941046</c:v>
                </c:pt>
                <c:pt idx="768">
                  <c:v>-12.231131882429782</c:v>
                </c:pt>
                <c:pt idx="769">
                  <c:v>-12.355911346992198</c:v>
                </c:pt>
                <c:pt idx="770">
                  <c:v>-12.481070163654209</c:v>
                </c:pt>
                <c:pt idx="771">
                  <c:v>-12.606612123977355</c:v>
                </c:pt>
                <c:pt idx="772">
                  <c:v>-12.732541016833306</c:v>
                </c:pt>
                <c:pt idx="773">
                  <c:v>-12.858860628187808</c:v>
                </c:pt>
                <c:pt idx="774">
                  <c:v>-12.985574740892593</c:v>
                </c:pt>
                <c:pt idx="775">
                  <c:v>-13.11268713448105</c:v>
                </c:pt>
                <c:pt idx="776">
                  <c:v>-13.240201584967469</c:v>
                </c:pt>
                <c:pt idx="777">
                  <c:v>-13.368121864645738</c:v>
                </c:pt>
                <c:pt idx="778">
                  <c:v>-13.496451741885606</c:v>
                </c:pt>
                <c:pt idx="779">
                  <c:v>-13.625194980923816</c:v>
                </c:pt>
                <c:pt idx="780">
                  <c:v>-13.754355341645637</c:v>
                </c:pt>
                <c:pt idx="781">
                  <c:v>-13.883936579356229</c:v>
                </c:pt>
                <c:pt idx="782">
                  <c:v>-14.013942444536781</c:v>
                </c:pt>
                <c:pt idx="783">
                  <c:v>-14.144376682583019</c:v>
                </c:pt>
                <c:pt idx="784">
                  <c:v>-14.275243033522525</c:v>
                </c:pt>
                <c:pt idx="785">
                  <c:v>-14.40654523170795</c:v>
                </c:pt>
                <c:pt idx="786">
                  <c:v>-14.538287005482317</c:v>
                </c:pt>
                <c:pt idx="787">
                  <c:v>-14.670472076813846</c:v>
                </c:pt>
                <c:pt idx="788">
                  <c:v>-14.803104160896604</c:v>
                </c:pt>
                <c:pt idx="789">
                  <c:v>-14.936186965712704</c:v>
                </c:pt>
                <c:pt idx="790">
                  <c:v>-15.069724191555224</c:v>
                </c:pt>
                <c:pt idx="791">
                  <c:v>-15.203719530506408</c:v>
                </c:pt>
                <c:pt idx="792">
                  <c:v>-15.338176665869582</c:v>
                </c:pt>
                <c:pt idx="793">
                  <c:v>-15.473099271551458</c:v>
                </c:pt>
                <c:pt idx="794">
                  <c:v>-15.608491011391287</c:v>
                </c:pt>
                <c:pt idx="795">
                  <c:v>-15.744355538436379</c:v>
                </c:pt>
                <c:pt idx="796">
                  <c:v>-15.880696494158638</c:v>
                </c:pt>
                <c:pt idx="797">
                  <c:v>-16.01751750761305</c:v>
                </c:pt>
                <c:pt idx="798">
                  <c:v>-16.154822194533089</c:v>
                </c:pt>
                <c:pt idx="799">
                  <c:v>-16.292614156363847</c:v>
                </c:pt>
                <c:pt idx="800">
                  <c:v>-16.43089697922964</c:v>
                </c:pt>
                <c:pt idx="801">
                  <c:v>-16.569674232835691</c:v>
                </c:pt>
                <c:pt idx="802">
                  <c:v>-16.70894946930288</c:v>
                </c:pt>
                <c:pt idx="803">
                  <c:v>-16.848726221934172</c:v>
                </c:pt>
                <c:pt idx="804">
                  <c:v>-16.989008003913433</c:v>
                </c:pt>
                <c:pt idx="805">
                  <c:v>-17.12979830693498</c:v>
                </c:pt>
                <c:pt idx="806">
                  <c:v>-17.271100599766999</c:v>
                </c:pt>
                <c:pt idx="807">
                  <c:v>-17.412918326745004</c:v>
                </c:pt>
                <c:pt idx="808">
                  <c:v>-17.555254906200545</c:v>
                </c:pt>
                <c:pt idx="809">
                  <c:v>-17.698113728823618</c:v>
                </c:pt>
                <c:pt idx="810">
                  <c:v>-17.841498155961759</c:v>
                </c:pt>
                <c:pt idx="811">
                  <c:v>-17.985411517856761</c:v>
                </c:pt>
                <c:pt idx="812">
                  <c:v>-18.129857111821138</c:v>
                </c:pt>
                <c:pt idx="813">
                  <c:v>-18.274838200358086</c:v>
                </c:pt>
                <c:pt idx="814">
                  <c:v>-18.420358009226419</c:v>
                </c:pt>
                <c:pt idx="815">
                  <c:v>-18.566419725454075</c:v>
                </c:pt>
                <c:pt idx="816">
                  <c:v>-18.713026495302937</c:v>
                </c:pt>
                <c:pt idx="817">
                  <c:v>-18.860181422190141</c:v>
                </c:pt>
                <c:pt idx="818">
                  <c:v>-19.007887564568094</c:v>
                </c:pt>
                <c:pt idx="819">
                  <c:v>-19.156147933767727</c:v>
                </c:pt>
                <c:pt idx="820">
                  <c:v>-19.304965491810215</c:v>
                </c:pt>
                <c:pt idx="821">
                  <c:v>-19.454343149190819</c:v>
                </c:pt>
                <c:pt idx="822">
                  <c:v>-19.60428376263885</c:v>
                </c:pt>
                <c:pt idx="823">
                  <c:v>-19.754790132860762</c:v>
                </c:pt>
                <c:pt idx="824">
                  <c:v>-19.905865002269465</c:v>
                </c:pt>
                <c:pt idx="825">
                  <c:v>-20.057511052705234</c:v>
                </c:pt>
                <c:pt idx="826">
                  <c:v>-20.209730903154004</c:v>
                </c:pt>
                <c:pt idx="827">
                  <c:v>-20.362527107468015</c:v>
                </c:pt>
                <c:pt idx="828">
                  <c:v>-20.515902152093222</c:v>
                </c:pt>
                <c:pt idx="829">
                  <c:v>-20.669858453810033</c:v>
                </c:pt>
                <c:pt idx="830">
                  <c:v>-20.824398357491585</c:v>
                </c:pt>
                <c:pt idx="831">
                  <c:v>-20.979524133884794</c:v>
                </c:pt>
                <c:pt idx="832">
                  <c:v>-21.135237977419813</c:v>
                </c:pt>
                <c:pt idx="833">
                  <c:v>-21.291542004051959</c:v>
                </c:pt>
                <c:pt idx="834">
                  <c:v>-21.448438249142011</c:v>
                </c:pt>
                <c:pt idx="835">
                  <c:v>-21.605928665377974</c:v>
                </c:pt>
                <c:pt idx="836">
                  <c:v>-21.764015120744201</c:v>
                </c:pt>
                <c:pt idx="837">
                  <c:v>-21.922699396542239</c:v>
                </c:pt>
                <c:pt idx="838">
                  <c:v>-22.081983185465905</c:v>
                </c:pt>
                <c:pt idx="839">
                  <c:v>-22.241868089735028</c:v>
                </c:pt>
                <c:pt idx="840">
                  <c:v>-22.402355619293626</c:v>
                </c:pt>
                <c:pt idx="841">
                  <c:v>-22.563447190071393</c:v>
                </c:pt>
                <c:pt idx="842">
                  <c:v>-22.72514412231574</c:v>
                </c:pt>
                <c:pt idx="843">
                  <c:v>-22.887447638994633</c:v>
                </c:pt>
                <c:pt idx="844">
                  <c:v>-23.050358864272816</c:v>
                </c:pt>
                <c:pt idx="845">
                  <c:v>-23.213878822064526</c:v>
                </c:pt>
                <c:pt idx="846">
                  <c:v>-23.378008434663791</c:v>
                </c:pt>
                <c:pt idx="847">
                  <c:v>-23.542748521452594</c:v>
                </c:pt>
                <c:pt idx="848">
                  <c:v>-23.708099797690661</c:v>
                </c:pt>
                <c:pt idx="849">
                  <c:v>-23.874062873384165</c:v>
                </c:pt>
                <c:pt idx="850">
                  <c:v>-24.040638252236523</c:v>
                </c:pt>
                <c:pt idx="851">
                  <c:v>-24.207826330680476</c:v>
                </c:pt>
                <c:pt idx="852">
                  <c:v>-24.375627396989412</c:v>
                </c:pt>
                <c:pt idx="853">
                  <c:v>-24.544041630470623</c:v>
                </c:pt>
                <c:pt idx="854">
                  <c:v>-24.713069100736604</c:v>
                </c:pt>
                <c:pt idx="855">
                  <c:v>-24.882709767054838</c:v>
                </c:pt>
                <c:pt idx="856">
                  <c:v>-25.052963477773687</c:v>
                </c:pt>
                <c:pt idx="857">
                  <c:v>-25.223829969823441</c:v>
                </c:pt>
                <c:pt idx="858">
                  <c:v>-25.395308868289344</c:v>
                </c:pt>
                <c:pt idx="859">
                  <c:v>-25.567399686055616</c:v>
                </c:pt>
                <c:pt idx="860">
                  <c:v>-25.740101823516834</c:v>
                </c:pt>
                <c:pt idx="861">
                  <c:v>-25.913414568354554</c:v>
                </c:pt>
                <c:pt idx="862">
                  <c:v>-26.087337095376306</c:v>
                </c:pt>
                <c:pt idx="863">
                  <c:v>-26.261868466413549</c:v>
                </c:pt>
                <c:pt idx="864">
                  <c:v>-26.437007630275719</c:v>
                </c:pt>
                <c:pt idx="865">
                  <c:v>-26.612753422757098</c:v>
                </c:pt>
                <c:pt idx="866">
                  <c:v>-26.7891045666926</c:v>
                </c:pt>
                <c:pt idx="867">
                  <c:v>-26.966059672059743</c:v>
                </c:pt>
                <c:pt idx="868">
                  <c:v>-27.14361723612312</c:v>
                </c:pt>
                <c:pt idx="869">
                  <c:v>-27.321775643617134</c:v>
                </c:pt>
                <c:pt idx="870">
                  <c:v>-27.500533166964825</c:v>
                </c:pt>
                <c:pt idx="871">
                  <c:v>-27.679887966527801</c:v>
                </c:pt>
                <c:pt idx="872">
                  <c:v>-27.859838090885514</c:v>
                </c:pt>
                <c:pt idx="873">
                  <c:v>-28.040381477139064</c:v>
                </c:pt>
                <c:pt idx="874">
                  <c:v>-28.221515951237425</c:v>
                </c:pt>
                <c:pt idx="875">
                  <c:v>-28.403239228321876</c:v>
                </c:pt>
                <c:pt idx="876">
                  <c:v>-28.585548913087571</c:v>
                </c:pt>
                <c:pt idx="877">
                  <c:v>-28.768442500156723</c:v>
                </c:pt>
                <c:pt idx="878">
                  <c:v>-28.95191737446407</c:v>
                </c:pt>
                <c:pt idx="879">
                  <c:v>-29.135970811649202</c:v>
                </c:pt>
                <c:pt idx="880">
                  <c:v>-29.320599978455864</c:v>
                </c:pt>
                <c:pt idx="881">
                  <c:v>-29.505801933135345</c:v>
                </c:pt>
                <c:pt idx="882">
                  <c:v>-29.69157362585198</c:v>
                </c:pt>
                <c:pt idx="883">
                  <c:v>-29.877911899090826</c:v>
                </c:pt>
                <c:pt idx="884">
                  <c:v>-30.064813488064541</c:v>
                </c:pt>
                <c:pt idx="885">
                  <c:v>-30.252275021120418</c:v>
                </c:pt>
                <c:pt idx="886">
                  <c:v>-30.440293020145827</c:v>
                </c:pt>
                <c:pt idx="887">
                  <c:v>-30.628863900973045</c:v>
                </c:pt>
                <c:pt idx="888">
                  <c:v>-30.817983973781796</c:v>
                </c:pt>
                <c:pt idx="889">
                  <c:v>-31.007649443503006</c:v>
                </c:pt>
                <c:pt idx="890">
                  <c:v>-31.19785641022073</c:v>
                </c:pt>
                <c:pt idx="891">
                  <c:v>-31.388600869576717</c:v>
                </c:pt>
                <c:pt idx="892">
                  <c:v>-31.579878713176889</c:v>
                </c:pt>
                <c:pt idx="893">
                  <c:v>-31.771685729002716</c:v>
                </c:pt>
                <c:pt idx="894">
                  <c:v>-31.964017601828722</c:v>
                </c:pt>
                <c:pt idx="895">
                  <c:v>-32.156869913648535</c:v>
                </c:pt>
                <c:pt idx="896">
                  <c:v>-32.350238144112836</c:v>
                </c:pt>
                <c:pt idx="897">
                  <c:v>-32.544117670980945</c:v>
                </c:pt>
                <c:pt idx="898">
                  <c:v>-32.738503770590277</c:v>
                </c:pt>
                <c:pt idx="899">
                  <c:v>-32.933391618346469</c:v>
                </c:pt>
                <c:pt idx="900">
                  <c:v>-33.128776289237607</c:v>
                </c:pt>
                <c:pt idx="901">
                  <c:v>-33.324652758377454</c:v>
                </c:pt>
                <c:pt idx="902">
                  <c:v>-33.521015901579929</c:v>
                </c:pt>
                <c:pt idx="903">
                  <c:v>-33.717860495971117</c:v>
                </c:pt>
                <c:pt idx="904">
                  <c:v>-33.915181220641749</c:v>
                </c:pt>
                <c:pt idx="905">
                  <c:v>-34.112972657344841</c:v>
                </c:pt>
                <c:pt idx="906">
                  <c:v>-34.311229291243471</c:v>
                </c:pt>
                <c:pt idx="907">
                  <c:v>-34.509945511713397</c:v>
                </c:pt>
                <c:pt idx="908">
                  <c:v>-34.709115613204467</c:v>
                </c:pt>
                <c:pt idx="909">
                  <c:v>-34.908733796166921</c:v>
                </c:pt>
                <c:pt idx="910">
                  <c:v>-35.108794168045648</c:v>
                </c:pt>
                <c:pt idx="911">
                  <c:v>-35.309290744348424</c:v>
                </c:pt>
                <c:pt idx="912">
                  <c:v>-35.510217449792272</c:v>
                </c:pt>
                <c:pt idx="913">
                  <c:v>-35.711568119532679</c:v>
                </c:pt>
                <c:pt idx="914">
                  <c:v>-35.913336500479524</c:v>
                </c:pt>
                <c:pt idx="915">
                  <c:v>-36.115516252705007</c:v>
                </c:pt>
                <c:pt idx="916">
                  <c:v>-36.318100950946622</c:v>
                </c:pt>
                <c:pt idx="917">
                  <c:v>-36.521084086209839</c:v>
                </c:pt>
                <c:pt idx="918">
                  <c:v>-36.72445906747442</c:v>
                </c:pt>
                <c:pt idx="919">
                  <c:v>-36.928219223505998</c:v>
                </c:pt>
                <c:pt idx="920">
                  <c:v>-37.132357804778948</c:v>
                </c:pt>
                <c:pt idx="921">
                  <c:v>-37.336867985510828</c:v>
                </c:pt>
                <c:pt idx="922">
                  <c:v>-37.541742865811614</c:v>
                </c:pt>
                <c:pt idx="923">
                  <c:v>-37.746975473951487</c:v>
                </c:pt>
                <c:pt idx="924">
                  <c:v>-37.952558768745888</c:v>
                </c:pt>
                <c:pt idx="925">
                  <c:v>-38.158485642061976</c:v>
                </c:pt>
                <c:pt idx="926">
                  <c:v>-38.364748921446193</c:v>
                </c:pt>
                <c:pt idx="927">
                  <c:v>-38.571341372873576</c:v>
                </c:pt>
                <c:pt idx="928">
                  <c:v>-38.778255703618633</c:v>
                </c:pt>
                <c:pt idx="929">
                  <c:v>-38.985484565248541</c:v>
                </c:pt>
                <c:pt idx="930">
                  <c:v>-39.193020556736577</c:v>
                </c:pt>
                <c:pt idx="931">
                  <c:v>-39.400856227694746</c:v>
                </c:pt>
                <c:pt idx="932">
                  <c:v>-39.608984081725069</c:v>
                </c:pt>
                <c:pt idx="933">
                  <c:v>-39.817396579885127</c:v>
                </c:pt>
                <c:pt idx="934">
                  <c:v>-40.026086144266834</c:v>
                </c:pt>
                <c:pt idx="935">
                  <c:v>-40.235045161685271</c:v>
                </c:pt>
                <c:pt idx="936">
                  <c:v>-40.444265987472157</c:v>
                </c:pt>
                <c:pt idx="937">
                  <c:v>-40.653740949372036</c:v>
                </c:pt>
                <c:pt idx="938">
                  <c:v>-40.863462351534835</c:v>
                </c:pt>
                <c:pt idx="939">
                  <c:v>-41.073422478601231</c:v>
                </c:pt>
                <c:pt idx="940">
                  <c:v>-41.283613599873306</c:v>
                </c:pt>
                <c:pt idx="941">
                  <c:v>-41.494027973567334</c:v>
                </c:pt>
                <c:pt idx="942">
                  <c:v>-41.704657851140233</c:v>
                </c:pt>
                <c:pt idx="943">
                  <c:v>-41.915495481682939</c:v>
                </c:pt>
                <c:pt idx="944">
                  <c:v>-42.126533116376194</c:v>
                </c:pt>
                <c:pt idx="945">
                  <c:v>-42.337763012998039</c:v>
                </c:pt>
                <c:pt idx="946">
                  <c:v>-42.549177440477791</c:v>
                </c:pt>
                <c:pt idx="947">
                  <c:v>-42.760768683487662</c:v>
                </c:pt>
                <c:pt idx="948">
                  <c:v>-42.972529047063468</c:v>
                </c:pt>
                <c:pt idx="949">
                  <c:v>-43.184450861247022</c:v>
                </c:pt>
                <c:pt idx="950">
                  <c:v>-43.396526485741028</c:v>
                </c:pt>
                <c:pt idx="951">
                  <c:v>-43.608748314566952</c:v>
                </c:pt>
                <c:pt idx="952">
                  <c:v>-43.821108780719115</c:v>
                </c:pt>
                <c:pt idx="953">
                  <c:v>-44.033600360803597</c:v>
                </c:pt>
                <c:pt idx="954">
                  <c:v>-44.246215579654972</c:v>
                </c:pt>
                <c:pt idx="955">
                  <c:v>-44.458947014920454</c:v>
                </c:pt>
                <c:pt idx="956">
                  <c:v>-44.671787301603104</c:v>
                </c:pt>
                <c:pt idx="957">
                  <c:v>-44.884729136555798</c:v>
                </c:pt>
                <c:pt idx="958">
                  <c:v>-45.097765282914963</c:v>
                </c:pt>
                <c:pt idx="959">
                  <c:v>-45.310888574467945</c:v>
                </c:pt>
                <c:pt idx="960">
                  <c:v>-45.524091919943736</c:v>
                </c:pt>
                <c:pt idx="961">
                  <c:v>-45.7373683072191</c:v>
                </c:pt>
                <c:pt idx="962">
                  <c:v>-45.950710807432202</c:v>
                </c:pt>
                <c:pt idx="963">
                  <c:v>-46.16411257899523</c:v>
                </c:pt>
                <c:pt idx="964">
                  <c:v>-46.377566871498814</c:v>
                </c:pt>
                <c:pt idx="965">
                  <c:v>-46.591067029501332</c:v>
                </c:pt>
                <c:pt idx="966">
                  <c:v>-46.804606496193998</c:v>
                </c:pt>
                <c:pt idx="967">
                  <c:v>-47.018178816938459</c:v>
                </c:pt>
                <c:pt idx="968">
                  <c:v>-47.231777642667367</c:v>
                </c:pt>
                <c:pt idx="969">
                  <c:v>-47.445396733143838</c:v>
                </c:pt>
                <c:pt idx="970">
                  <c:v>-47.659029960073717</c:v>
                </c:pt>
                <c:pt idx="971">
                  <c:v>-47.872671310065655</c:v>
                </c:pt>
                <c:pt idx="972">
                  <c:v>-48.086314887434966</c:v>
                </c:pt>
                <c:pt idx="973">
                  <c:v>-48.299954916845607</c:v>
                </c:pt>
                <c:pt idx="974">
                  <c:v>-48.513585745788291</c:v>
                </c:pt>
                <c:pt idx="975">
                  <c:v>-48.727201846890715</c:v>
                </c:pt>
                <c:pt idx="976">
                  <c:v>-48.940797820056403</c:v>
                </c:pt>
                <c:pt idx="977">
                  <c:v>-49.154368394431721</c:v>
                </c:pt>
                <c:pt idx="978">
                  <c:v>-49.367908430198149</c:v>
                </c:pt>
                <c:pt idx="979">
                  <c:v>-49.581412920187219</c:v>
                </c:pt>
                <c:pt idx="980">
                  <c:v>-49.794876991320329</c:v>
                </c:pt>
                <c:pt idx="981">
                  <c:v>-50.008295905870668</c:v>
                </c:pt>
                <c:pt idx="982">
                  <c:v>-50.221665062547977</c:v>
                </c:pt>
                <c:pt idx="983">
                  <c:v>-50.434979997406906</c:v>
                </c:pt>
                <c:pt idx="984">
                  <c:v>-50.648236384579938</c:v>
                </c:pt>
                <c:pt idx="985">
                  <c:v>-50.861430036836076</c:v>
                </c:pt>
                <c:pt idx="986">
                  <c:v>-51.07455690596769</c:v>
                </c:pt>
                <c:pt idx="987">
                  <c:v>-51.28761308300669</c:v>
                </c:pt>
                <c:pt idx="988">
                  <c:v>-51.500594798273411</c:v>
                </c:pt>
                <c:pt idx="989">
                  <c:v>-51.713498421262443</c:v>
                </c:pt>
                <c:pt idx="990">
                  <c:v>-51.926320460365019</c:v>
                </c:pt>
                <c:pt idx="991">
                  <c:v>-52.139057562436605</c:v>
                </c:pt>
                <c:pt idx="992">
                  <c:v>-52.351706512209297</c:v>
                </c:pt>
                <c:pt idx="993">
                  <c:v>-52.564264231555931</c:v>
                </c:pt>
                <c:pt idx="994">
                  <c:v>-52.776727778609398</c:v>
                </c:pt>
                <c:pt idx="995">
                  <c:v>-52.989094346742306</c:v>
                </c:pt>
                <c:pt idx="996">
                  <c:v>-53.201361263411769</c:v>
                </c:pt>
                <c:pt idx="997">
                  <c:v>-53.413525988874817</c:v>
                </c:pt>
                <c:pt idx="998">
                  <c:v>-53.625586114778599</c:v>
                </c:pt>
                <c:pt idx="999">
                  <c:v>-53.837539362633585</c:v>
                </c:pt>
                <c:pt idx="1000">
                  <c:v>-54.049383582172553</c:v>
                </c:pt>
                <c:pt idx="1001">
                  <c:v>-54.261116749601761</c:v>
                </c:pt>
                <c:pt idx="1002">
                  <c:v>-54.472736965752205</c:v>
                </c:pt>
                <c:pt idx="1003">
                  <c:v>-54.684242454134406</c:v>
                </c:pt>
                <c:pt idx="1004">
                  <c:v>-54.895631558903645</c:v>
                </c:pt>
                <c:pt idx="1005">
                  <c:v>-55.106902742741141</c:v>
                </c:pt>
                <c:pt idx="1006">
                  <c:v>-55.318054584659414</c:v>
                </c:pt>
                <c:pt idx="1007">
                  <c:v>-55.529085777733314</c:v>
                </c:pt>
                <c:pt idx="1008">
                  <c:v>-55.739995126767951</c:v>
                </c:pt>
                <c:pt idx="1009">
                  <c:v>-55.950781545904483</c:v>
                </c:pt>
                <c:pt idx="1010">
                  <c:v>-56.161444056174538</c:v>
                </c:pt>
                <c:pt idx="1011">
                  <c:v>-56.371981783003527</c:v>
                </c:pt>
                <c:pt idx="1012">
                  <c:v>-56.582393953673147</c:v>
                </c:pt>
                <c:pt idx="1013">
                  <c:v>-56.792679894747025</c:v>
                </c:pt>
                <c:pt idx="1014">
                  <c:v>-57.00283902946353</c:v>
                </c:pt>
                <c:pt idx="1015">
                  <c:v>-57.212870875102837</c:v>
                </c:pt>
                <c:pt idx="1016">
                  <c:v>-57.422775040334002</c:v>
                </c:pt>
                <c:pt idx="1017">
                  <c:v>-57.632551222543327</c:v>
                </c:pt>
                <c:pt idx="1018">
                  <c:v>-57.842199205154067</c:v>
                </c:pt>
                <c:pt idx="1019">
                  <c:v>-58.051718854937704</c:v>
                </c:pt>
                <c:pt idx="1020">
                  <c:v>-58.261110119324755</c:v>
                </c:pt>
                <c:pt idx="1021">
                  <c:v>-58.470373023715709</c:v>
                </c:pt>
                <c:pt idx="1022">
                  <c:v>-58.679507668800348</c:v>
                </c:pt>
                <c:pt idx="1023">
                  <c:v>-58.888514227886866</c:v>
                </c:pt>
                <c:pt idx="1024">
                  <c:v>-59.097392944244454</c:v>
                </c:pt>
                <c:pt idx="1025">
                  <c:v>-59.306144128464865</c:v>
                </c:pt>
                <c:pt idx="1026">
                  <c:v>-59.514768155843939</c:v>
                </c:pt>
                <c:pt idx="1027">
                  <c:v>-59.723265463788579</c:v>
                </c:pt>
                <c:pt idx="1028">
                  <c:v>-59.931636549250264</c:v>
                </c:pt>
                <c:pt idx="1029">
                  <c:v>-60.139881966190124</c:v>
                </c:pt>
                <c:pt idx="1030">
                  <c:v>-60.348002323075235</c:v>
                </c:pt>
                <c:pt idx="1031">
                  <c:v>-60.555998280411714</c:v>
                </c:pt>
                <c:pt idx="1032">
                  <c:v>-60.76387054831487</c:v>
                </c:pt>
                <c:pt idx="1033">
                  <c:v>-60.971619884119214</c:v>
                </c:pt>
                <c:pt idx="1034">
                  <c:v>-61.179247090030415</c:v>
                </c:pt>
                <c:pt idx="1035">
                  <c:v>-61.386753010819717</c:v>
                </c:pt>
                <c:pt idx="1036">
                  <c:v>-61.59413853156542</c:v>
                </c:pt>
                <c:pt idx="1037">
                  <c:v>-61.801404575438397</c:v>
                </c:pt>
                <c:pt idx="1038">
                  <c:v>-62.008552101537248</c:v>
                </c:pt>
                <c:pt idx="1039">
                  <c:v>-62.215582102771307</c:v>
                </c:pt>
                <c:pt idx="1040">
                  <c:v>-62.42249560379301</c:v>
                </c:pt>
                <c:pt idx="1041">
                  <c:v>-62.629293658982824</c:v>
                </c:pt>
                <c:pt idx="1042">
                  <c:v>-62.835977350482885</c:v>
                </c:pt>
                <c:pt idx="1043">
                  <c:v>-63.042547786284132</c:v>
                </c:pt>
                <c:pt idx="1044">
                  <c:v>-63.249006098365143</c:v>
                </c:pt>
                <c:pt idx="1045">
                  <c:v>-63.455353440883627</c:v>
                </c:pt>
                <c:pt idx="1046">
                  <c:v>-63.661590988420443</c:v>
                </c:pt>
                <c:pt idx="1047">
                  <c:v>-63.867719934276415</c:v>
                </c:pt>
                <c:pt idx="1048">
                  <c:v>-64.073741488822236</c:v>
                </c:pt>
                <c:pt idx="1049">
                  <c:v>-64.279656877900351</c:v>
                </c:pt>
                <c:pt idx="1050">
                  <c:v>-64.485467341280057</c:v>
                </c:pt>
                <c:pt idx="1051">
                  <c:v>-64.691174131163876</c:v>
                </c:pt>
                <c:pt idx="1052">
                  <c:v>-64.896778510746259</c:v>
                </c:pt>
                <c:pt idx="1053">
                  <c:v>-65.102281752823302</c:v>
                </c:pt>
                <c:pt idx="1054">
                  <c:v>-65.307685138453166</c:v>
                </c:pt>
                <c:pt idx="1055">
                  <c:v>-65.512989955666811</c:v>
                </c:pt>
                <c:pt idx="1056">
                  <c:v>-65.71819749822798</c:v>
                </c:pt>
                <c:pt idx="1057">
                  <c:v>-65.923309064441952</c:v>
                </c:pt>
                <c:pt idx="1058">
                  <c:v>-66.128325956013072</c:v>
                </c:pt>
                <c:pt idx="1059">
                  <c:v>-66.333249476948367</c:v>
                </c:pt>
                <c:pt idx="1060">
                  <c:v>-66.53808093250791</c:v>
                </c:pt>
                <c:pt idx="1061">
                  <c:v>-66.742821628202037</c:v>
                </c:pt>
                <c:pt idx="1062">
                  <c:v>-66.947472868830204</c:v>
                </c:pt>
                <c:pt idx="1063">
                  <c:v>-67.152035957567136</c:v>
                </c:pt>
                <c:pt idx="1064">
                  <c:v>-67.356512195089195</c:v>
                </c:pt>
                <c:pt idx="1065">
                  <c:v>-67.560902878742951</c:v>
                </c:pt>
                <c:pt idx="1066">
                  <c:v>-67.765209301755206</c:v>
                </c:pt>
                <c:pt idx="1067">
                  <c:v>-67.969432752482305</c:v>
                </c:pt>
                <c:pt idx="1068">
                  <c:v>-68.173574513697929</c:v>
                </c:pt>
                <c:pt idx="1069">
                  <c:v>-68.377635861918648</c:v>
                </c:pt>
                <c:pt idx="1070">
                  <c:v>-68.581618066767135</c:v>
                </c:pt>
                <c:pt idx="1071">
                  <c:v>-68.785522390369053</c:v>
                </c:pt>
                <c:pt idx="1072">
                  <c:v>-68.989350086786459</c:v>
                </c:pt>
                <c:pt idx="1073">
                  <c:v>-69.193102401483387</c:v>
                </c:pt>
                <c:pt idx="1074">
                  <c:v>-69.396780570824632</c:v>
                </c:pt>
                <c:pt idx="1075">
                  <c:v>-69.600385821605542</c:v>
                </c:pt>
                <c:pt idx="1076">
                  <c:v>-69.803919370612789</c:v>
                </c:pt>
                <c:pt idx="1077">
                  <c:v>-70.007382424214256</c:v>
                </c:pt>
                <c:pt idx="1078">
                  <c:v>-70.210776177977081</c:v>
                </c:pt>
                <c:pt idx="1079">
                  <c:v>-70.414101816313661</c:v>
                </c:pt>
                <c:pt idx="1080">
                  <c:v>-70.617360512153923</c:v>
                </c:pt>
                <c:pt idx="1081">
                  <c:v>-70.820553426642633</c:v>
                </c:pt>
                <c:pt idx="1082">
                  <c:v>-71.023681708862568</c:v>
                </c:pt>
                <c:pt idx="1083">
                  <c:v>-71.226746495579533</c:v>
                </c:pt>
                <c:pt idx="1084">
                  <c:v>-71.429748911011487</c:v>
                </c:pt>
                <c:pt idx="1085">
                  <c:v>-71.632690066618224</c:v>
                </c:pt>
                <c:pt idx="1086">
                  <c:v>-71.835571060914219</c:v>
                </c:pt>
                <c:pt idx="1087">
                  <c:v>-72.03839297929801</c:v>
                </c:pt>
                <c:pt idx="1088">
                  <c:v>-72.241156893904446</c:v>
                </c:pt>
                <c:pt idx="1089">
                  <c:v>-72.4438638634727</c:v>
                </c:pt>
                <c:pt idx="1090">
                  <c:v>-72.646514933233519</c:v>
                </c:pt>
                <c:pt idx="1091">
                  <c:v>-72.84911113481256</c:v>
                </c:pt>
                <c:pt idx="1092">
                  <c:v>-73.051653486149235</c:v>
                </c:pt>
                <c:pt idx="1093">
                  <c:v>-73.254142991432133</c:v>
                </c:pt>
                <c:pt idx="1094">
                  <c:v>-73.456580641048362</c:v>
                </c:pt>
                <c:pt idx="1095">
                  <c:v>-73.658967411546627</c:v>
                </c:pt>
                <c:pt idx="1096">
                  <c:v>-73.861304265613541</c:v>
                </c:pt>
                <c:pt idx="1097">
                  <c:v>-74.063592152063151</c:v>
                </c:pt>
                <c:pt idx="1098">
                  <c:v>-74.265832005837552</c:v>
                </c:pt>
                <c:pt idx="1099">
                  <c:v>-74.468024748019175</c:v>
                </c:pt>
                <c:pt idx="1100">
                  <c:v>-74.670171285853769</c:v>
                </c:pt>
                <c:pt idx="1101">
                  <c:v>-74.87227251278324</c:v>
                </c:pt>
                <c:pt idx="1102">
                  <c:v>-75.074329308488785</c:v>
                </c:pt>
                <c:pt idx="1103">
                  <c:v>-75.27634253894189</c:v>
                </c:pt>
                <c:pt idx="1104">
                  <c:v>-75.4783130564647</c:v>
                </c:pt>
                <c:pt idx="1105">
                  <c:v>-75.680241699798671</c:v>
                </c:pt>
                <c:pt idx="1106">
                  <c:v>-75.882129294179023</c:v>
                </c:pt>
                <c:pt idx="1107">
                  <c:v>-76.083976651418155</c:v>
                </c:pt>
                <c:pt idx="1108">
                  <c:v>-76.285784569995087</c:v>
                </c:pt>
                <c:pt idx="1109">
                  <c:v>-76.487553835150251</c:v>
                </c:pt>
                <c:pt idx="1110">
                  <c:v>-76.689285218986868</c:v>
                </c:pt>
                <c:pt idx="1111">
                  <c:v>-76.890979480577684</c:v>
                </c:pt>
                <c:pt idx="1112">
                  <c:v>-77.092637366075721</c:v>
                </c:pt>
                <c:pt idx="1113">
                  <c:v>-77.294259608831311</c:v>
                </c:pt>
                <c:pt idx="1114">
                  <c:v>-77.495846929511373</c:v>
                </c:pt>
                <c:pt idx="1115">
                  <c:v>-77.697400036224224</c:v>
                </c:pt>
                <c:pt idx="1116">
                  <c:v>-77.898919624646965</c:v>
                </c:pt>
                <c:pt idx="1117">
                  <c:v>-78.100406378156947</c:v>
                </c:pt>
                <c:pt idx="1118">
                  <c:v>-78.301860967965126</c:v>
                </c:pt>
                <c:pt idx="1119">
                  <c:v>-78.503284053253168</c:v>
                </c:pt>
                <c:pt idx="1120">
                  <c:v>-78.704676281312743</c:v>
                </c:pt>
                <c:pt idx="1121">
                  <c:v>-78.906038287686258</c:v>
                </c:pt>
                <c:pt idx="1122">
                  <c:v>-79.107370696310767</c:v>
                </c:pt>
                <c:pt idx="1123">
                  <c:v>-79.308674119662015</c:v>
                </c:pt>
                <c:pt idx="1124">
                  <c:v>-79.509949158901691</c:v>
                </c:pt>
                <c:pt idx="1125">
                  <c:v>-79.711196404024378</c:v>
                </c:pt>
                <c:pt idx="1126">
                  <c:v>-79.912416434006474</c:v>
                </c:pt>
                <c:pt idx="1127">
                  <c:v>-80.113609816955957</c:v>
                </c:pt>
                <c:pt idx="1128">
                  <c:v>-80.314777110262568</c:v>
                </c:pt>
                <c:pt idx="1129">
                  <c:v>-80.51591886074803</c:v>
                </c:pt>
                <c:pt idx="1130">
                  <c:v>-80.717035604818051</c:v>
                </c:pt>
                <c:pt idx="1131">
                  <c:v>-80.918127868612913</c:v>
                </c:pt>
                <c:pt idx="1132">
                  <c:v>-81.119196168159149</c:v>
                </c:pt>
                <c:pt idx="1133">
                  <c:v>-81.320241009521041</c:v>
                </c:pt>
                <c:pt idx="1134">
                  <c:v>-81.521262888951355</c:v>
                </c:pt>
                <c:pt idx="1135">
                  <c:v>-81.722262293042107</c:v>
                </c:pt>
                <c:pt idx="1136">
                  <c:v>-81.923239698875349</c:v>
                </c:pt>
                <c:pt idx="1137">
                  <c:v>-82.124195574172347</c:v>
                </c:pt>
                <c:pt idx="1138">
                  <c:v>-82.325130377443088</c:v>
                </c:pt>
                <c:pt idx="1139">
                  <c:v>-82.526044558134586</c:v>
                </c:pt>
                <c:pt idx="1140">
                  <c:v>-82.726938556778606</c:v>
                </c:pt>
                <c:pt idx="1141">
                  <c:v>-82.927812805137663</c:v>
                </c:pt>
                <c:pt idx="1142">
                  <c:v>-83.128667726351381</c:v>
                </c:pt>
                <c:pt idx="1143">
                  <c:v>-83.329503735080976</c:v>
                </c:pt>
                <c:pt idx="1144">
                  <c:v>-83.530321237652231</c:v>
                </c:pt>
                <c:pt idx="1145">
                  <c:v>-83.731120632198298</c:v>
                </c:pt>
                <c:pt idx="1146">
                  <c:v>-83.931902308800218</c:v>
                </c:pt>
                <c:pt idx="1147">
                  <c:v>-84.132666649627353</c:v>
                </c:pt>
                <c:pt idx="1148">
                  <c:v>-84.333414029075215</c:v>
                </c:pt>
                <c:pt idx="1149">
                  <c:v>-84.534144813902344</c:v>
                </c:pt>
                <c:pt idx="1150">
                  <c:v>-84.734859363366525</c:v>
                </c:pt>
                <c:pt idx="1151">
                  <c:v>-84.935558029358049</c:v>
                </c:pt>
                <c:pt idx="1152">
                  <c:v>-85.136241156532947</c:v>
                </c:pt>
                <c:pt idx="1153">
                  <c:v>-85.336909082444066</c:v>
                </c:pt>
                <c:pt idx="1154">
                  <c:v>-85.537562137670079</c:v>
                </c:pt>
                <c:pt idx="1155">
                  <c:v>-85.738200645943607</c:v>
                </c:pt>
                <c:pt idx="1156">
                  <c:v>-85.938824924277924</c:v>
                </c:pt>
                <c:pt idx="1157">
                  <c:v>-86.139435283091387</c:v>
                </c:pt>
                <c:pt idx="1158">
                  <c:v>-86.340032026330306</c:v>
                </c:pt>
                <c:pt idx="1159">
                  <c:v>-86.54061545159081</c:v>
                </c:pt>
                <c:pt idx="1160">
                  <c:v>-86.741185850238466</c:v>
                </c:pt>
                <c:pt idx="1161">
                  <c:v>-86.941743507526169</c:v>
                </c:pt>
                <c:pt idx="1162">
                  <c:v>-87.142288702710914</c:v>
                </c:pt>
                <c:pt idx="1163">
                  <c:v>-87.342821709168661</c:v>
                </c:pt>
                <c:pt idx="1164">
                  <c:v>-87.543342794506586</c:v>
                </c:pt>
                <c:pt idx="1165">
                  <c:v>-87.743852220675905</c:v>
                </c:pt>
                <c:pt idx="1166">
                  <c:v>-87.944350244080141</c:v>
                </c:pt>
                <c:pt idx="1167">
                  <c:v>-88.144837115684368</c:v>
                </c:pt>
                <c:pt idx="1168">
                  <c:v>-88.345313081120878</c:v>
                </c:pt>
                <c:pt idx="1169">
                  <c:v>-88.545778380794033</c:v>
                </c:pt>
                <c:pt idx="1170">
                  <c:v>-88.746233249983646</c:v>
                </c:pt>
                <c:pt idx="1171">
                  <c:v>-88.946677918945767</c:v>
                </c:pt>
                <c:pt idx="1172">
                  <c:v>-89.147112613013292</c:v>
                </c:pt>
                <c:pt idx="1173">
                  <c:v>-89.34753755269324</c:v>
                </c:pt>
                <c:pt idx="1174">
                  <c:v>-89.547952953763684</c:v>
                </c:pt>
                <c:pt idx="1175">
                  <c:v>-89.748359027368537</c:v>
                </c:pt>
                <c:pt idx="1176">
                  <c:v>-89.94875598011086</c:v>
                </c:pt>
                <c:pt idx="1177">
                  <c:v>-90.149144014144454</c:v>
                </c:pt>
                <c:pt idx="1178">
                  <c:v>-90.349523327264109</c:v>
                </c:pt>
                <c:pt idx="1179">
                  <c:v>-90.549894112993684</c:v>
                </c:pt>
                <c:pt idx="1180">
                  <c:v>-90.750256560673961</c:v>
                </c:pt>
                <c:pt idx="1181">
                  <c:v>-90.950610855547069</c:v>
                </c:pt>
                <c:pt idx="1182">
                  <c:v>-91.150957178841509</c:v>
                </c:pt>
                <c:pt idx="1183">
                  <c:v>-91.351295707853382</c:v>
                </c:pt>
                <c:pt idx="1184">
                  <c:v>-91.551626616028329</c:v>
                </c:pt>
                <c:pt idx="1185">
                  <c:v>-91.751950073040732</c:v>
                </c:pt>
                <c:pt idx="1186">
                  <c:v>-91.952266244871311</c:v>
                </c:pt>
                <c:pt idx="1187">
                  <c:v>-92.152575293884453</c:v>
                </c:pt>
                <c:pt idx="1188">
                  <c:v>-92.35287737890269</c:v>
                </c:pt>
                <c:pt idx="1189">
                  <c:v>-92.553172655281088</c:v>
                </c:pt>
                <c:pt idx="1190">
                  <c:v>-92.75346127497906</c:v>
                </c:pt>
                <c:pt idx="1191">
                  <c:v>-92.953743386631885</c:v>
                </c:pt>
                <c:pt idx="1192">
                  <c:v>-93.154019135620331</c:v>
                </c:pt>
                <c:pt idx="1193">
                  <c:v>-93.354288664138721</c:v>
                </c:pt>
                <c:pt idx="1194">
                  <c:v>-93.554552111262211</c:v>
                </c:pt>
                <c:pt idx="1195">
                  <c:v>-93.754809613012725</c:v>
                </c:pt>
                <c:pt idx="1196">
                  <c:v>-93.955061302423502</c:v>
                </c:pt>
                <c:pt idx="1197">
                  <c:v>-94.155307309601596</c:v>
                </c:pt>
                <c:pt idx="1198">
                  <c:v>-94.355547761790916</c:v>
                </c:pt>
                <c:pt idx="1199">
                  <c:v>-94.555782783432875</c:v>
                </c:pt>
                <c:pt idx="1200">
                  <c:v>-94.756012496225082</c:v>
                </c:pt>
                <c:pt idx="1201">
                  <c:v>-94.956237019181373</c:v>
                </c:pt>
                <c:pt idx="1202">
                  <c:v>-95.156456468687253</c:v>
                </c:pt>
                <c:pt idx="1203">
                  <c:v>-95.356670958557984</c:v>
                </c:pt>
                <c:pt idx="1204">
                  <c:v>-95.556880600092526</c:v>
                </c:pt>
                <c:pt idx="1205">
                  <c:v>-95.757085502126984</c:v>
                </c:pt>
                <c:pt idx="1206">
                  <c:v>-95.957285771089104</c:v>
                </c:pt>
                <c:pt idx="1207">
                  <c:v>-96.157481511048644</c:v>
                </c:pt>
                <c:pt idx="1208">
                  <c:v>-96.357672823768638</c:v>
                </c:pt>
                <c:pt idx="1209">
                  <c:v>-96.55785980875541</c:v>
                </c:pt>
                <c:pt idx="1210">
                  <c:v>-96.75804256330683</c:v>
                </c:pt>
                <c:pt idx="1211">
                  <c:v>-96.958221182560251</c:v>
                </c:pt>
                <c:pt idx="1212">
                  <c:v>-97.15839575953936</c:v>
                </c:pt>
                <c:pt idx="1213">
                  <c:v>-97.358566385199964</c:v>
                </c:pt>
                <c:pt idx="1214">
                  <c:v>-97.558733148474431</c:v>
                </c:pt>
                <c:pt idx="1215">
                  <c:v>-97.758896136316537</c:v>
                </c:pt>
                <c:pt idx="1216">
                  <c:v>-97.959055433743472</c:v>
                </c:pt>
                <c:pt idx="1217">
                  <c:v>-98.159211123878578</c:v>
                </c:pt>
                <c:pt idx="1218">
                  <c:v>-98.359363287992494</c:v>
                </c:pt>
                <c:pt idx="1219">
                  <c:v>-98.559512005543894</c:v>
                </c:pt>
                <c:pt idx="1220">
                  <c:v>-98.759657354218291</c:v>
                </c:pt>
                <c:pt idx="1221">
                  <c:v>-98.959799409967189</c:v>
                </c:pt>
                <c:pt idx="1222">
                  <c:v>-99.159938247046753</c:v>
                </c:pt>
                <c:pt idx="1223">
                  <c:v>-99.360073938053432</c:v>
                </c:pt>
                <c:pt idx="1224">
                  <c:v>-99.560206553961521</c:v>
                </c:pt>
                <c:pt idx="1225">
                  <c:v>-99.760336164158417</c:v>
                </c:pt>
                <c:pt idx="1226">
                  <c:v>-99.960462836479309</c:v>
                </c:pt>
                <c:pt idx="1227">
                  <c:v>-100.16058663724128</c:v>
                </c:pt>
                <c:pt idx="1228">
                  <c:v>-100.36070763127712</c:v>
                </c:pt>
                <c:pt idx="1229">
                  <c:v>-100.56082588196749</c:v>
                </c:pt>
                <c:pt idx="1230">
                  <c:v>-100.76094145127321</c:v>
                </c:pt>
                <c:pt idx="1231">
                  <c:v>-100.9610543997662</c:v>
                </c:pt>
                <c:pt idx="1232">
                  <c:v>-101.16116478666072</c:v>
                </c:pt>
                <c:pt idx="1233">
                  <c:v>-101.36127266984275</c:v>
                </c:pt>
                <c:pt idx="1234">
                  <c:v>-101.56137810589962</c:v>
                </c:pt>
                <c:pt idx="1235">
                  <c:v>-101.76148115014912</c:v>
                </c:pt>
                <c:pt idx="1236">
                  <c:v>-101.9615818566665</c:v>
                </c:pt>
                <c:pt idx="1237">
                  <c:v>-102.16168027831293</c:v>
                </c:pt>
                <c:pt idx="1238">
                  <c:v>-102.36177646676228</c:v>
                </c:pt>
                <c:pt idx="1239">
                  <c:v>-102.56187047252692</c:v>
                </c:pt>
                <c:pt idx="1240">
                  <c:v>-102.76196234498424</c:v>
                </c:pt>
                <c:pt idx="1241">
                  <c:v>-102.96205213240091</c:v>
                </c:pt>
                <c:pt idx="1242">
                  <c:v>-103.16213988195854</c:v>
                </c:pt>
                <c:pt idx="1243">
                  <c:v>-103.36222563977709</c:v>
                </c:pt>
                <c:pt idx="1244">
                  <c:v>-103.56230945093878</c:v>
                </c:pt>
                <c:pt idx="1245">
                  <c:v>-103.76239135951101</c:v>
                </c:pt>
                <c:pt idx="1246">
                  <c:v>-103.96247140856907</c:v>
                </c:pt>
                <c:pt idx="1247">
                  <c:v>-104.16254964021812</c:v>
                </c:pt>
                <c:pt idx="1248">
                  <c:v>-104.36262609561493</c:v>
                </c:pt>
                <c:pt idx="1249">
                  <c:v>-104.562700814989</c:v>
                </c:pt>
                <c:pt idx="1250">
                  <c:v>-104.76277383766327</c:v>
                </c:pt>
                <c:pt idx="1251">
                  <c:v>-104.96284520207428</c:v>
                </c:pt>
                <c:pt idx="1252">
                  <c:v>-105.16291494579144</c:v>
                </c:pt>
                <c:pt idx="1253">
                  <c:v>-105.36298310553774</c:v>
                </c:pt>
                <c:pt idx="1254">
                  <c:v>-105.56304971720736</c:v>
                </c:pt>
                <c:pt idx="1255">
                  <c:v>-105.7631148158848</c:v>
                </c:pt>
                <c:pt idx="1256">
                  <c:v>-105.96317843586263</c:v>
                </c:pt>
                <c:pt idx="1257">
                  <c:v>-106.16324061065978</c:v>
                </c:pt>
                <c:pt idx="1258">
                  <c:v>-106.36330137303835</c:v>
                </c:pt>
                <c:pt idx="1259">
                  <c:v>-106.56336075502053</c:v>
                </c:pt>
                <c:pt idx="1260">
                  <c:v>-106.76341878790571</c:v>
                </c:pt>
                <c:pt idx="1261">
                  <c:v>-106.9634755022863</c:v>
                </c:pt>
                <c:pt idx="1262">
                  <c:v>-107.163530928063</c:v>
                </c:pt>
                <c:pt idx="1263">
                  <c:v>-107.36358509446153</c:v>
                </c:pt>
                <c:pt idx="1264">
                  <c:v>-107.56363803004706</c:v>
                </c:pt>
                <c:pt idx="1265">
                  <c:v>-107.76368976273886</c:v>
                </c:pt>
                <c:pt idx="1266">
                  <c:v>-107.96374031982552</c:v>
                </c:pt>
                <c:pt idx="1267">
                  <c:v>-108.16378972797781</c:v>
                </c:pt>
                <c:pt idx="1268">
                  <c:v>-108.36383801326431</c:v>
                </c:pt>
                <c:pt idx="1269">
                  <c:v>-108.56388520116327</c:v>
                </c:pt>
                <c:pt idx="1270">
                  <c:v>-108.76393131657726</c:v>
                </c:pt>
                <c:pt idx="1271">
                  <c:v>-108.96397638384501</c:v>
                </c:pt>
                <c:pt idx="1272">
                  <c:v>-109.16402042675477</c:v>
                </c:pt>
                <c:pt idx="1273">
                  <c:v>-109.36406346855635</c:v>
                </c:pt>
                <c:pt idx="1274">
                  <c:v>-109.56410553197347</c:v>
                </c:pt>
                <c:pt idx="1275">
                  <c:v>-109.76414663921557</c:v>
                </c:pt>
                <c:pt idx="1276">
                  <c:v>-109.96418681198875</c:v>
                </c:pt>
                <c:pt idx="1277">
                  <c:v>-110.16422607150845</c:v>
                </c:pt>
                <c:pt idx="1278">
                  <c:v>-110.36426443850927</c:v>
                </c:pt>
                <c:pt idx="1279">
                  <c:v>-110.5643019332563</c:v>
                </c:pt>
                <c:pt idx="1280">
                  <c:v>-110.76433857555541</c:v>
                </c:pt>
                <c:pt idx="1281">
                  <c:v>-110.96437438476437</c:v>
                </c:pt>
                <c:pt idx="1282">
                  <c:v>-111.16440937980198</c:v>
                </c:pt>
                <c:pt idx="1283">
                  <c:v>-111.36444357915829</c:v>
                </c:pt>
                <c:pt idx="1284">
                  <c:v>-111.5644770009049</c:v>
                </c:pt>
                <c:pt idx="1285">
                  <c:v>-111.76450966270355</c:v>
                </c:pt>
                <c:pt idx="1286">
                  <c:v>-111.96454158181562</c:v>
                </c:pt>
                <c:pt idx="1287">
                  <c:v>-112.16457277511134</c:v>
                </c:pt>
                <c:pt idx="1288">
                  <c:v>-112.36460325907845</c:v>
                </c:pt>
                <c:pt idx="1289">
                  <c:v>-112.56463304983113</c:v>
                </c:pt>
                <c:pt idx="1290">
                  <c:v>-112.76466216311792</c:v>
                </c:pt>
                <c:pt idx="1291">
                  <c:v>-112.96469061433038</c:v>
                </c:pt>
                <c:pt idx="1292">
                  <c:v>-113.16471841851117</c:v>
                </c:pt>
                <c:pt idx="1293">
                  <c:v>-113.36474559036168</c:v>
                </c:pt>
                <c:pt idx="1294">
                  <c:v>-113.56477214424969</c:v>
                </c:pt>
                <c:pt idx="1295">
                  <c:v>-113.76479809421747</c:v>
                </c:pt>
                <c:pt idx="1296">
                  <c:v>-113.96482345398843</c:v>
                </c:pt>
                <c:pt idx="1297">
                  <c:v>-114.16484823697459</c:v>
                </c:pt>
                <c:pt idx="1298">
                  <c:v>-114.36487245628419</c:v>
                </c:pt>
                <c:pt idx="1299">
                  <c:v>-114.56489612472738</c:v>
                </c:pt>
                <c:pt idx="1300">
                  <c:v>-114.76491925482421</c:v>
                </c:pt>
                <c:pt idx="1301">
                  <c:v>-114.96494185881011</c:v>
                </c:pt>
                <c:pt idx="1302">
                  <c:v>-115.16496394864336</c:v>
                </c:pt>
                <c:pt idx="1303">
                  <c:v>-115.36498553601025</c:v>
                </c:pt>
                <c:pt idx="1304">
                  <c:v>-115.56500663233243</c:v>
                </c:pt>
                <c:pt idx="1305">
                  <c:v>-115.76502724877174</c:v>
                </c:pt>
                <c:pt idx="1306">
                  <c:v>-115.96504739623691</c:v>
                </c:pt>
                <c:pt idx="1307">
                  <c:v>-116.16506708538918</c:v>
                </c:pt>
                <c:pt idx="1308">
                  <c:v>-116.36508632664741</c:v>
                </c:pt>
                <c:pt idx="1309">
                  <c:v>-116.56510513019404</c:v>
                </c:pt>
                <c:pt idx="1310">
                  <c:v>-116.76512350598063</c:v>
                </c:pt>
                <c:pt idx="1311">
                  <c:v>-116.96514146373195</c:v>
                </c:pt>
                <c:pt idx="1312">
                  <c:v>-117.16515901295281</c:v>
                </c:pt>
                <c:pt idx="1313">
                  <c:v>-117.36517616293175</c:v>
                </c:pt>
                <c:pt idx="1314">
                  <c:v>-117.56519292274632</c:v>
                </c:pt>
                <c:pt idx="1315">
                  <c:v>-117.76520930126799</c:v>
                </c:pt>
                <c:pt idx="1316">
                  <c:v>-117.96522530716673</c:v>
                </c:pt>
                <c:pt idx="1317">
                  <c:v>-118.16524094891562</c:v>
                </c:pt>
                <c:pt idx="1318">
                  <c:v>-118.36525623479524</c:v>
                </c:pt>
                <c:pt idx="1319">
                  <c:v>-118.56527117289812</c:v>
                </c:pt>
                <c:pt idx="1320">
                  <c:v>-118.76528577113265</c:v>
                </c:pt>
                <c:pt idx="1321">
                  <c:v>-118.96530003722788</c:v>
                </c:pt>
                <c:pt idx="1322">
                  <c:v>-119.16531397873729</c:v>
                </c:pt>
                <c:pt idx="1323">
                  <c:v>-119.36532760304233</c:v>
                </c:pt>
                <c:pt idx="1324">
                  <c:v>-119.56534091735726</c:v>
                </c:pt>
                <c:pt idx="1325">
                  <c:v>-119.76535392873195</c:v>
                </c:pt>
                <c:pt idx="1326">
                  <c:v>-119.96536664405659</c:v>
                </c:pt>
                <c:pt idx="1327">
                  <c:v>-120.16537907006423</c:v>
                </c:pt>
                <c:pt idx="1328">
                  <c:v>-120.36539121333527</c:v>
                </c:pt>
                <c:pt idx="1329">
                  <c:v>-120.5654030803004</c:v>
                </c:pt>
                <c:pt idx="1330">
                  <c:v>-120.76541467724411</c:v>
                </c:pt>
                <c:pt idx="1331">
                  <c:v>-120.96542601030849</c:v>
                </c:pt>
                <c:pt idx="1332">
                  <c:v>-121.16543708549545</c:v>
                </c:pt>
                <c:pt idx="1333">
                  <c:v>-121.36544790867077</c:v>
                </c:pt>
                <c:pt idx="1334">
                  <c:v>-121.56545848556688</c:v>
                </c:pt>
                <c:pt idx="1335">
                  <c:v>-121.76546882178594</c:v>
                </c:pt>
                <c:pt idx="1336">
                  <c:v>-121.96547892280265</c:v>
                </c:pt>
                <c:pt idx="1337">
                  <c:v>-122.16548879396743</c:v>
                </c:pt>
                <c:pt idx="1338">
                  <c:v>-122.36549844050884</c:v>
                </c:pt>
                <c:pt idx="1339">
                  <c:v>-122.56550786753681</c:v>
                </c:pt>
                <c:pt idx="1340">
                  <c:v>-122.76551708004484</c:v>
                </c:pt>
                <c:pt idx="1341">
                  <c:v>-122.96552608291326</c:v>
                </c:pt>
                <c:pt idx="1342">
                  <c:v>-123.165534880911</c:v>
                </c:pt>
                <c:pt idx="1343">
                  <c:v>-123.36554347869894</c:v>
                </c:pt>
                <c:pt idx="1344">
                  <c:v>-123.56555188083186</c:v>
                </c:pt>
                <c:pt idx="1345">
                  <c:v>-123.76556009176088</c:v>
                </c:pt>
                <c:pt idx="1346">
                  <c:v>-123.96556811583612</c:v>
                </c:pt>
                <c:pt idx="1347">
                  <c:v>-124.1655759573085</c:v>
                </c:pt>
                <c:pt idx="1348">
                  <c:v>-124.36558362033259</c:v>
                </c:pt>
                <c:pt idx="1349">
                  <c:v>-124.56559110896819</c:v>
                </c:pt>
                <c:pt idx="1350">
                  <c:v>-124.76559842718291</c:v>
                </c:pt>
                <c:pt idx="1351">
                  <c:v>-124.96560557885427</c:v>
                </c:pt>
                <c:pt idx="1352">
                  <c:v>-125.16561256777146</c:v>
                </c:pt>
                <c:pt idx="1353">
                  <c:v>-125.36561939763743</c:v>
                </c:pt>
                <c:pt idx="1354">
                  <c:v>-125.56562607207104</c:v>
                </c:pt>
                <c:pt idx="1355">
                  <c:v>-125.76563259460886</c:v>
                </c:pt>
                <c:pt idx="1356">
                  <c:v>-125.96563896870684</c:v>
                </c:pt>
                <c:pt idx="1357">
                  <c:v>-126.16564519774273</c:v>
                </c:pt>
                <c:pt idx="1358">
                  <c:v>-126.36565128501701</c:v>
                </c:pt>
                <c:pt idx="1359">
                  <c:v>-126.5656572337553</c:v>
                </c:pt>
                <c:pt idx="1360">
                  <c:v>-126.76566304710994</c:v>
                </c:pt>
                <c:pt idx="1361">
                  <c:v>-126.96566872816121</c:v>
                </c:pt>
                <c:pt idx="1362">
                  <c:v>-127.16567427991981</c:v>
                </c:pt>
                <c:pt idx="1363">
                  <c:v>-127.36567970532769</c:v>
                </c:pt>
                <c:pt idx="1364">
                  <c:v>-127.56568500725999</c:v>
                </c:pt>
                <c:pt idx="1365">
                  <c:v>-127.76569018852626</c:v>
                </c:pt>
                <c:pt idx="1366">
                  <c:v>-127.96569525187226</c:v>
                </c:pt>
                <c:pt idx="1367">
                  <c:v>-128.16570019998139</c:v>
                </c:pt>
                <c:pt idx="1368">
                  <c:v>-128.3657050354758</c:v>
                </c:pt>
                <c:pt idx="1369">
                  <c:v>-128.5657097609182</c:v>
                </c:pt>
                <c:pt idx="1370">
                  <c:v>-128.76571437881282</c:v>
                </c:pt>
                <c:pt idx="1371">
                  <c:v>-128.96571889160705</c:v>
                </c:pt>
                <c:pt idx="1372">
                  <c:v>-129.16572330169248</c:v>
                </c:pt>
                <c:pt idx="1373">
                  <c:v>-129.3657276114065</c:v>
                </c:pt>
                <c:pt idx="1374">
                  <c:v>-129.56573182303327</c:v>
                </c:pt>
                <c:pt idx="1375">
                  <c:v>-129.76573593880462</c:v>
                </c:pt>
                <c:pt idx="1376">
                  <c:v>-129.96573996090206</c:v>
                </c:pt>
                <c:pt idx="1377">
                  <c:v>-130.16574389145745</c:v>
                </c:pt>
                <c:pt idx="1378">
                  <c:v>-130.36574773255379</c:v>
                </c:pt>
                <c:pt idx="1379">
                  <c:v>-130.56575148622687</c:v>
                </c:pt>
                <c:pt idx="1380">
                  <c:v>-130.76575515446635</c:v>
                </c:pt>
                <c:pt idx="1381">
                  <c:v>-130.96575873921651</c:v>
                </c:pt>
                <c:pt idx="1382">
                  <c:v>-131.1657622423773</c:v>
                </c:pt>
                <c:pt idx="1383">
                  <c:v>-131.36576566580533</c:v>
                </c:pt>
                <c:pt idx="1384">
                  <c:v>-131.56576901131533</c:v>
                </c:pt>
                <c:pt idx="1385">
                  <c:v>-131.76577228068064</c:v>
                </c:pt>
                <c:pt idx="1386">
                  <c:v>-131.96577547563371</c:v>
                </c:pt>
                <c:pt idx="1387">
                  <c:v>-132.16577859786827</c:v>
                </c:pt>
                <c:pt idx="1388">
                  <c:v>-132.36578164903943</c:v>
                </c:pt>
                <c:pt idx="1389">
                  <c:v>-132.56578463076437</c:v>
                </c:pt>
                <c:pt idx="1390">
                  <c:v>-132.76578754462344</c:v>
                </c:pt>
                <c:pt idx="1391">
                  <c:v>-132.96579039216115</c:v>
                </c:pt>
                <c:pt idx="1392">
                  <c:v>-133.16579317488714</c:v>
                </c:pt>
                <c:pt idx="1393">
                  <c:v>-133.36579589427609</c:v>
                </c:pt>
                <c:pt idx="1394">
                  <c:v>-133.56579855176983</c:v>
                </c:pt>
                <c:pt idx="1395">
                  <c:v>-133.76580114877672</c:v>
                </c:pt>
                <c:pt idx="1396">
                  <c:v>-133.96580368667344</c:v>
                </c:pt>
                <c:pt idx="1397">
                  <c:v>-134.16580616680528</c:v>
                </c:pt>
                <c:pt idx="1398">
                  <c:v>-134.36580859048721</c:v>
                </c:pt>
                <c:pt idx="1399">
                  <c:v>-134.56581095900356</c:v>
                </c:pt>
                <c:pt idx="1400">
                  <c:v>-134.76581327361004</c:v>
                </c:pt>
              </c:numCache>
            </c:numRef>
          </c:yVal>
          <c:smooth val="1"/>
        </c:ser>
        <c:dLbls>
          <c:showLegendKey val="0"/>
          <c:showVal val="0"/>
          <c:showCatName val="0"/>
          <c:showSerName val="0"/>
          <c:showPercent val="0"/>
          <c:showBubbleSize val="0"/>
        </c:dLbls>
        <c:axId val="135873088"/>
        <c:axId val="135873664"/>
      </c:scatterChart>
      <c:scatterChart>
        <c:scatterStyle val="smoothMarker"/>
        <c:varyColors val="0"/>
        <c:ser>
          <c:idx val="2"/>
          <c:order val="1"/>
          <c:tx>
            <c:strRef>
              <c:f>'Control Loop'!$J$36</c:f>
              <c:strCache>
                <c:ptCount val="1"/>
                <c:pt idx="0">
                  <c:v>Total Phase</c:v>
                </c:pt>
              </c:strCache>
            </c:strRef>
          </c:tx>
          <c:spPr>
            <a:ln>
              <a:solidFill>
                <a:schemeClr val="accent2"/>
              </a:solidFill>
            </a:ln>
          </c:spPr>
          <c:marker>
            <c:symbol val="none"/>
          </c:marker>
          <c:xVal>
            <c:numRef>
              <c:f>'Control Loop'!$D$37:$D$1437</c:f>
              <c:numCache>
                <c:formatCode>General</c:formatCode>
                <c:ptCount val="1401"/>
                <c:pt idx="0">
                  <c:v>0.01</c:v>
                </c:pt>
                <c:pt idx="1">
                  <c:v>1.0115794542598987E-2</c:v>
                </c:pt>
                <c:pt idx="2">
                  <c:v>1.0232929922807537E-2</c:v>
                </c:pt>
                <c:pt idx="3">
                  <c:v>1.0351421666793434E-2</c:v>
                </c:pt>
                <c:pt idx="4">
                  <c:v>1.0471285480508985E-2</c:v>
                </c:pt>
                <c:pt idx="5">
                  <c:v>1.0592537251772879E-2</c:v>
                </c:pt>
                <c:pt idx="6">
                  <c:v>1.0715193052376049E-2</c:v>
                </c:pt>
                <c:pt idx="7">
                  <c:v>1.0839269140212019E-2</c:v>
                </c:pt>
                <c:pt idx="8">
                  <c:v>1.0964781961431828E-2</c:v>
                </c:pt>
                <c:pt idx="9">
                  <c:v>1.1091748152623988E-2</c:v>
                </c:pt>
                <c:pt idx="10">
                  <c:v>1.1220184543019611E-2</c:v>
                </c:pt>
                <c:pt idx="11">
                  <c:v>1.1350108156723122E-2</c:v>
                </c:pt>
                <c:pt idx="12">
                  <c:v>1.1481536214968798E-2</c:v>
                </c:pt>
                <c:pt idx="13">
                  <c:v>1.1614486138403391E-2</c:v>
                </c:pt>
                <c:pt idx="14">
                  <c:v>1.174897554939526E-2</c:v>
                </c:pt>
                <c:pt idx="15">
                  <c:v>1.1885022274370141E-2</c:v>
                </c:pt>
                <c:pt idx="16">
                  <c:v>1.2022644346174085E-2</c:v>
                </c:pt>
                <c:pt idx="17">
                  <c:v>1.216186000646363E-2</c:v>
                </c:pt>
                <c:pt idx="18">
                  <c:v>1.2302687708123762E-2</c:v>
                </c:pt>
                <c:pt idx="19">
                  <c:v>1.2445146117713798E-2</c:v>
                </c:pt>
                <c:pt idx="20">
                  <c:v>1.2589254117941612E-2</c:v>
                </c:pt>
                <c:pt idx="21">
                  <c:v>1.2735030810166557E-2</c:v>
                </c:pt>
                <c:pt idx="22">
                  <c:v>1.2882495516931271E-2</c:v>
                </c:pt>
                <c:pt idx="23">
                  <c:v>1.3031667784522924E-2</c:v>
                </c:pt>
                <c:pt idx="24">
                  <c:v>1.3182567385563993E-2</c:v>
                </c:pt>
                <c:pt idx="25">
                  <c:v>1.3335214321633161E-2</c:v>
                </c:pt>
                <c:pt idx="26">
                  <c:v>1.348962882591645E-2</c:v>
                </c:pt>
                <c:pt idx="27">
                  <c:v>1.3645831365889158E-2</c:v>
                </c:pt>
                <c:pt idx="28">
                  <c:v>1.3803842646028758E-2</c:v>
                </c:pt>
                <c:pt idx="29">
                  <c:v>1.396368361055928E-2</c:v>
                </c:pt>
                <c:pt idx="30">
                  <c:v>1.4125375446227445E-2</c:v>
                </c:pt>
                <c:pt idx="31">
                  <c:v>1.4288939585110922E-2</c:v>
                </c:pt>
                <c:pt idx="32">
                  <c:v>1.4454397707459167E-2</c:v>
                </c:pt>
                <c:pt idx="33">
                  <c:v>1.4621771744567065E-2</c:v>
                </c:pt>
                <c:pt idx="34">
                  <c:v>1.4791083881681955E-2</c:v>
                </c:pt>
                <c:pt idx="35">
                  <c:v>1.4962356560944214E-2</c:v>
                </c:pt>
                <c:pt idx="36">
                  <c:v>1.5135612484361951E-2</c:v>
                </c:pt>
                <c:pt idx="37">
                  <c:v>1.5310874616820168E-2</c:v>
                </c:pt>
                <c:pt idx="38">
                  <c:v>1.5488166189124672E-2</c:v>
                </c:pt>
                <c:pt idx="39">
                  <c:v>1.5667510701081348E-2</c:v>
                </c:pt>
                <c:pt idx="40">
                  <c:v>1.5848931924610982E-2</c:v>
                </c:pt>
                <c:pt idx="41">
                  <c:v>1.6032453906900258E-2</c:v>
                </c:pt>
                <c:pt idx="42">
                  <c:v>1.6218100973589136E-2</c:v>
                </c:pt>
                <c:pt idx="43">
                  <c:v>1.6405897731995224E-2</c:v>
                </c:pt>
                <c:pt idx="44">
                  <c:v>1.6595869074375436E-2</c:v>
                </c:pt>
                <c:pt idx="45">
                  <c:v>1.6788040181225424E-2</c:v>
                </c:pt>
                <c:pt idx="46">
                  <c:v>1.6982436524617259E-2</c:v>
                </c:pt>
                <c:pt idx="47">
                  <c:v>1.7179083871575684E-2</c:v>
                </c:pt>
                <c:pt idx="48">
                  <c:v>1.7378008287493557E-2</c:v>
                </c:pt>
                <c:pt idx="49">
                  <c:v>1.7579236139586715E-2</c:v>
                </c:pt>
                <c:pt idx="50">
                  <c:v>1.7782794100389014E-2</c:v>
                </c:pt>
                <c:pt idx="51">
                  <c:v>1.7988709151287655E-2</c:v>
                </c:pt>
                <c:pt idx="52">
                  <c:v>1.8197008586099607E-2</c:v>
                </c:pt>
                <c:pt idx="53">
                  <c:v>1.8407720014689329E-2</c:v>
                </c:pt>
                <c:pt idx="54">
                  <c:v>1.8620871366628433E-2</c:v>
                </c:pt>
                <c:pt idx="55">
                  <c:v>1.8836490894897761E-2</c:v>
                </c:pt>
                <c:pt idx="56">
                  <c:v>1.9054607179632213E-2</c:v>
                </c:pt>
                <c:pt idx="57">
                  <c:v>1.9275249131909099E-2</c:v>
                </c:pt>
                <c:pt idx="58">
                  <c:v>1.9498445997580178E-2</c:v>
                </c:pt>
                <c:pt idx="59">
                  <c:v>1.9724227361148258E-2</c:v>
                </c:pt>
                <c:pt idx="60">
                  <c:v>1.9952623149688504E-2</c:v>
                </c:pt>
                <c:pt idx="61">
                  <c:v>2.0183663636815313E-2</c:v>
                </c:pt>
                <c:pt idx="62">
                  <c:v>2.0417379446694989E-2</c:v>
                </c:pt>
                <c:pt idx="63">
                  <c:v>2.0653801558104982E-2</c:v>
                </c:pt>
                <c:pt idx="64">
                  <c:v>2.0892961308540077E-2</c:v>
                </c:pt>
                <c:pt idx="65">
                  <c:v>2.1134890398366135E-2</c:v>
                </c:pt>
                <c:pt idx="66">
                  <c:v>2.1379620895021982E-2</c:v>
                </c:pt>
                <c:pt idx="67">
                  <c:v>2.162718523726985E-2</c:v>
                </c:pt>
                <c:pt idx="68">
                  <c:v>2.1877616239495169E-2</c:v>
                </c:pt>
                <c:pt idx="69">
                  <c:v>2.2130947096056005E-2</c:v>
                </c:pt>
                <c:pt idx="70">
                  <c:v>2.2387211385683017E-2</c:v>
                </c:pt>
                <c:pt idx="71">
                  <c:v>2.2646443075930212E-2</c:v>
                </c:pt>
                <c:pt idx="72">
                  <c:v>2.2908676527677332E-2</c:v>
                </c:pt>
                <c:pt idx="73">
                  <c:v>2.3173946499684382E-2</c:v>
                </c:pt>
                <c:pt idx="74">
                  <c:v>2.3442288153198799E-2</c:v>
                </c:pt>
                <c:pt idx="75">
                  <c:v>2.3713737056616124E-2</c:v>
                </c:pt>
                <c:pt idx="76">
                  <c:v>2.398832919019446E-2</c:v>
                </c:pt>
                <c:pt idx="77">
                  <c:v>2.4266100950823707E-2</c:v>
                </c:pt>
                <c:pt idx="78">
                  <c:v>2.4547089156849836E-2</c:v>
                </c:pt>
                <c:pt idx="79">
                  <c:v>2.4831331052955229E-2</c:v>
                </c:pt>
                <c:pt idx="80">
                  <c:v>2.5118864315095319E-2</c:v>
                </c:pt>
                <c:pt idx="81">
                  <c:v>2.5409727055492552E-2</c:v>
                </c:pt>
                <c:pt idx="82">
                  <c:v>2.5703957827688133E-2</c:v>
                </c:pt>
                <c:pt idx="83">
                  <c:v>2.6001595631652195E-2</c:v>
                </c:pt>
                <c:pt idx="84">
                  <c:v>2.6302679918953287E-2</c:v>
                </c:pt>
                <c:pt idx="85">
                  <c:v>2.6607250597987544E-2</c:v>
                </c:pt>
                <c:pt idx="86">
                  <c:v>2.6915348039268597E-2</c:v>
                </c:pt>
                <c:pt idx="87">
                  <c:v>2.7227013080778545E-2</c:v>
                </c:pt>
                <c:pt idx="88">
                  <c:v>2.7542287033381078E-2</c:v>
                </c:pt>
                <c:pt idx="89">
                  <c:v>2.7861211686297106E-2</c:v>
                </c:pt>
                <c:pt idx="90">
                  <c:v>2.8183829312643922E-2</c:v>
                </c:pt>
                <c:pt idx="91">
                  <c:v>2.8510182675038468E-2</c:v>
                </c:pt>
                <c:pt idx="92">
                  <c:v>2.8840315031265416E-2</c:v>
                </c:pt>
                <c:pt idx="93">
                  <c:v>2.9174270140011015E-2</c:v>
                </c:pt>
                <c:pt idx="94">
                  <c:v>2.9512092266663181E-2</c:v>
                </c:pt>
                <c:pt idx="95">
                  <c:v>2.9853826189178912E-2</c:v>
                </c:pt>
                <c:pt idx="96">
                  <c:v>3.0199517204019467E-2</c:v>
                </c:pt>
                <c:pt idx="97">
                  <c:v>3.0549211132154416E-2</c:v>
                </c:pt>
                <c:pt idx="98">
                  <c:v>3.0902954325135176E-2</c:v>
                </c:pt>
                <c:pt idx="99">
                  <c:v>3.1260793671238796E-2</c:v>
                </c:pt>
                <c:pt idx="100">
                  <c:v>3.1622776601683035E-2</c:v>
                </c:pt>
                <c:pt idx="101">
                  <c:v>3.1988951096913194E-2</c:v>
                </c:pt>
                <c:pt idx="102">
                  <c:v>3.2359365692962029E-2</c:v>
                </c:pt>
                <c:pt idx="103">
                  <c:v>3.2734069487882995E-2</c:v>
                </c:pt>
                <c:pt idx="104">
                  <c:v>3.3113112148258274E-2</c:v>
                </c:pt>
                <c:pt idx="105">
                  <c:v>3.3496543915781919E-2</c:v>
                </c:pt>
                <c:pt idx="106">
                  <c:v>3.3884415613919382E-2</c:v>
                </c:pt>
                <c:pt idx="107">
                  <c:v>3.4276778654644152E-2</c:v>
                </c:pt>
                <c:pt idx="108">
                  <c:v>3.4673685045252256E-2</c:v>
                </c:pt>
                <c:pt idx="109">
                  <c:v>3.5075187395255884E-2</c:v>
                </c:pt>
                <c:pt idx="110">
                  <c:v>3.5481338923356594E-2</c:v>
                </c:pt>
                <c:pt idx="111">
                  <c:v>3.5892193464499553E-2</c:v>
                </c:pt>
                <c:pt idx="112">
                  <c:v>3.6307805477009139E-2</c:v>
                </c:pt>
                <c:pt idx="113">
                  <c:v>3.6728230049807457E-2</c:v>
                </c:pt>
                <c:pt idx="114">
                  <c:v>3.7153522909716234E-2</c:v>
                </c:pt>
                <c:pt idx="115">
                  <c:v>3.7583740428843368E-2</c:v>
                </c:pt>
                <c:pt idx="116">
                  <c:v>3.8018939632055056E-2</c:v>
                </c:pt>
                <c:pt idx="117">
                  <c:v>3.8459178204534261E-2</c:v>
                </c:pt>
                <c:pt idx="118">
                  <c:v>3.8904514499426952E-2</c:v>
                </c:pt>
                <c:pt idx="119">
                  <c:v>3.9355007545576602E-2</c:v>
                </c:pt>
                <c:pt idx="120">
                  <c:v>3.9810717055348568E-2</c:v>
                </c:pt>
                <c:pt idx="121">
                  <c:v>4.0271703432544721E-2</c:v>
                </c:pt>
                <c:pt idx="122">
                  <c:v>4.0738027780410066E-2</c:v>
                </c:pt>
                <c:pt idx="123">
                  <c:v>4.12097519097318E-2</c:v>
                </c:pt>
                <c:pt idx="124">
                  <c:v>4.1686938347032285E-2</c:v>
                </c:pt>
                <c:pt idx="125">
                  <c:v>4.2169650342856954E-2</c:v>
                </c:pt>
                <c:pt idx="126">
                  <c:v>4.265795188015796E-2</c:v>
                </c:pt>
                <c:pt idx="127">
                  <c:v>4.3151907682775194E-2</c:v>
                </c:pt>
                <c:pt idx="128">
                  <c:v>4.3651583224015231E-2</c:v>
                </c:pt>
                <c:pt idx="129">
                  <c:v>4.4157044735329866E-2</c:v>
                </c:pt>
                <c:pt idx="130">
                  <c:v>4.4668359215094898E-2</c:v>
                </c:pt>
                <c:pt idx="131">
                  <c:v>4.5185594437490796E-2</c:v>
                </c:pt>
                <c:pt idx="132">
                  <c:v>4.5708818961486049E-2</c:v>
                </c:pt>
                <c:pt idx="133">
                  <c:v>4.6238102139924533E-2</c:v>
                </c:pt>
                <c:pt idx="134">
                  <c:v>4.6773514128718302E-2</c:v>
                </c:pt>
                <c:pt idx="135">
                  <c:v>4.731512589614649E-2</c:v>
                </c:pt>
                <c:pt idx="136">
                  <c:v>4.7863009232262256E-2</c:v>
                </c:pt>
                <c:pt idx="137">
                  <c:v>4.8417236758408318E-2</c:v>
                </c:pt>
                <c:pt idx="138">
                  <c:v>4.8977881936842986E-2</c:v>
                </c:pt>
                <c:pt idx="139">
                  <c:v>4.9545019080477336E-2</c:v>
                </c:pt>
                <c:pt idx="140">
                  <c:v>5.0118723362725527E-2</c:v>
                </c:pt>
                <c:pt idx="141">
                  <c:v>5.069907082746871E-2</c:v>
                </c:pt>
                <c:pt idx="142">
                  <c:v>5.1286138399134713E-2</c:v>
                </c:pt>
                <c:pt idx="143">
                  <c:v>5.1880003892894315E-2</c:v>
                </c:pt>
                <c:pt idx="144">
                  <c:v>5.2480746024975419E-2</c:v>
                </c:pt>
                <c:pt idx="145">
                  <c:v>5.3088444423096973E-2</c:v>
                </c:pt>
                <c:pt idx="146">
                  <c:v>5.3703179637023361E-2</c:v>
                </c:pt>
                <c:pt idx="147">
                  <c:v>5.4325033149241385E-2</c:v>
                </c:pt>
                <c:pt idx="148">
                  <c:v>5.4954087385760464E-2</c:v>
                </c:pt>
                <c:pt idx="149">
                  <c:v>5.5590425727038345E-2</c:v>
                </c:pt>
                <c:pt idx="150">
                  <c:v>5.6234132519032871E-2</c:v>
                </c:pt>
                <c:pt idx="151">
                  <c:v>5.6885293084382074E-2</c:v>
                </c:pt>
                <c:pt idx="152">
                  <c:v>5.754399373371355E-2</c:v>
                </c:pt>
                <c:pt idx="153">
                  <c:v>5.8210321777084968E-2</c:v>
                </c:pt>
                <c:pt idx="154">
                  <c:v>5.8884365535556697E-2</c:v>
                </c:pt>
                <c:pt idx="155">
                  <c:v>5.9566214352898821E-2</c:v>
                </c:pt>
                <c:pt idx="156">
                  <c:v>6.0255958607433463E-2</c:v>
                </c:pt>
                <c:pt idx="157">
                  <c:v>6.0953689724014583E-2</c:v>
                </c:pt>
                <c:pt idx="158">
                  <c:v>6.1659500186145848E-2</c:v>
                </c:pt>
                <c:pt idx="159">
                  <c:v>6.2373483548239524E-2</c:v>
                </c:pt>
                <c:pt idx="160">
                  <c:v>6.3095734448016902E-2</c:v>
                </c:pt>
                <c:pt idx="161">
                  <c:v>6.3826348619052356E-2</c:v>
                </c:pt>
                <c:pt idx="162">
                  <c:v>6.4565422903462996E-2</c:v>
                </c:pt>
                <c:pt idx="163">
                  <c:v>6.5313055264744652E-2</c:v>
                </c:pt>
                <c:pt idx="164">
                  <c:v>6.6069344800756977E-2</c:v>
                </c:pt>
                <c:pt idx="165">
                  <c:v>6.6834391756858749E-2</c:v>
                </c:pt>
                <c:pt idx="166">
                  <c:v>6.7608297539195436E-2</c:v>
                </c:pt>
                <c:pt idx="167">
                  <c:v>6.839116472814015E-2</c:v>
                </c:pt>
                <c:pt idx="168">
                  <c:v>6.9183097091890827E-2</c:v>
                </c:pt>
                <c:pt idx="169">
                  <c:v>6.9984199600224506E-2</c:v>
                </c:pt>
                <c:pt idx="170">
                  <c:v>7.0794578438410832E-2</c:v>
                </c:pt>
                <c:pt idx="171">
                  <c:v>7.161434102128722E-2</c:v>
                </c:pt>
                <c:pt idx="172">
                  <c:v>7.2443596007495989E-2</c:v>
                </c:pt>
                <c:pt idx="173">
                  <c:v>7.3282453313887344E-2</c:v>
                </c:pt>
                <c:pt idx="174">
                  <c:v>7.4131024130088596E-2</c:v>
                </c:pt>
                <c:pt idx="175">
                  <c:v>7.4989420933242373E-2</c:v>
                </c:pt>
                <c:pt idx="176">
                  <c:v>7.5857757502915138E-2</c:v>
                </c:pt>
                <c:pt idx="177">
                  <c:v>7.6736148936178611E-2</c:v>
                </c:pt>
                <c:pt idx="178">
                  <c:v>7.7624711662865831E-2</c:v>
                </c:pt>
                <c:pt idx="179">
                  <c:v>7.8523563461003726E-2</c:v>
                </c:pt>
                <c:pt idx="180">
                  <c:v>7.9432823472424655E-2</c:v>
                </c:pt>
                <c:pt idx="181">
                  <c:v>8.0352612218558189E-2</c:v>
                </c:pt>
                <c:pt idx="182">
                  <c:v>8.1283051616406352E-2</c:v>
                </c:pt>
                <c:pt idx="183">
                  <c:v>8.2224264994703422E-2</c:v>
                </c:pt>
                <c:pt idx="184">
                  <c:v>8.3176377110263364E-2</c:v>
                </c:pt>
                <c:pt idx="185">
                  <c:v>8.4139514164515719E-2</c:v>
                </c:pt>
                <c:pt idx="186">
                  <c:v>8.5113803820233813E-2</c:v>
                </c:pt>
                <c:pt idx="187">
                  <c:v>8.6099375218456176E-2</c:v>
                </c:pt>
                <c:pt idx="188">
                  <c:v>8.7096358995604056E-2</c:v>
                </c:pt>
                <c:pt idx="189">
                  <c:v>8.8104887300797338E-2</c:v>
                </c:pt>
                <c:pt idx="190">
                  <c:v>8.9125093813370443E-2</c:v>
                </c:pt>
                <c:pt idx="191">
                  <c:v>9.0157113760591531E-2</c:v>
                </c:pt>
                <c:pt idx="192">
                  <c:v>9.1201083935586749E-2</c:v>
                </c:pt>
                <c:pt idx="193">
                  <c:v>9.225714271547196E-2</c:v>
                </c:pt>
                <c:pt idx="194">
                  <c:v>9.3325430079694696E-2</c:v>
                </c:pt>
                <c:pt idx="195">
                  <c:v>9.4406087628587876E-2</c:v>
                </c:pt>
                <c:pt idx="196">
                  <c:v>9.5499258602139078E-2</c:v>
                </c:pt>
                <c:pt idx="197">
                  <c:v>9.6605087898976677E-2</c:v>
                </c:pt>
                <c:pt idx="198">
                  <c:v>9.7723722095576351E-2</c:v>
                </c:pt>
                <c:pt idx="199">
                  <c:v>9.8855309465689101E-2</c:v>
                </c:pt>
                <c:pt idx="200">
                  <c:v>9.9999999999995148E-2</c:v>
                </c:pt>
                <c:pt idx="201">
                  <c:v>0.10115794542598495</c:v>
                </c:pt>
                <c:pt idx="202">
                  <c:v>0.10232929922807035</c:v>
                </c:pt>
                <c:pt idx="203">
                  <c:v>0.10351421666792926</c:v>
                </c:pt>
                <c:pt idx="204">
                  <c:v>0.10471285480508477</c:v>
                </c:pt>
                <c:pt idx="205">
                  <c:v>0.10592537251772365</c:v>
                </c:pt>
                <c:pt idx="206">
                  <c:v>0.10715193052375523</c:v>
                </c:pt>
                <c:pt idx="207">
                  <c:v>0.10839269140211488</c:v>
                </c:pt>
                <c:pt idx="208">
                  <c:v>0.10964781961431296</c:v>
                </c:pt>
                <c:pt idx="209">
                  <c:v>0.1109174815262345</c:v>
                </c:pt>
                <c:pt idx="210">
                  <c:v>0.11220184543019066</c:v>
                </c:pt>
                <c:pt idx="211">
                  <c:v>0.11350108156722566</c:v>
                </c:pt>
                <c:pt idx="212">
                  <c:v>0.11481536214968234</c:v>
                </c:pt>
                <c:pt idx="213">
                  <c:v>0.11614486138402827</c:v>
                </c:pt>
                <c:pt idx="214">
                  <c:v>0.11748975549394687</c:v>
                </c:pt>
                <c:pt idx="215">
                  <c:v>0.11885022274369558</c:v>
                </c:pt>
                <c:pt idx="216">
                  <c:v>0.12022644346173494</c:v>
                </c:pt>
                <c:pt idx="217">
                  <c:v>0.12161860006463039</c:v>
                </c:pt>
                <c:pt idx="218">
                  <c:v>0.12302687708123167</c:v>
                </c:pt>
                <c:pt idx="219">
                  <c:v>0.12445146117713193</c:v>
                </c:pt>
                <c:pt idx="220">
                  <c:v>0.12589254117940996</c:v>
                </c:pt>
                <c:pt idx="221">
                  <c:v>0.12735030810165932</c:v>
                </c:pt>
                <c:pt idx="222">
                  <c:v>0.12882495516930648</c:v>
                </c:pt>
                <c:pt idx="223">
                  <c:v>0.13031667784522291</c:v>
                </c:pt>
                <c:pt idx="224">
                  <c:v>0.13182567385563349</c:v>
                </c:pt>
                <c:pt idx="225">
                  <c:v>0.1333521432163251</c:v>
                </c:pt>
                <c:pt idx="226">
                  <c:v>0.13489628825915795</c:v>
                </c:pt>
                <c:pt idx="227">
                  <c:v>0.13645831365888494</c:v>
                </c:pt>
                <c:pt idx="228">
                  <c:v>0.13803842646028086</c:v>
                </c:pt>
                <c:pt idx="229">
                  <c:v>0.13963683610558592</c:v>
                </c:pt>
                <c:pt idx="230">
                  <c:v>0.14125375446226751</c:v>
                </c:pt>
                <c:pt idx="231">
                  <c:v>0.14288939585110227</c:v>
                </c:pt>
                <c:pt idx="232">
                  <c:v>0.14454397707458463</c:v>
                </c:pt>
                <c:pt idx="233">
                  <c:v>0.14621771744566348</c:v>
                </c:pt>
                <c:pt idx="234">
                  <c:v>0.14791083881681227</c:v>
                </c:pt>
                <c:pt idx="235">
                  <c:v>0.14962356560943479</c:v>
                </c:pt>
                <c:pt idx="236">
                  <c:v>0.15135612484361216</c:v>
                </c:pt>
                <c:pt idx="237">
                  <c:v>0.15310874616819425</c:v>
                </c:pt>
                <c:pt idx="238">
                  <c:v>0.15488166189123911</c:v>
                </c:pt>
                <c:pt idx="239">
                  <c:v>0.15667510701080578</c:v>
                </c:pt>
                <c:pt idx="240">
                  <c:v>0.1584893192461021</c:v>
                </c:pt>
                <c:pt idx="241">
                  <c:v>0.1603245390689948</c:v>
                </c:pt>
                <c:pt idx="242">
                  <c:v>0.16218100973588337</c:v>
                </c:pt>
                <c:pt idx="243">
                  <c:v>0.16405897731994418</c:v>
                </c:pt>
                <c:pt idx="244">
                  <c:v>0.16595869074374622</c:v>
                </c:pt>
                <c:pt idx="245">
                  <c:v>0.16788040181224606</c:v>
                </c:pt>
                <c:pt idx="246">
                  <c:v>0.16982436524616432</c:v>
                </c:pt>
                <c:pt idx="247">
                  <c:v>0.17179083871574843</c:v>
                </c:pt>
                <c:pt idx="248">
                  <c:v>0.17378008287492705</c:v>
                </c:pt>
                <c:pt idx="249">
                  <c:v>0.17579236139585863</c:v>
                </c:pt>
                <c:pt idx="250">
                  <c:v>0.1778279410038815</c:v>
                </c:pt>
                <c:pt idx="251">
                  <c:v>0.17988709151286772</c:v>
                </c:pt>
                <c:pt idx="252">
                  <c:v>0.18197008586098715</c:v>
                </c:pt>
                <c:pt idx="253">
                  <c:v>0.18407720014688425</c:v>
                </c:pt>
                <c:pt idx="254">
                  <c:v>0.18620871366627526</c:v>
                </c:pt>
                <c:pt idx="255">
                  <c:v>0.18836490894896843</c:v>
                </c:pt>
                <c:pt idx="256">
                  <c:v>0.19054607179631278</c:v>
                </c:pt>
                <c:pt idx="257">
                  <c:v>0.19275249131908151</c:v>
                </c:pt>
                <c:pt idx="258">
                  <c:v>0.19498445997579231</c:v>
                </c:pt>
                <c:pt idx="259">
                  <c:v>0.19724227361147301</c:v>
                </c:pt>
                <c:pt idx="260">
                  <c:v>0.19952623149687526</c:v>
                </c:pt>
                <c:pt idx="261">
                  <c:v>0.20183663636814322</c:v>
                </c:pt>
                <c:pt idx="262">
                  <c:v>0.20417379446693992</c:v>
                </c:pt>
                <c:pt idx="263">
                  <c:v>0.20653801558103976</c:v>
                </c:pt>
                <c:pt idx="264">
                  <c:v>0.2089296130853906</c:v>
                </c:pt>
                <c:pt idx="265">
                  <c:v>0.21134890398365097</c:v>
                </c:pt>
                <c:pt idx="266">
                  <c:v>0.21379620895020934</c:v>
                </c:pt>
                <c:pt idx="267">
                  <c:v>0.21627185237268798</c:v>
                </c:pt>
                <c:pt idx="268">
                  <c:v>0.21877616239494102</c:v>
                </c:pt>
                <c:pt idx="269">
                  <c:v>0.2213094709605492</c:v>
                </c:pt>
                <c:pt idx="270">
                  <c:v>0.22387211385681921</c:v>
                </c:pt>
                <c:pt idx="271">
                  <c:v>0.22646443075929101</c:v>
                </c:pt>
                <c:pt idx="272">
                  <c:v>0.22908676527676217</c:v>
                </c:pt>
                <c:pt idx="273">
                  <c:v>0.23173946499683254</c:v>
                </c:pt>
                <c:pt idx="274">
                  <c:v>0.23442288153197649</c:v>
                </c:pt>
                <c:pt idx="275">
                  <c:v>0.23713737056614964</c:v>
                </c:pt>
                <c:pt idx="276">
                  <c:v>0.23988329190193294</c:v>
                </c:pt>
                <c:pt idx="277">
                  <c:v>0.24266100950822525</c:v>
                </c:pt>
                <c:pt idx="278">
                  <c:v>0.24547089156848631</c:v>
                </c:pt>
                <c:pt idx="279">
                  <c:v>0.24831331052954012</c:v>
                </c:pt>
                <c:pt idx="280">
                  <c:v>0.25118864315094086</c:v>
                </c:pt>
                <c:pt idx="281">
                  <c:v>0.25409727055491316</c:v>
                </c:pt>
                <c:pt idx="282">
                  <c:v>0.25703957827686885</c:v>
                </c:pt>
                <c:pt idx="283">
                  <c:v>0.2600159563165092</c:v>
                </c:pt>
                <c:pt idx="284">
                  <c:v>0.26302679918951999</c:v>
                </c:pt>
                <c:pt idx="285">
                  <c:v>0.26607250597986254</c:v>
                </c:pt>
                <c:pt idx="286">
                  <c:v>0.26915348039267289</c:v>
                </c:pt>
                <c:pt idx="287">
                  <c:v>0.27227013080777207</c:v>
                </c:pt>
                <c:pt idx="288">
                  <c:v>0.27542287033379725</c:v>
                </c:pt>
                <c:pt idx="289">
                  <c:v>0.27861211686295739</c:v>
                </c:pt>
                <c:pt idx="290">
                  <c:v>0.2818382931264255</c:v>
                </c:pt>
                <c:pt idx="291">
                  <c:v>0.28510182675037082</c:v>
                </c:pt>
                <c:pt idx="292">
                  <c:v>0.28840315031263997</c:v>
                </c:pt>
                <c:pt idx="293">
                  <c:v>0.29174270140009584</c:v>
                </c:pt>
                <c:pt idx="294">
                  <c:v>0.29512092266661744</c:v>
                </c:pt>
                <c:pt idx="295">
                  <c:v>0.29853826189177457</c:v>
                </c:pt>
                <c:pt idx="296">
                  <c:v>0.30199517204017973</c:v>
                </c:pt>
                <c:pt idx="297">
                  <c:v>0.30549211132152915</c:v>
                </c:pt>
                <c:pt idx="298">
                  <c:v>0.30902954325133664</c:v>
                </c:pt>
                <c:pt idx="299">
                  <c:v>0.31260793671237275</c:v>
                </c:pt>
                <c:pt idx="300">
                  <c:v>0.31622776601681496</c:v>
                </c:pt>
                <c:pt idx="301">
                  <c:v>0.31988951096911628</c:v>
                </c:pt>
                <c:pt idx="302">
                  <c:v>0.32359365692960446</c:v>
                </c:pt>
                <c:pt idx="303">
                  <c:v>0.32734069487881401</c:v>
                </c:pt>
                <c:pt idx="304">
                  <c:v>0.33113112148256663</c:v>
                </c:pt>
                <c:pt idx="305">
                  <c:v>0.33496543915780291</c:v>
                </c:pt>
                <c:pt idx="306">
                  <c:v>0.33884415613917718</c:v>
                </c:pt>
                <c:pt idx="307">
                  <c:v>0.3427677865464247</c:v>
                </c:pt>
                <c:pt idx="308">
                  <c:v>0.34673685045250568</c:v>
                </c:pt>
                <c:pt idx="309">
                  <c:v>0.3507518739525417</c:v>
                </c:pt>
                <c:pt idx="310">
                  <c:v>0.35481338923354855</c:v>
                </c:pt>
                <c:pt idx="311">
                  <c:v>0.35892193464497796</c:v>
                </c:pt>
                <c:pt idx="312">
                  <c:v>0.36307805477007377</c:v>
                </c:pt>
                <c:pt idx="313">
                  <c:v>0.36728230049805677</c:v>
                </c:pt>
                <c:pt idx="314">
                  <c:v>0.37153522909714426</c:v>
                </c:pt>
                <c:pt idx="315">
                  <c:v>0.37583740428841522</c:v>
                </c:pt>
                <c:pt idx="316">
                  <c:v>0.38018939632053189</c:v>
                </c:pt>
                <c:pt idx="317">
                  <c:v>0.3845917820453239</c:v>
                </c:pt>
                <c:pt idx="318">
                  <c:v>0.38904514499425058</c:v>
                </c:pt>
                <c:pt idx="319">
                  <c:v>0.39355007545574672</c:v>
                </c:pt>
                <c:pt idx="320">
                  <c:v>0.39810717055346612</c:v>
                </c:pt>
                <c:pt idx="321">
                  <c:v>0.4027170343254276</c:v>
                </c:pt>
                <c:pt idx="322">
                  <c:v>0.40738027780408087</c:v>
                </c:pt>
                <c:pt idx="323">
                  <c:v>0.41209751909729797</c:v>
                </c:pt>
                <c:pt idx="324">
                  <c:v>0.41686938347030239</c:v>
                </c:pt>
                <c:pt idx="325">
                  <c:v>0.42169650342854886</c:v>
                </c:pt>
                <c:pt idx="326">
                  <c:v>0.42657951880155881</c:v>
                </c:pt>
                <c:pt idx="327">
                  <c:v>0.431519076827731</c:v>
                </c:pt>
                <c:pt idx="328">
                  <c:v>0.43651583224013091</c:v>
                </c:pt>
                <c:pt idx="329">
                  <c:v>0.441570447353277</c:v>
                </c:pt>
                <c:pt idx="330">
                  <c:v>0.44668359215092723</c:v>
                </c:pt>
                <c:pt idx="331">
                  <c:v>0.45185594437488602</c:v>
                </c:pt>
                <c:pt idx="332">
                  <c:v>0.45708818961483827</c:v>
                </c:pt>
                <c:pt idx="333">
                  <c:v>0.46238102139922266</c:v>
                </c:pt>
                <c:pt idx="334">
                  <c:v>0.46773514128716009</c:v>
                </c:pt>
                <c:pt idx="335">
                  <c:v>0.47315125896144189</c:v>
                </c:pt>
                <c:pt idx="336">
                  <c:v>0.47863009232259929</c:v>
                </c:pt>
                <c:pt idx="337">
                  <c:v>0.4841723675840594</c:v>
                </c:pt>
                <c:pt idx="338">
                  <c:v>0.48977881936840578</c:v>
                </c:pt>
                <c:pt idx="339">
                  <c:v>0.49545019080474928</c:v>
                </c:pt>
                <c:pt idx="340">
                  <c:v>0.50118723362723083</c:v>
                </c:pt>
                <c:pt idx="341">
                  <c:v>0.50699070827466242</c:v>
                </c:pt>
                <c:pt idx="342">
                  <c:v>0.51286138399132197</c:v>
                </c:pt>
                <c:pt idx="343">
                  <c:v>0.51880003892891768</c:v>
                </c:pt>
                <c:pt idx="344">
                  <c:v>0.52480746024972869</c:v>
                </c:pt>
                <c:pt idx="345">
                  <c:v>0.53088444423094394</c:v>
                </c:pt>
                <c:pt idx="346">
                  <c:v>0.53703179637020715</c:v>
                </c:pt>
                <c:pt idx="347">
                  <c:v>0.54325033149238722</c:v>
                </c:pt>
                <c:pt idx="348">
                  <c:v>0.54954087385757788</c:v>
                </c:pt>
                <c:pt idx="349">
                  <c:v>0.55590425727035642</c:v>
                </c:pt>
                <c:pt idx="350">
                  <c:v>0.56234132519030133</c:v>
                </c:pt>
                <c:pt idx="351">
                  <c:v>0.56885293084379263</c:v>
                </c:pt>
                <c:pt idx="352">
                  <c:v>0.57543993733710752</c:v>
                </c:pt>
                <c:pt idx="353">
                  <c:v>0.58210321777082141</c:v>
                </c:pt>
                <c:pt idx="354">
                  <c:v>0.58884365535553829</c:v>
                </c:pt>
                <c:pt idx="355">
                  <c:v>0.59566214352895874</c:v>
                </c:pt>
                <c:pt idx="356">
                  <c:v>0.60255958607430538</c:v>
                </c:pt>
                <c:pt idx="357">
                  <c:v>0.60953689724011606</c:v>
                </c:pt>
                <c:pt idx="358">
                  <c:v>0.61659500186142846</c:v>
                </c:pt>
                <c:pt idx="359">
                  <c:v>0.62373483548236497</c:v>
                </c:pt>
                <c:pt idx="360">
                  <c:v>0.63095734448013774</c:v>
                </c:pt>
                <c:pt idx="361">
                  <c:v>0.63826348619049245</c:v>
                </c:pt>
                <c:pt idx="362">
                  <c:v>0.64565422903459868</c:v>
                </c:pt>
                <c:pt idx="363">
                  <c:v>0.65313055264741482</c:v>
                </c:pt>
                <c:pt idx="364">
                  <c:v>0.66069344800753704</c:v>
                </c:pt>
                <c:pt idx="365">
                  <c:v>0.66834391756855505</c:v>
                </c:pt>
                <c:pt idx="366">
                  <c:v>0.67608297539192141</c:v>
                </c:pt>
                <c:pt idx="367">
                  <c:v>0.68391164728136822</c:v>
                </c:pt>
                <c:pt idx="368">
                  <c:v>0.6918309709188748</c:v>
                </c:pt>
                <c:pt idx="369">
                  <c:v>0.69984199600221031</c:v>
                </c:pt>
                <c:pt idx="370">
                  <c:v>0.70794578438407407</c:v>
                </c:pt>
                <c:pt idx="371">
                  <c:v>0.71614341021283734</c:v>
                </c:pt>
                <c:pt idx="372">
                  <c:v>0.7244359600749245</c:v>
                </c:pt>
                <c:pt idx="373">
                  <c:v>0.73282453313883722</c:v>
                </c:pt>
                <c:pt idx="374">
                  <c:v>0.74131024130084988</c:v>
                </c:pt>
                <c:pt idx="375">
                  <c:v>0.74989420933238726</c:v>
                </c:pt>
                <c:pt idx="376">
                  <c:v>0.75857757502911438</c:v>
                </c:pt>
                <c:pt idx="377">
                  <c:v>0.76736148936174864</c:v>
                </c:pt>
                <c:pt idx="378">
                  <c:v>0.77624711662862</c:v>
                </c:pt>
                <c:pt idx="379">
                  <c:v>0.78523563460999912</c:v>
                </c:pt>
                <c:pt idx="380">
                  <c:v>0.79432823472420799</c:v>
                </c:pt>
                <c:pt idx="381">
                  <c:v>0.80352612218554287</c:v>
                </c:pt>
                <c:pt idx="382">
                  <c:v>0.81283051616402324</c:v>
                </c:pt>
                <c:pt idx="383">
                  <c:v>0.82224264994699425</c:v>
                </c:pt>
                <c:pt idx="384">
                  <c:v>0.83176377110259314</c:v>
                </c:pt>
                <c:pt idx="385">
                  <c:v>0.84139514164511631</c:v>
                </c:pt>
                <c:pt idx="386">
                  <c:v>0.85113803820229672</c:v>
                </c:pt>
                <c:pt idx="387">
                  <c:v>0.86099375218451912</c:v>
                </c:pt>
                <c:pt idx="388">
                  <c:v>0.8709635899559981</c:v>
                </c:pt>
                <c:pt idx="389">
                  <c:v>0.88104887300793067</c:v>
                </c:pt>
                <c:pt idx="390">
                  <c:v>0.89125093813366107</c:v>
                </c:pt>
                <c:pt idx="391">
                  <c:v>0.9015711376058706</c:v>
                </c:pt>
                <c:pt idx="392">
                  <c:v>0.91201083935582239</c:v>
                </c:pt>
                <c:pt idx="393">
                  <c:v>0.92257142715467477</c:v>
                </c:pt>
                <c:pt idx="394">
                  <c:v>0.93325430079690164</c:v>
                </c:pt>
                <c:pt idx="395">
                  <c:v>0.9440608762858328</c:v>
                </c:pt>
                <c:pt idx="396">
                  <c:v>0.9549925860213434</c:v>
                </c:pt>
                <c:pt idx="397">
                  <c:v>0.96605087898971975</c:v>
                </c:pt>
                <c:pt idx="398">
                  <c:v>0.97723722095571586</c:v>
                </c:pt>
                <c:pt idx="399">
                  <c:v>0.98855309465684293</c:v>
                </c:pt>
                <c:pt idx="400">
                  <c:v>0.99999999999990208</c:v>
                </c:pt>
                <c:pt idx="401">
                  <c:v>1.0115794542597993</c:v>
                </c:pt>
                <c:pt idx="402">
                  <c:v>1.0232929922806537</c:v>
                </c:pt>
                <c:pt idx="403">
                  <c:v>1.0351421666792424</c:v>
                </c:pt>
                <c:pt idx="404">
                  <c:v>1.0471285480507968</c:v>
                </c:pt>
                <c:pt idx="405">
                  <c:v>1.0592537251771839</c:v>
                </c:pt>
                <c:pt idx="406">
                  <c:v>1.0715193052375003</c:v>
                </c:pt>
                <c:pt idx="407">
                  <c:v>1.0839269140210961</c:v>
                </c:pt>
                <c:pt idx="408">
                  <c:v>1.0964781961430763</c:v>
                </c:pt>
                <c:pt idx="409">
                  <c:v>1.10917481526229</c:v>
                </c:pt>
                <c:pt idx="410">
                  <c:v>1.122018454301851</c:v>
                </c:pt>
                <c:pt idx="411">
                  <c:v>1.1350108156722012</c:v>
                </c:pt>
                <c:pt idx="412">
                  <c:v>1.1481536214967676</c:v>
                </c:pt>
                <c:pt idx="413">
                  <c:v>1.1614486138402262</c:v>
                </c:pt>
                <c:pt idx="414">
                  <c:v>1.1748975549394105</c:v>
                </c:pt>
                <c:pt idx="415">
                  <c:v>1.1885022274368979</c:v>
                </c:pt>
                <c:pt idx="416">
                  <c:v>1.202264434617291</c:v>
                </c:pt>
                <c:pt idx="417">
                  <c:v>1.2161860006462446</c:v>
                </c:pt>
                <c:pt idx="418">
                  <c:v>1.2302687708122555</c:v>
                </c:pt>
                <c:pt idx="419">
                  <c:v>1.2445146117712578</c:v>
                </c:pt>
                <c:pt idx="420">
                  <c:v>1.2589254117940381</c:v>
                </c:pt>
                <c:pt idx="421">
                  <c:v>1.2735030810165313</c:v>
                </c:pt>
                <c:pt idx="422">
                  <c:v>1.2882495516930019</c:v>
                </c:pt>
                <c:pt idx="423">
                  <c:v>1.3031667784521646</c:v>
                </c:pt>
                <c:pt idx="424">
                  <c:v>1.3182567385562707</c:v>
                </c:pt>
                <c:pt idx="425">
                  <c:v>1.3335214321631859</c:v>
                </c:pt>
                <c:pt idx="426">
                  <c:v>1.3489628825915139</c:v>
                </c:pt>
                <c:pt idx="427">
                  <c:v>1.3645831365887831</c:v>
                </c:pt>
                <c:pt idx="428">
                  <c:v>1.3803842646027404</c:v>
                </c:pt>
                <c:pt idx="429">
                  <c:v>1.3963683610557913</c:v>
                </c:pt>
                <c:pt idx="430">
                  <c:v>1.4125375446226065</c:v>
                </c:pt>
                <c:pt idx="431">
                  <c:v>1.428893958510953</c:v>
                </c:pt>
                <c:pt idx="432">
                  <c:v>1.4454397707457747</c:v>
                </c:pt>
                <c:pt idx="433">
                  <c:v>1.4621771744565635</c:v>
                </c:pt>
                <c:pt idx="434">
                  <c:v>1.4791083881680511</c:v>
                </c:pt>
                <c:pt idx="435">
                  <c:v>1.4962356560942751</c:v>
                </c:pt>
                <c:pt idx="436">
                  <c:v>1.5135612484360479</c:v>
                </c:pt>
                <c:pt idx="437">
                  <c:v>1.5310874616818666</c:v>
                </c:pt>
                <c:pt idx="438">
                  <c:v>1.5488166189123158</c:v>
                </c:pt>
                <c:pt idx="439">
                  <c:v>1.5667510701079816</c:v>
                </c:pt>
                <c:pt idx="440">
                  <c:v>1.584893192460944</c:v>
                </c:pt>
                <c:pt idx="441">
                  <c:v>1.6032453906898687</c:v>
                </c:pt>
                <c:pt idx="442">
                  <c:v>1.621810097358755</c:v>
                </c:pt>
                <c:pt idx="443">
                  <c:v>1.6405897731993622</c:v>
                </c:pt>
                <c:pt idx="444">
                  <c:v>1.6595869074373812</c:v>
                </c:pt>
                <c:pt idx="445">
                  <c:v>1.6788040181223789</c:v>
                </c:pt>
                <c:pt idx="446">
                  <c:v>1.6982436524615592</c:v>
                </c:pt>
                <c:pt idx="447">
                  <c:v>1.7179083871574008</c:v>
                </c:pt>
                <c:pt idx="448">
                  <c:v>1.737800828749186</c:v>
                </c:pt>
                <c:pt idx="449">
                  <c:v>1.7579236139585006</c:v>
                </c:pt>
                <c:pt idx="450">
                  <c:v>1.7782794100387271</c:v>
                </c:pt>
                <c:pt idx="451">
                  <c:v>1.7988709151285898</c:v>
                </c:pt>
                <c:pt idx="452">
                  <c:v>1.8197008586097829</c:v>
                </c:pt>
                <c:pt idx="453">
                  <c:v>1.840772001468753</c:v>
                </c:pt>
                <c:pt idx="454">
                  <c:v>1.8620871366626621</c:v>
                </c:pt>
                <c:pt idx="455">
                  <c:v>1.883649089489591</c:v>
                </c:pt>
                <c:pt idx="456">
                  <c:v>1.9054607179630352</c:v>
                </c:pt>
                <c:pt idx="457">
                  <c:v>1.9275249131907215</c:v>
                </c:pt>
                <c:pt idx="458">
                  <c:v>1.9498445997578282</c:v>
                </c:pt>
                <c:pt idx="459">
                  <c:v>1.9724227361146323</c:v>
                </c:pt>
                <c:pt idx="460">
                  <c:v>1.9952623149686552</c:v>
                </c:pt>
                <c:pt idx="461">
                  <c:v>2.0183663636813343</c:v>
                </c:pt>
                <c:pt idx="462">
                  <c:v>2.0417379446693</c:v>
                </c:pt>
                <c:pt idx="463">
                  <c:v>2.0653801558102969</c:v>
                </c:pt>
                <c:pt idx="464">
                  <c:v>2.0892961308538025</c:v>
                </c:pt>
                <c:pt idx="465">
                  <c:v>2.113489039836407</c:v>
                </c:pt>
                <c:pt idx="466">
                  <c:v>2.1379620895019893</c:v>
                </c:pt>
                <c:pt idx="467">
                  <c:v>2.1627185237267743</c:v>
                </c:pt>
                <c:pt idx="468">
                  <c:v>2.1877616239493021</c:v>
                </c:pt>
                <c:pt idx="469">
                  <c:v>2.2130947096053841</c:v>
                </c:pt>
                <c:pt idx="470">
                  <c:v>2.2387211385680832</c:v>
                </c:pt>
                <c:pt idx="471">
                  <c:v>2.2646443075928002</c:v>
                </c:pt>
                <c:pt idx="472">
                  <c:v>2.2908676527675103</c:v>
                </c:pt>
                <c:pt idx="473">
                  <c:v>2.3173946499682105</c:v>
                </c:pt>
                <c:pt idx="474">
                  <c:v>2.3442288153196511</c:v>
                </c:pt>
                <c:pt idx="475">
                  <c:v>2.3713737056613811</c:v>
                </c:pt>
                <c:pt idx="476">
                  <c:v>2.3988329190192124</c:v>
                </c:pt>
                <c:pt idx="477">
                  <c:v>2.4266100950821325</c:v>
                </c:pt>
                <c:pt idx="478">
                  <c:v>2.4547089156847437</c:v>
                </c:pt>
                <c:pt idx="479">
                  <c:v>2.4831331052952801</c:v>
                </c:pt>
                <c:pt idx="480">
                  <c:v>2.5118864315092866</c:v>
                </c:pt>
                <c:pt idx="481">
                  <c:v>2.5409727055490081</c:v>
                </c:pt>
                <c:pt idx="482">
                  <c:v>2.5703957827685606</c:v>
                </c:pt>
                <c:pt idx="483">
                  <c:v>2.6001595631649654</c:v>
                </c:pt>
                <c:pt idx="484">
                  <c:v>2.6302679918950718</c:v>
                </c:pt>
                <c:pt idx="485">
                  <c:v>2.6607250597984957</c:v>
                </c:pt>
                <c:pt idx="486">
                  <c:v>2.6915348039265954</c:v>
                </c:pt>
                <c:pt idx="487">
                  <c:v>2.7227013080775886</c:v>
                </c:pt>
                <c:pt idx="488">
                  <c:v>2.754228703337839</c:v>
                </c:pt>
                <c:pt idx="489">
                  <c:v>2.7861211686294385</c:v>
                </c:pt>
                <c:pt idx="490">
                  <c:v>2.8183829312641184</c:v>
                </c:pt>
                <c:pt idx="491">
                  <c:v>2.8510182675035671</c:v>
                </c:pt>
                <c:pt idx="492">
                  <c:v>2.8840315031262596</c:v>
                </c:pt>
                <c:pt idx="493">
                  <c:v>2.9174270140008161</c:v>
                </c:pt>
                <c:pt idx="494">
                  <c:v>2.9512092266660312</c:v>
                </c:pt>
                <c:pt idx="495">
                  <c:v>2.9853826189176007</c:v>
                </c:pt>
                <c:pt idx="496">
                  <c:v>3.0199517204016528</c:v>
                </c:pt>
                <c:pt idx="497">
                  <c:v>3.0549211132151455</c:v>
                </c:pt>
                <c:pt idx="498">
                  <c:v>3.090295432513213</c:v>
                </c:pt>
                <c:pt idx="499">
                  <c:v>3.1260793671235727</c:v>
                </c:pt>
                <c:pt idx="500">
                  <c:v>3.1622776601679927</c:v>
                </c:pt>
                <c:pt idx="501">
                  <c:v>3.1988951096910068</c:v>
                </c:pt>
                <c:pt idx="502">
                  <c:v>3.2359365692958866</c:v>
                </c:pt>
                <c:pt idx="503">
                  <c:v>3.2734069487879811</c:v>
                </c:pt>
                <c:pt idx="504">
                  <c:v>3.3113112148255053</c:v>
                </c:pt>
                <c:pt idx="505">
                  <c:v>3.3496543915778663</c:v>
                </c:pt>
                <c:pt idx="506">
                  <c:v>3.3884415613916103</c:v>
                </c:pt>
                <c:pt idx="507">
                  <c:v>3.4276778654640774</c:v>
                </c:pt>
                <c:pt idx="508">
                  <c:v>3.467368504524885</c:v>
                </c:pt>
                <c:pt idx="509">
                  <c:v>3.5075187395252434</c:v>
                </c:pt>
                <c:pt idx="510">
                  <c:v>3.5481338923353127</c:v>
                </c:pt>
                <c:pt idx="511">
                  <c:v>3.5892193464496049</c:v>
                </c:pt>
                <c:pt idx="512">
                  <c:v>3.630780547700561</c:v>
                </c:pt>
                <c:pt idx="513">
                  <c:v>3.6728230049803887</c:v>
                </c:pt>
                <c:pt idx="514">
                  <c:v>3.715352290971262</c:v>
                </c:pt>
                <c:pt idx="515">
                  <c:v>3.7583740428839727</c:v>
                </c:pt>
                <c:pt idx="516">
                  <c:v>3.8018939632051305</c:v>
                </c:pt>
                <c:pt idx="517">
                  <c:v>3.8459178204530486</c:v>
                </c:pt>
                <c:pt idx="518">
                  <c:v>3.8904514499423128</c:v>
                </c:pt>
                <c:pt idx="519">
                  <c:v>3.9355007545572755</c:v>
                </c:pt>
                <c:pt idx="520">
                  <c:v>3.9810717055344682</c:v>
                </c:pt>
                <c:pt idx="521">
                  <c:v>4.0271703432540802</c:v>
                </c:pt>
                <c:pt idx="522">
                  <c:v>4.0738027780406103</c:v>
                </c:pt>
                <c:pt idx="523">
                  <c:v>4.1209751909727794</c:v>
                </c:pt>
                <c:pt idx="524">
                  <c:v>4.1686938347028244</c:v>
                </c:pt>
                <c:pt idx="525">
                  <c:v>4.2169650342852796</c:v>
                </c:pt>
                <c:pt idx="526">
                  <c:v>4.2657951880153773</c:v>
                </c:pt>
                <c:pt idx="527">
                  <c:v>4.3151907682770965</c:v>
                </c:pt>
                <c:pt idx="528">
                  <c:v>4.3651583224010961</c:v>
                </c:pt>
                <c:pt idx="529">
                  <c:v>4.4157044735325552</c:v>
                </c:pt>
                <c:pt idx="530">
                  <c:v>4.4668359215090554</c:v>
                </c:pt>
                <c:pt idx="531">
                  <c:v>4.5185594437486403</c:v>
                </c:pt>
                <c:pt idx="532">
                  <c:v>4.5708818961481601</c:v>
                </c:pt>
                <c:pt idx="533">
                  <c:v>4.6238102139920052</c:v>
                </c:pt>
                <c:pt idx="534">
                  <c:v>4.6773514128713698</c:v>
                </c:pt>
                <c:pt idx="535">
                  <c:v>4.7315125896141845</c:v>
                </c:pt>
                <c:pt idx="536">
                  <c:v>4.7863009232257561</c:v>
                </c:pt>
                <c:pt idx="537">
                  <c:v>4.8417236758403588</c:v>
                </c:pt>
                <c:pt idx="538">
                  <c:v>4.8977881936838195</c:v>
                </c:pt>
                <c:pt idx="539">
                  <c:v>4.9545019080472521</c:v>
                </c:pt>
                <c:pt idx="540">
                  <c:v>5.0118723362720647</c:v>
                </c:pt>
                <c:pt idx="541">
                  <c:v>5.0699070827463775</c:v>
                </c:pt>
                <c:pt idx="542">
                  <c:v>5.1286138399129753</c:v>
                </c:pt>
                <c:pt idx="543">
                  <c:v>5.1880003892889199</c:v>
                </c:pt>
                <c:pt idx="544">
                  <c:v>5.2480746024970264</c:v>
                </c:pt>
                <c:pt idx="545">
                  <c:v>5.3088444423091756</c:v>
                </c:pt>
                <c:pt idx="546">
                  <c:v>5.3703179637018108</c:v>
                </c:pt>
                <c:pt idx="547">
                  <c:v>5.4325033149236077</c:v>
                </c:pt>
                <c:pt idx="548">
                  <c:v>5.4954087385755122</c:v>
                </c:pt>
                <c:pt idx="549">
                  <c:v>5.5590425727032935</c:v>
                </c:pt>
                <c:pt idx="550">
                  <c:v>5.6234132519027398</c:v>
                </c:pt>
                <c:pt idx="551">
                  <c:v>5.688529308437654</c:v>
                </c:pt>
                <c:pt idx="552">
                  <c:v>5.7543993733707905</c:v>
                </c:pt>
                <c:pt idx="553">
                  <c:v>5.8210321777079255</c:v>
                </c:pt>
                <c:pt idx="554">
                  <c:v>5.8884365535550911</c:v>
                </c:pt>
                <c:pt idx="555">
                  <c:v>5.9566214352892972</c:v>
                </c:pt>
                <c:pt idx="556">
                  <c:v>6.0255958607427598</c:v>
                </c:pt>
                <c:pt idx="557">
                  <c:v>6.0953689724008644</c:v>
                </c:pt>
                <c:pt idx="558">
                  <c:v>6.1659500186139846</c:v>
                </c:pt>
                <c:pt idx="559">
                  <c:v>6.2373483548233466</c:v>
                </c:pt>
                <c:pt idx="560">
                  <c:v>6.3095734448010763</c:v>
                </c:pt>
                <c:pt idx="561">
                  <c:v>6.3826348619046085</c:v>
                </c:pt>
                <c:pt idx="562">
                  <c:v>6.4565422903456664</c:v>
                </c:pt>
                <c:pt idx="563">
                  <c:v>6.5313055264738242</c:v>
                </c:pt>
                <c:pt idx="564">
                  <c:v>6.6069344800750498</c:v>
                </c:pt>
                <c:pt idx="565">
                  <c:v>6.6834391756852254</c:v>
                </c:pt>
                <c:pt idx="566">
                  <c:v>6.7608297539188857</c:v>
                </c:pt>
                <c:pt idx="567">
                  <c:v>6.83911647281335</c:v>
                </c:pt>
                <c:pt idx="568">
                  <c:v>6.9183097091884109</c:v>
                </c:pt>
                <c:pt idx="569">
                  <c:v>6.9984199600217689</c:v>
                </c:pt>
                <c:pt idx="570">
                  <c:v>7.0794578438403892</c:v>
                </c:pt>
                <c:pt idx="571">
                  <c:v>7.1614341021280188</c:v>
                </c:pt>
                <c:pt idx="572">
                  <c:v>7.2443596007488864</c:v>
                </c:pt>
                <c:pt idx="573">
                  <c:v>7.3282453313880147</c:v>
                </c:pt>
                <c:pt idx="574">
                  <c:v>7.4131024130081382</c:v>
                </c:pt>
                <c:pt idx="575">
                  <c:v>7.4989420933235076</c:v>
                </c:pt>
                <c:pt idx="576">
                  <c:v>7.5857757502907752</c:v>
                </c:pt>
                <c:pt idx="577">
                  <c:v>7.6736148936171142</c:v>
                </c:pt>
                <c:pt idx="578">
                  <c:v>7.7624711662858292</c:v>
                </c:pt>
                <c:pt idx="579">
                  <c:v>7.8523563460996026</c:v>
                </c:pt>
                <c:pt idx="580">
                  <c:v>7.9432823472416869</c:v>
                </c:pt>
                <c:pt idx="581">
                  <c:v>8.0352612218550306</c:v>
                </c:pt>
                <c:pt idx="582">
                  <c:v>8.1283051616398367</c:v>
                </c:pt>
                <c:pt idx="583">
                  <c:v>8.2224264994695417</c:v>
                </c:pt>
                <c:pt idx="584">
                  <c:v>8.3176377110255277</c:v>
                </c:pt>
                <c:pt idx="585">
                  <c:v>8.4139514164507521</c:v>
                </c:pt>
                <c:pt idx="586">
                  <c:v>8.5113803820225531</c:v>
                </c:pt>
                <c:pt idx="587">
                  <c:v>8.6099375218447811</c:v>
                </c:pt>
                <c:pt idx="588">
                  <c:v>8.7096358995595509</c:v>
                </c:pt>
                <c:pt idx="589">
                  <c:v>8.8104887300788697</c:v>
                </c:pt>
                <c:pt idx="590">
                  <c:v>8.9125093813361698</c:v>
                </c:pt>
                <c:pt idx="591">
                  <c:v>9.0157113760582668</c:v>
                </c:pt>
                <c:pt idx="592">
                  <c:v>9.1201083935577802</c:v>
                </c:pt>
                <c:pt idx="593">
                  <c:v>9.2257142715463001</c:v>
                </c:pt>
                <c:pt idx="594">
                  <c:v>9.3325430079685603</c:v>
                </c:pt>
                <c:pt idx="595">
                  <c:v>9.4406087628578703</c:v>
                </c:pt>
                <c:pt idx="596">
                  <c:v>9.54992586021298</c:v>
                </c:pt>
                <c:pt idx="597">
                  <c:v>9.6605087898967188</c:v>
                </c:pt>
                <c:pt idx="598">
                  <c:v>9.772372209556675</c:v>
                </c:pt>
                <c:pt idx="599">
                  <c:v>9.8855309465679397</c:v>
                </c:pt>
                <c:pt idx="600">
                  <c:v>9.9999999999985345</c:v>
                </c:pt>
                <c:pt idx="601">
                  <c:v>10.1157945425975</c:v>
                </c:pt>
                <c:pt idx="602">
                  <c:v>10.23292992280604</c:v>
                </c:pt>
                <c:pt idx="603">
                  <c:v>10.35142166679192</c:v>
                </c:pt>
                <c:pt idx="604">
                  <c:v>10.471285480507458</c:v>
                </c:pt>
                <c:pt idx="605">
                  <c:v>10.592537251771333</c:v>
                </c:pt>
                <c:pt idx="606">
                  <c:v>10.715193052374472</c:v>
                </c:pt>
                <c:pt idx="607">
                  <c:v>10.839269140210423</c:v>
                </c:pt>
                <c:pt idx="608">
                  <c:v>10.964781961430219</c:v>
                </c:pt>
                <c:pt idx="609">
                  <c:v>11.09174815262236</c:v>
                </c:pt>
                <c:pt idx="610">
                  <c:v>11.220184543017965</c:v>
                </c:pt>
                <c:pt idx="611">
                  <c:v>11.350108156721461</c:v>
                </c:pt>
                <c:pt idx="612">
                  <c:v>11.481536214967118</c:v>
                </c:pt>
                <c:pt idx="613">
                  <c:v>11.614486138401697</c:v>
                </c:pt>
                <c:pt idx="614">
                  <c:v>11.748975549393544</c:v>
                </c:pt>
                <c:pt idx="615">
                  <c:v>11.885022274368392</c:v>
                </c:pt>
                <c:pt idx="616">
                  <c:v>12.022644346172315</c:v>
                </c:pt>
                <c:pt idx="617">
                  <c:v>12.161860006461843</c:v>
                </c:pt>
                <c:pt idx="618">
                  <c:v>12.302687708121958</c:v>
                </c:pt>
                <c:pt idx="619">
                  <c:v>12.445146117711971</c:v>
                </c:pt>
                <c:pt idx="620">
                  <c:v>12.58925411793977</c:v>
                </c:pt>
                <c:pt idx="621">
                  <c:v>12.735030810164691</c:v>
                </c:pt>
                <c:pt idx="622">
                  <c:v>12.882495516929392</c:v>
                </c:pt>
                <c:pt idx="623">
                  <c:v>13.031667784521023</c:v>
                </c:pt>
                <c:pt idx="624">
                  <c:v>13.182567385562054</c:v>
                </c:pt>
                <c:pt idx="625">
                  <c:v>13.335214321631199</c:v>
                </c:pt>
                <c:pt idx="626">
                  <c:v>13.489628825914469</c:v>
                </c:pt>
                <c:pt idx="627">
                  <c:v>13.645831365887156</c:v>
                </c:pt>
                <c:pt idx="628">
                  <c:v>13.803842646026732</c:v>
                </c:pt>
                <c:pt idx="629">
                  <c:v>13.963683610557236</c:v>
                </c:pt>
                <c:pt idx="630">
                  <c:v>14.125375446225377</c:v>
                </c:pt>
                <c:pt idx="631">
                  <c:v>14.288939585108837</c:v>
                </c:pt>
                <c:pt idx="632">
                  <c:v>14.454397707457058</c:v>
                </c:pt>
                <c:pt idx="633">
                  <c:v>14.621771744564912</c:v>
                </c:pt>
                <c:pt idx="634">
                  <c:v>14.791083881679777</c:v>
                </c:pt>
                <c:pt idx="635">
                  <c:v>14.962356560942009</c:v>
                </c:pt>
                <c:pt idx="636">
                  <c:v>15.135612484359729</c:v>
                </c:pt>
                <c:pt idx="637">
                  <c:v>15.310874616817923</c:v>
                </c:pt>
                <c:pt idx="638">
                  <c:v>15.488166189122405</c:v>
                </c:pt>
                <c:pt idx="639">
                  <c:v>15.667510701079054</c:v>
                </c:pt>
                <c:pt idx="640">
                  <c:v>15.848931924608669</c:v>
                </c:pt>
                <c:pt idx="641">
                  <c:v>16.032453906897921</c:v>
                </c:pt>
                <c:pt idx="642">
                  <c:v>16.218100973586747</c:v>
                </c:pt>
                <c:pt idx="643">
                  <c:v>16.405897731992809</c:v>
                </c:pt>
                <c:pt idx="644">
                  <c:v>16.595869074372992</c:v>
                </c:pt>
                <c:pt idx="645">
                  <c:v>16.788040181222957</c:v>
                </c:pt>
                <c:pt idx="646">
                  <c:v>16.982436524614766</c:v>
                </c:pt>
                <c:pt idx="647">
                  <c:v>17.179083871573173</c:v>
                </c:pt>
                <c:pt idx="648">
                  <c:v>17.378008287491014</c:v>
                </c:pt>
                <c:pt idx="649">
                  <c:v>17.57923613958415</c:v>
                </c:pt>
                <c:pt idx="650">
                  <c:v>17.782794100386422</c:v>
                </c:pt>
                <c:pt idx="651">
                  <c:v>17.988709151285004</c:v>
                </c:pt>
                <c:pt idx="652">
                  <c:v>18.197008586096928</c:v>
                </c:pt>
                <c:pt idx="653">
                  <c:v>18.407720014686618</c:v>
                </c:pt>
                <c:pt idx="654">
                  <c:v>18.6208713666257</c:v>
                </c:pt>
                <c:pt idx="655">
                  <c:v>18.836490894894997</c:v>
                </c:pt>
                <c:pt idx="656">
                  <c:v>19.054607179629425</c:v>
                </c:pt>
                <c:pt idx="657">
                  <c:v>19.275249131906275</c:v>
                </c:pt>
                <c:pt idx="658">
                  <c:v>19.498445997577335</c:v>
                </c:pt>
                <c:pt idx="659">
                  <c:v>19.724227361145381</c:v>
                </c:pt>
                <c:pt idx="660">
                  <c:v>19.952623149685564</c:v>
                </c:pt>
                <c:pt idx="661">
                  <c:v>20.183663636812341</c:v>
                </c:pt>
                <c:pt idx="662">
                  <c:v>20.417379446691985</c:v>
                </c:pt>
                <c:pt idx="663">
                  <c:v>20.653801558101947</c:v>
                </c:pt>
                <c:pt idx="664">
                  <c:v>20.892961308537007</c:v>
                </c:pt>
                <c:pt idx="665">
                  <c:v>21.134890398363041</c:v>
                </c:pt>
                <c:pt idx="666">
                  <c:v>21.379620895018856</c:v>
                </c:pt>
                <c:pt idx="667">
                  <c:v>21.627185237266694</c:v>
                </c:pt>
                <c:pt idx="668">
                  <c:v>21.877616239491978</c:v>
                </c:pt>
                <c:pt idx="669">
                  <c:v>22.130947096052747</c:v>
                </c:pt>
                <c:pt idx="670">
                  <c:v>22.387211385679723</c:v>
                </c:pt>
                <c:pt idx="671">
                  <c:v>22.646443075926879</c:v>
                </c:pt>
                <c:pt idx="672">
                  <c:v>22.908676527673968</c:v>
                </c:pt>
                <c:pt idx="673">
                  <c:v>23.17394649968098</c:v>
                </c:pt>
                <c:pt idx="674">
                  <c:v>23.442288153195367</c:v>
                </c:pt>
                <c:pt idx="675">
                  <c:v>23.713737056612654</c:v>
                </c:pt>
                <c:pt idx="676">
                  <c:v>23.98832919019096</c:v>
                </c:pt>
                <c:pt idx="677">
                  <c:v>24.266100950820164</c:v>
                </c:pt>
                <c:pt idx="678">
                  <c:v>24.547089156846223</c:v>
                </c:pt>
                <c:pt idx="679">
                  <c:v>24.831331052951573</c:v>
                </c:pt>
                <c:pt idx="680">
                  <c:v>25.118864315091621</c:v>
                </c:pt>
                <c:pt idx="681">
                  <c:v>25.409727055488819</c:v>
                </c:pt>
                <c:pt idx="682">
                  <c:v>25.703957827684359</c:v>
                </c:pt>
                <c:pt idx="683">
                  <c:v>26.001595631648389</c:v>
                </c:pt>
                <c:pt idx="684">
                  <c:v>26.302679918949437</c:v>
                </c:pt>
                <c:pt idx="685">
                  <c:v>26.607250597983665</c:v>
                </c:pt>
                <c:pt idx="686">
                  <c:v>26.915348039264671</c:v>
                </c:pt>
                <c:pt idx="687">
                  <c:v>27.227013080774537</c:v>
                </c:pt>
                <c:pt idx="688">
                  <c:v>27.542287033377022</c:v>
                </c:pt>
                <c:pt idx="689">
                  <c:v>27.861211686293004</c:v>
                </c:pt>
                <c:pt idx="690">
                  <c:v>28.183829312639784</c:v>
                </c:pt>
                <c:pt idx="691">
                  <c:v>28.510182675034283</c:v>
                </c:pt>
                <c:pt idx="692">
                  <c:v>28.840315031261195</c:v>
                </c:pt>
                <c:pt idx="693">
                  <c:v>29.174270140006744</c:v>
                </c:pt>
                <c:pt idx="694">
                  <c:v>29.512092266658875</c:v>
                </c:pt>
                <c:pt idx="695">
                  <c:v>29.853826189174555</c:v>
                </c:pt>
                <c:pt idx="696">
                  <c:v>30.199517204015006</c:v>
                </c:pt>
                <c:pt idx="697">
                  <c:v>30.549211132149914</c:v>
                </c:pt>
                <c:pt idx="698">
                  <c:v>30.902954325130629</c:v>
                </c:pt>
                <c:pt idx="699">
                  <c:v>31.260793671234207</c:v>
                </c:pt>
                <c:pt idx="700">
                  <c:v>31.622776601678389</c:v>
                </c:pt>
                <c:pt idx="701">
                  <c:v>31.988951096908512</c:v>
                </c:pt>
                <c:pt idx="702">
                  <c:v>32.35936569295729</c:v>
                </c:pt>
                <c:pt idx="703">
                  <c:v>32.734069487878223</c:v>
                </c:pt>
                <c:pt idx="704">
                  <c:v>33.113112148253443</c:v>
                </c:pt>
                <c:pt idx="705">
                  <c:v>33.496543915776975</c:v>
                </c:pt>
                <c:pt idx="706">
                  <c:v>33.884415613914399</c:v>
                </c:pt>
                <c:pt idx="707">
                  <c:v>34.276778654639109</c:v>
                </c:pt>
                <c:pt idx="708">
                  <c:v>34.673685045247161</c:v>
                </c:pt>
                <c:pt idx="709">
                  <c:v>35.07518739525073</c:v>
                </c:pt>
                <c:pt idx="710">
                  <c:v>35.481338923351402</c:v>
                </c:pt>
                <c:pt idx="711">
                  <c:v>35.892193464494305</c:v>
                </c:pt>
                <c:pt idx="712">
                  <c:v>36.307805477003846</c:v>
                </c:pt>
                <c:pt idx="713">
                  <c:v>36.7282300498021</c:v>
                </c:pt>
                <c:pt idx="714">
                  <c:v>37.153522909710752</c:v>
                </c:pt>
                <c:pt idx="715">
                  <c:v>37.583740428837828</c:v>
                </c:pt>
                <c:pt idx="716">
                  <c:v>38.018939632049459</c:v>
                </c:pt>
                <c:pt idx="717">
                  <c:v>38.459178204528619</c:v>
                </c:pt>
                <c:pt idx="718">
                  <c:v>38.904514499421239</c:v>
                </c:pt>
                <c:pt idx="719">
                  <c:v>39.355007545570842</c:v>
                </c:pt>
                <c:pt idx="720">
                  <c:v>39.810717055342742</c:v>
                </c:pt>
                <c:pt idx="721">
                  <c:v>40.271703432538843</c:v>
                </c:pt>
                <c:pt idx="722">
                  <c:v>40.738027780404124</c:v>
                </c:pt>
                <c:pt idx="723">
                  <c:v>41.209751909725718</c:v>
                </c:pt>
                <c:pt idx="724">
                  <c:v>41.686938347026143</c:v>
                </c:pt>
                <c:pt idx="725">
                  <c:v>42.169650342850744</c:v>
                </c:pt>
                <c:pt idx="726">
                  <c:v>42.6579518801517</c:v>
                </c:pt>
                <c:pt idx="727">
                  <c:v>43.151907682768865</c:v>
                </c:pt>
                <c:pt idx="728">
                  <c:v>43.651583224008853</c:v>
                </c:pt>
                <c:pt idx="729">
                  <c:v>44.157044735323403</c:v>
                </c:pt>
                <c:pt idx="730">
                  <c:v>44.66835921508838</c:v>
                </c:pt>
                <c:pt idx="731">
                  <c:v>45.185594437484205</c:v>
                </c:pt>
                <c:pt idx="732">
                  <c:v>45.708818961479381</c:v>
                </c:pt>
                <c:pt idx="733">
                  <c:v>46.238102139917729</c:v>
                </c:pt>
                <c:pt idx="734">
                  <c:v>46.773514128711419</c:v>
                </c:pt>
                <c:pt idx="735">
                  <c:v>47.315125896139548</c:v>
                </c:pt>
                <c:pt idx="736">
                  <c:v>47.86300923225523</c:v>
                </c:pt>
                <c:pt idx="737">
                  <c:v>48.417236758401231</c:v>
                </c:pt>
                <c:pt idx="738">
                  <c:v>48.977881936835814</c:v>
                </c:pt>
                <c:pt idx="739">
                  <c:v>49.545019080470112</c:v>
                </c:pt>
                <c:pt idx="740">
                  <c:v>50.118723362718214</c:v>
                </c:pt>
                <c:pt idx="741">
                  <c:v>50.699070827461313</c:v>
                </c:pt>
                <c:pt idx="742">
                  <c:v>51.286138399127168</c:v>
                </c:pt>
                <c:pt idx="743">
                  <c:v>51.880003892886677</c:v>
                </c:pt>
                <c:pt idx="744">
                  <c:v>52.480746024967715</c:v>
                </c:pt>
                <c:pt idx="745">
                  <c:v>53.088444423089172</c:v>
                </c:pt>
                <c:pt idx="746">
                  <c:v>53.703179637015502</c:v>
                </c:pt>
                <c:pt idx="747">
                  <c:v>54.325033149233427</c:v>
                </c:pt>
                <c:pt idx="748">
                  <c:v>54.954087385752452</c:v>
                </c:pt>
                <c:pt idx="749">
                  <c:v>55.590425727030237</c:v>
                </c:pt>
                <c:pt idx="750">
                  <c:v>56.234132519024662</c:v>
                </c:pt>
                <c:pt idx="751">
                  <c:v>56.885293084373679</c:v>
                </c:pt>
                <c:pt idx="752">
                  <c:v>57.543993733705101</c:v>
                </c:pt>
                <c:pt idx="753">
                  <c:v>58.210321777076423</c:v>
                </c:pt>
                <c:pt idx="754">
                  <c:v>58.884365535548049</c:v>
                </c:pt>
                <c:pt idx="755">
                  <c:v>59.566214352890078</c:v>
                </c:pt>
                <c:pt idx="756">
                  <c:v>60.255958607424674</c:v>
                </c:pt>
                <c:pt idx="757">
                  <c:v>60.953689724005685</c:v>
                </c:pt>
                <c:pt idx="758">
                  <c:v>61.659500186136853</c:v>
                </c:pt>
                <c:pt idx="759">
                  <c:v>62.373483548230425</c:v>
                </c:pt>
                <c:pt idx="760">
                  <c:v>63.095734448007576</c:v>
                </c:pt>
                <c:pt idx="761">
                  <c:v>63.826348619042982</c:v>
                </c:pt>
                <c:pt idx="762">
                  <c:v>64.565422903453523</c:v>
                </c:pt>
                <c:pt idx="763">
                  <c:v>65.31305526473507</c:v>
                </c:pt>
                <c:pt idx="764">
                  <c:v>66.069344800747288</c:v>
                </c:pt>
                <c:pt idx="765">
                  <c:v>66.834391756849001</c:v>
                </c:pt>
                <c:pt idx="766">
                  <c:v>67.608297539185571</c:v>
                </c:pt>
                <c:pt idx="767">
                  <c:v>68.391164728130164</c:v>
                </c:pt>
                <c:pt idx="768">
                  <c:v>69.18309709188074</c:v>
                </c:pt>
                <c:pt idx="769">
                  <c:v>69.984199600214168</c:v>
                </c:pt>
                <c:pt idx="770">
                  <c:v>70.79457843840045</c:v>
                </c:pt>
                <c:pt idx="771">
                  <c:v>71.614341021276701</c:v>
                </c:pt>
                <c:pt idx="772">
                  <c:v>72.443596007485354</c:v>
                </c:pt>
                <c:pt idx="773">
                  <c:v>73.282453313876587</c:v>
                </c:pt>
                <c:pt idx="774">
                  <c:v>74.131024130077776</c:v>
                </c:pt>
                <c:pt idx="775">
                  <c:v>74.989420933231429</c:v>
                </c:pt>
                <c:pt idx="776">
                  <c:v>75.857757502904064</c:v>
                </c:pt>
                <c:pt idx="777">
                  <c:v>76.736148936167396</c:v>
                </c:pt>
                <c:pt idx="778">
                  <c:v>77.624711662854367</c:v>
                </c:pt>
                <c:pt idx="779">
                  <c:v>78.523563460992207</c:v>
                </c:pt>
                <c:pt idx="780">
                  <c:v>79.432823472413006</c:v>
                </c:pt>
                <c:pt idx="781">
                  <c:v>80.352612218546398</c:v>
                </c:pt>
                <c:pt idx="782">
                  <c:v>81.283051616394417</c:v>
                </c:pt>
                <c:pt idx="783">
                  <c:v>82.224264994691424</c:v>
                </c:pt>
                <c:pt idx="784">
                  <c:v>83.176377110251224</c:v>
                </c:pt>
                <c:pt idx="785">
                  <c:v>84.139514164503439</c:v>
                </c:pt>
                <c:pt idx="786">
                  <c:v>85.113803820221392</c:v>
                </c:pt>
                <c:pt idx="787">
                  <c:v>86.09937521844347</c:v>
                </c:pt>
                <c:pt idx="788">
                  <c:v>87.09635899559126</c:v>
                </c:pt>
                <c:pt idx="789">
                  <c:v>88.104887300784412</c:v>
                </c:pt>
                <c:pt idx="790">
                  <c:v>89.125093813357353</c:v>
                </c:pt>
                <c:pt idx="791">
                  <c:v>90.157113760578284</c:v>
                </c:pt>
                <c:pt idx="792">
                  <c:v>91.201083935573365</c:v>
                </c:pt>
                <c:pt idx="793">
                  <c:v>92.2571427154585</c:v>
                </c:pt>
                <c:pt idx="794">
                  <c:v>93.325430079681084</c:v>
                </c:pt>
                <c:pt idx="795">
                  <c:v>94.406087628574099</c:v>
                </c:pt>
                <c:pt idx="796">
                  <c:v>95.499258602124968</c:v>
                </c:pt>
                <c:pt idx="797">
                  <c:v>96.605087898962495</c:v>
                </c:pt>
                <c:pt idx="798">
                  <c:v>97.723722095561996</c:v>
                </c:pt>
                <c:pt idx="799">
                  <c:v>98.855309465674594</c:v>
                </c:pt>
                <c:pt idx="800">
                  <c:v>99.999999999980488</c:v>
                </c:pt>
                <c:pt idx="801">
                  <c:v>101.1579454259701</c:v>
                </c:pt>
                <c:pt idx="802">
                  <c:v>102.32929922805543</c:v>
                </c:pt>
                <c:pt idx="803">
                  <c:v>103.51421666791417</c:v>
                </c:pt>
                <c:pt idx="804">
                  <c:v>104.7128548050695</c:v>
                </c:pt>
                <c:pt idx="805">
                  <c:v>105.92537251770798</c:v>
                </c:pt>
                <c:pt idx="806">
                  <c:v>107.15193052373951</c:v>
                </c:pt>
                <c:pt idx="807">
                  <c:v>108.39269140209896</c:v>
                </c:pt>
                <c:pt idx="808">
                  <c:v>109.64781961429686</c:v>
                </c:pt>
                <c:pt idx="809">
                  <c:v>110.91748152621821</c:v>
                </c:pt>
                <c:pt idx="810">
                  <c:v>112.20184543017419</c:v>
                </c:pt>
                <c:pt idx="811">
                  <c:v>113.50108156720908</c:v>
                </c:pt>
                <c:pt idx="812">
                  <c:v>114.8153621496656</c:v>
                </c:pt>
                <c:pt idx="813">
                  <c:v>116.14486138401132</c:v>
                </c:pt>
                <c:pt idx="814">
                  <c:v>117.48975549392952</c:v>
                </c:pt>
                <c:pt idx="815">
                  <c:v>118.85022274367815</c:v>
                </c:pt>
                <c:pt idx="816">
                  <c:v>120.22644346171731</c:v>
                </c:pt>
                <c:pt idx="817">
                  <c:v>121.61860006461254</c:v>
                </c:pt>
                <c:pt idx="818">
                  <c:v>123.0268770812136</c:v>
                </c:pt>
                <c:pt idx="819">
                  <c:v>124.45146117711366</c:v>
                </c:pt>
                <c:pt idx="820">
                  <c:v>125.89254117939159</c:v>
                </c:pt>
                <c:pt idx="821">
                  <c:v>127.35030810164072</c:v>
                </c:pt>
                <c:pt idx="822">
                  <c:v>128.82495516928765</c:v>
                </c:pt>
                <c:pt idx="823">
                  <c:v>130.31667784520366</c:v>
                </c:pt>
                <c:pt idx="824">
                  <c:v>131.82567385561413</c:v>
                </c:pt>
                <c:pt idx="825">
                  <c:v>133.35214321630551</c:v>
                </c:pt>
                <c:pt idx="826">
                  <c:v>134.89628825913815</c:v>
                </c:pt>
                <c:pt idx="827">
                  <c:v>136.45831365886491</c:v>
                </c:pt>
                <c:pt idx="828">
                  <c:v>138.03842646026061</c:v>
                </c:pt>
                <c:pt idx="829">
                  <c:v>139.63683610556558</c:v>
                </c:pt>
                <c:pt idx="830">
                  <c:v>141.25375446224689</c:v>
                </c:pt>
                <c:pt idx="831">
                  <c:v>142.88939585108142</c:v>
                </c:pt>
                <c:pt idx="832">
                  <c:v>144.54397707456329</c:v>
                </c:pt>
                <c:pt idx="833">
                  <c:v>146.21771744564202</c:v>
                </c:pt>
                <c:pt idx="834">
                  <c:v>147.91083881679057</c:v>
                </c:pt>
                <c:pt idx="835">
                  <c:v>149.62356560941282</c:v>
                </c:pt>
                <c:pt idx="836">
                  <c:v>151.35612484358992</c:v>
                </c:pt>
                <c:pt idx="837">
                  <c:v>153.10874616817176</c:v>
                </c:pt>
                <c:pt idx="838">
                  <c:v>154.88166189121654</c:v>
                </c:pt>
                <c:pt idx="839">
                  <c:v>156.67510701078294</c:v>
                </c:pt>
                <c:pt idx="840">
                  <c:v>158.48931924607899</c:v>
                </c:pt>
                <c:pt idx="841">
                  <c:v>160.32453906897112</c:v>
                </c:pt>
                <c:pt idx="842">
                  <c:v>162.18100973585959</c:v>
                </c:pt>
                <c:pt idx="843">
                  <c:v>164.0589773199201</c:v>
                </c:pt>
                <c:pt idx="844">
                  <c:v>165.95869074372186</c:v>
                </c:pt>
                <c:pt idx="845">
                  <c:v>167.88040181222141</c:v>
                </c:pt>
                <c:pt idx="846">
                  <c:v>169.82436524613942</c:v>
                </c:pt>
                <c:pt idx="847">
                  <c:v>171.79083871572337</c:v>
                </c:pt>
                <c:pt idx="848">
                  <c:v>173.78008287490167</c:v>
                </c:pt>
                <c:pt idx="849">
                  <c:v>175.79236139583296</c:v>
                </c:pt>
                <c:pt idx="850">
                  <c:v>177.82794100385527</c:v>
                </c:pt>
                <c:pt idx="851">
                  <c:v>179.88709151284132</c:v>
                </c:pt>
                <c:pt idx="852">
                  <c:v>181.97008586096041</c:v>
                </c:pt>
                <c:pt idx="853">
                  <c:v>184.07720014685722</c:v>
                </c:pt>
                <c:pt idx="854">
                  <c:v>186.20871366624795</c:v>
                </c:pt>
                <c:pt idx="855">
                  <c:v>188.36490894894078</c:v>
                </c:pt>
                <c:pt idx="856">
                  <c:v>190.54607179628499</c:v>
                </c:pt>
                <c:pt idx="857">
                  <c:v>192.75249131905341</c:v>
                </c:pt>
                <c:pt idx="858">
                  <c:v>194.98445997576385</c:v>
                </c:pt>
                <c:pt idx="859">
                  <c:v>197.24227361144386</c:v>
                </c:pt>
                <c:pt idx="860">
                  <c:v>199.52623149684595</c:v>
                </c:pt>
                <c:pt idx="861">
                  <c:v>201.8366363681136</c:v>
                </c:pt>
                <c:pt idx="862">
                  <c:v>204.17379446690992</c:v>
                </c:pt>
                <c:pt idx="863">
                  <c:v>206.53801558100943</c:v>
                </c:pt>
                <c:pt idx="864">
                  <c:v>208.9296130853599</c:v>
                </c:pt>
                <c:pt idx="865">
                  <c:v>211.34890398362015</c:v>
                </c:pt>
                <c:pt idx="866">
                  <c:v>213.79620895017814</c:v>
                </c:pt>
                <c:pt idx="867">
                  <c:v>216.27185237265644</c:v>
                </c:pt>
                <c:pt idx="868">
                  <c:v>218.77616239490871</c:v>
                </c:pt>
                <c:pt idx="869">
                  <c:v>221.30947096051668</c:v>
                </c:pt>
                <c:pt idx="870">
                  <c:v>223.87211385678634</c:v>
                </c:pt>
                <c:pt idx="871">
                  <c:v>226.46443075925779</c:v>
                </c:pt>
                <c:pt idx="872">
                  <c:v>229.08676527672856</c:v>
                </c:pt>
                <c:pt idx="873">
                  <c:v>231.73946499679852</c:v>
                </c:pt>
                <c:pt idx="874">
                  <c:v>234.42288153194229</c:v>
                </c:pt>
                <c:pt idx="875">
                  <c:v>237.13737056611501</c:v>
                </c:pt>
                <c:pt idx="876">
                  <c:v>239.88329190189793</c:v>
                </c:pt>
                <c:pt idx="877">
                  <c:v>242.66100950818944</c:v>
                </c:pt>
                <c:pt idx="878">
                  <c:v>245.4708915684503</c:v>
                </c:pt>
                <c:pt idx="879">
                  <c:v>248.31331052950364</c:v>
                </c:pt>
                <c:pt idx="880">
                  <c:v>251.188643150904</c:v>
                </c:pt>
                <c:pt idx="881">
                  <c:v>254.09727055487588</c:v>
                </c:pt>
                <c:pt idx="882">
                  <c:v>257.03957827683109</c:v>
                </c:pt>
                <c:pt idx="883">
                  <c:v>260.01595631647126</c:v>
                </c:pt>
                <c:pt idx="884">
                  <c:v>263.02679918948161</c:v>
                </c:pt>
                <c:pt idx="885">
                  <c:v>266.07250597982369</c:v>
                </c:pt>
                <c:pt idx="886">
                  <c:v>269.15348039263313</c:v>
                </c:pt>
                <c:pt idx="887">
                  <c:v>272.27013080773213</c:v>
                </c:pt>
                <c:pt idx="888">
                  <c:v>275.42287033375686</c:v>
                </c:pt>
                <c:pt idx="889">
                  <c:v>278.61211686291648</c:v>
                </c:pt>
                <c:pt idx="890">
                  <c:v>281.83829312638414</c:v>
                </c:pt>
                <c:pt idx="891">
                  <c:v>285.101826750329</c:v>
                </c:pt>
                <c:pt idx="892">
                  <c:v>288.40315031259792</c:v>
                </c:pt>
                <c:pt idx="893">
                  <c:v>291.74270140005331</c:v>
                </c:pt>
                <c:pt idx="894">
                  <c:v>295.12092266657442</c:v>
                </c:pt>
                <c:pt idx="895">
                  <c:v>298.53826189173049</c:v>
                </c:pt>
                <c:pt idx="896">
                  <c:v>301.99517204013534</c:v>
                </c:pt>
                <c:pt idx="897">
                  <c:v>305.49211132148434</c:v>
                </c:pt>
                <c:pt idx="898">
                  <c:v>309.02954325129127</c:v>
                </c:pt>
                <c:pt idx="899">
                  <c:v>312.60793671232688</c:v>
                </c:pt>
                <c:pt idx="900">
                  <c:v>316.2277660167685</c:v>
                </c:pt>
                <c:pt idx="901">
                  <c:v>319.88951096906953</c:v>
                </c:pt>
                <c:pt idx="902">
                  <c:v>323.5936569295572</c:v>
                </c:pt>
                <c:pt idx="903">
                  <c:v>327.34069487876633</c:v>
                </c:pt>
                <c:pt idx="904">
                  <c:v>331.13112148251776</c:v>
                </c:pt>
                <c:pt idx="905">
                  <c:v>334.96543915775345</c:v>
                </c:pt>
                <c:pt idx="906">
                  <c:v>338.84415613912745</c:v>
                </c:pt>
                <c:pt idx="907">
                  <c:v>342.7677865463744</c:v>
                </c:pt>
                <c:pt idx="908">
                  <c:v>346.73685045245475</c:v>
                </c:pt>
                <c:pt idx="909">
                  <c:v>350.7518739524902</c:v>
                </c:pt>
                <c:pt idx="910">
                  <c:v>354.81338923349682</c:v>
                </c:pt>
                <c:pt idx="911">
                  <c:v>358.92193464492556</c:v>
                </c:pt>
                <c:pt idx="912">
                  <c:v>363.07805477002074</c:v>
                </c:pt>
                <c:pt idx="913">
                  <c:v>367.28230049800248</c:v>
                </c:pt>
                <c:pt idx="914">
                  <c:v>371.53522909708943</c:v>
                </c:pt>
                <c:pt idx="915">
                  <c:v>375.83740428836006</c:v>
                </c:pt>
                <c:pt idx="916">
                  <c:v>380.18939632047608</c:v>
                </c:pt>
                <c:pt idx="917">
                  <c:v>384.59178204526745</c:v>
                </c:pt>
                <c:pt idx="918">
                  <c:v>389.04514499419344</c:v>
                </c:pt>
                <c:pt idx="919">
                  <c:v>393.55007545568935</c:v>
                </c:pt>
                <c:pt idx="920">
                  <c:v>398.10717055340803</c:v>
                </c:pt>
                <c:pt idx="921">
                  <c:v>402.7170343253689</c:v>
                </c:pt>
                <c:pt idx="922">
                  <c:v>407.38027780402069</c:v>
                </c:pt>
                <c:pt idx="923">
                  <c:v>412.09751909723707</c:v>
                </c:pt>
                <c:pt idx="924">
                  <c:v>416.86938347024119</c:v>
                </c:pt>
                <c:pt idx="925">
                  <c:v>421.69650342848695</c:v>
                </c:pt>
                <c:pt idx="926">
                  <c:v>426.57951880149619</c:v>
                </c:pt>
                <c:pt idx="927">
                  <c:v>431.51907682766767</c:v>
                </c:pt>
                <c:pt idx="928">
                  <c:v>436.51583224006725</c:v>
                </c:pt>
                <c:pt idx="929">
                  <c:v>441.57044735321261</c:v>
                </c:pt>
                <c:pt idx="930">
                  <c:v>446.68359215086201</c:v>
                </c:pt>
                <c:pt idx="931">
                  <c:v>451.85594437481927</c:v>
                </c:pt>
                <c:pt idx="932">
                  <c:v>457.08818961477078</c:v>
                </c:pt>
                <c:pt idx="933">
                  <c:v>462.3810213991548</c:v>
                </c:pt>
                <c:pt idx="934">
                  <c:v>467.73514128709144</c:v>
                </c:pt>
                <c:pt idx="935">
                  <c:v>473.15125896137249</c:v>
                </c:pt>
                <c:pt idx="936">
                  <c:v>478.63009232252904</c:v>
                </c:pt>
                <c:pt idx="937">
                  <c:v>484.17236758398877</c:v>
                </c:pt>
                <c:pt idx="938">
                  <c:v>489.77881936833433</c:v>
                </c:pt>
                <c:pt idx="939">
                  <c:v>495.45019080467705</c:v>
                </c:pt>
                <c:pt idx="940">
                  <c:v>501.1872336271569</c:v>
                </c:pt>
                <c:pt idx="941">
                  <c:v>506.99070827458758</c:v>
                </c:pt>
                <c:pt idx="942">
                  <c:v>512.86138399124673</c:v>
                </c:pt>
                <c:pt idx="943">
                  <c:v>518.80003892884156</c:v>
                </c:pt>
                <c:pt idx="944">
                  <c:v>524.80746024965163</c:v>
                </c:pt>
                <c:pt idx="945">
                  <c:v>530.88444423086594</c:v>
                </c:pt>
                <c:pt idx="946">
                  <c:v>537.03179637012886</c:v>
                </c:pt>
                <c:pt idx="947">
                  <c:v>543.25033149230796</c:v>
                </c:pt>
                <c:pt idx="948">
                  <c:v>549.54087385749779</c:v>
                </c:pt>
                <c:pt idx="949">
                  <c:v>555.90425727027434</c:v>
                </c:pt>
                <c:pt idx="950">
                  <c:v>562.3413251902183</c:v>
                </c:pt>
                <c:pt idx="951">
                  <c:v>568.85293084370915</c:v>
                </c:pt>
                <c:pt idx="952">
                  <c:v>575.43993733702314</c:v>
                </c:pt>
                <c:pt idx="953">
                  <c:v>582.10321777073591</c:v>
                </c:pt>
                <c:pt idx="954">
                  <c:v>588.84365535545192</c:v>
                </c:pt>
                <c:pt idx="955">
                  <c:v>595.66214352887187</c:v>
                </c:pt>
                <c:pt idx="956">
                  <c:v>602.55958607421746</c:v>
                </c:pt>
                <c:pt idx="957">
                  <c:v>609.5368972400272</c:v>
                </c:pt>
                <c:pt idx="958">
                  <c:v>616.59500186133744</c:v>
                </c:pt>
                <c:pt idx="959">
                  <c:v>623.73483548227273</c:v>
                </c:pt>
                <c:pt idx="960">
                  <c:v>630.95734448004509</c:v>
                </c:pt>
                <c:pt idx="961">
                  <c:v>638.26348619039879</c:v>
                </c:pt>
                <c:pt idx="962">
                  <c:v>645.65422903450383</c:v>
                </c:pt>
                <c:pt idx="963">
                  <c:v>653.13055264731895</c:v>
                </c:pt>
                <c:pt idx="964">
                  <c:v>660.69344800744079</c:v>
                </c:pt>
                <c:pt idx="965">
                  <c:v>668.34391756845753</c:v>
                </c:pt>
                <c:pt idx="966">
                  <c:v>676.08297539182286</c:v>
                </c:pt>
                <c:pt idx="967">
                  <c:v>683.91164728126728</c:v>
                </c:pt>
                <c:pt idx="968">
                  <c:v>691.83097091877255</c:v>
                </c:pt>
                <c:pt idx="969">
                  <c:v>699.84199600210763</c:v>
                </c:pt>
                <c:pt idx="970">
                  <c:v>707.94578438397014</c:v>
                </c:pt>
                <c:pt idx="971">
                  <c:v>716.14341021273219</c:v>
                </c:pt>
                <c:pt idx="972">
                  <c:v>724.43596007481824</c:v>
                </c:pt>
                <c:pt idx="973">
                  <c:v>732.8245331387302</c:v>
                </c:pt>
                <c:pt idx="974">
                  <c:v>741.31024130074172</c:v>
                </c:pt>
                <c:pt idx="975">
                  <c:v>749.89420933227791</c:v>
                </c:pt>
                <c:pt idx="976">
                  <c:v>758.5775750290037</c:v>
                </c:pt>
                <c:pt idx="977">
                  <c:v>767.36148936163545</c:v>
                </c:pt>
                <c:pt idx="978">
                  <c:v>776.24711662850598</c:v>
                </c:pt>
                <c:pt idx="979">
                  <c:v>785.23563460988385</c:v>
                </c:pt>
                <c:pt idx="980">
                  <c:v>794.32823472409132</c:v>
                </c:pt>
                <c:pt idx="981">
                  <c:v>803.52612218542492</c:v>
                </c:pt>
                <c:pt idx="982">
                  <c:v>812.83051616390469</c:v>
                </c:pt>
                <c:pt idx="983">
                  <c:v>822.24264994687428</c:v>
                </c:pt>
                <c:pt idx="984">
                  <c:v>831.76377110247176</c:v>
                </c:pt>
                <c:pt idx="985">
                  <c:v>841.3951416449936</c:v>
                </c:pt>
                <c:pt idx="986">
                  <c:v>851.13803820217095</c:v>
                </c:pt>
                <c:pt idx="987">
                  <c:v>860.99375218439275</c:v>
                </c:pt>
                <c:pt idx="988">
                  <c:v>870.96358995587025</c:v>
                </c:pt>
                <c:pt idx="989">
                  <c:v>881.04887300780126</c:v>
                </c:pt>
                <c:pt idx="990">
                  <c:v>891.25093813353021</c:v>
                </c:pt>
                <c:pt idx="991">
                  <c:v>901.57113760573907</c:v>
                </c:pt>
                <c:pt idx="992">
                  <c:v>912.01083935568931</c:v>
                </c:pt>
                <c:pt idx="993">
                  <c:v>922.57142715454017</c:v>
                </c:pt>
                <c:pt idx="994">
                  <c:v>933.25430079676539</c:v>
                </c:pt>
                <c:pt idx="995">
                  <c:v>944.06087628569333</c:v>
                </c:pt>
                <c:pt idx="996">
                  <c:v>954.99258602120335</c:v>
                </c:pt>
                <c:pt idx="997">
                  <c:v>966.050878989578</c:v>
                </c:pt>
                <c:pt idx="998">
                  <c:v>977.23722095557241</c:v>
                </c:pt>
                <c:pt idx="999">
                  <c:v>988.55309465669779</c:v>
                </c:pt>
                <c:pt idx="1000">
                  <c:v>999.99999999975614</c:v>
                </c:pt>
                <c:pt idx="1001">
                  <c:v>1011.5794542596518</c:v>
                </c:pt>
                <c:pt idx="1002">
                  <c:v>1023.2929922805046</c:v>
                </c:pt>
                <c:pt idx="1003">
                  <c:v>1035.1421666790914</c:v>
                </c:pt>
                <c:pt idx="1004">
                  <c:v>1047.1285480506422</c:v>
                </c:pt>
                <c:pt idx="1005">
                  <c:v>1059.2537251770284</c:v>
                </c:pt>
                <c:pt idx="1006">
                  <c:v>1071.5193052373429</c:v>
                </c:pt>
                <c:pt idx="1007">
                  <c:v>1083.9269140209369</c:v>
                </c:pt>
                <c:pt idx="1008">
                  <c:v>1096.4781961429151</c:v>
                </c:pt>
                <c:pt idx="1009">
                  <c:v>1109.174815262128</c:v>
                </c:pt>
                <c:pt idx="1010">
                  <c:v>1122.0184543016874</c:v>
                </c:pt>
                <c:pt idx="1011">
                  <c:v>1135.0108156720357</c:v>
                </c:pt>
                <c:pt idx="1012">
                  <c:v>1148.1536214966002</c:v>
                </c:pt>
                <c:pt idx="1013">
                  <c:v>1161.4486138400548</c:v>
                </c:pt>
                <c:pt idx="1014">
                  <c:v>1174.897554939238</c:v>
                </c:pt>
                <c:pt idx="1015">
                  <c:v>1188.5022274367236</c:v>
                </c:pt>
                <c:pt idx="1016">
                  <c:v>1202.2644346171144</c:v>
                </c:pt>
                <c:pt idx="1017">
                  <c:v>1216.1860006460661</c:v>
                </c:pt>
                <c:pt idx="1018">
                  <c:v>1230.2687708120761</c:v>
                </c:pt>
                <c:pt idx="1019">
                  <c:v>1244.514611771076</c:v>
                </c:pt>
                <c:pt idx="1020">
                  <c:v>1258.9254117938547</c:v>
                </c:pt>
                <c:pt idx="1021">
                  <c:v>1273.5030810163455</c:v>
                </c:pt>
                <c:pt idx="1022">
                  <c:v>1288.2495516928116</c:v>
                </c:pt>
                <c:pt idx="1023">
                  <c:v>1303.1667784519734</c:v>
                </c:pt>
                <c:pt idx="1024">
                  <c:v>1318.2567385560772</c:v>
                </c:pt>
                <c:pt idx="1025">
                  <c:v>1333.5214321629901</c:v>
                </c:pt>
                <c:pt idx="1026">
                  <c:v>1348.9628825913157</c:v>
                </c:pt>
                <c:pt idx="1027">
                  <c:v>1364.5831365885829</c:v>
                </c:pt>
                <c:pt idx="1028">
                  <c:v>1380.3842646025391</c:v>
                </c:pt>
                <c:pt idx="1029">
                  <c:v>1396.3683610555877</c:v>
                </c:pt>
                <c:pt idx="1030">
                  <c:v>1412.5375446224002</c:v>
                </c:pt>
                <c:pt idx="1031">
                  <c:v>1428.8939585107423</c:v>
                </c:pt>
                <c:pt idx="1032">
                  <c:v>1445.4397707455626</c:v>
                </c:pt>
                <c:pt idx="1033">
                  <c:v>1462.1771744563489</c:v>
                </c:pt>
                <c:pt idx="1034">
                  <c:v>1479.1083881678339</c:v>
                </c:pt>
                <c:pt idx="1035">
                  <c:v>1496.2356560940555</c:v>
                </c:pt>
                <c:pt idx="1036">
                  <c:v>1513.5612484358257</c:v>
                </c:pt>
                <c:pt idx="1037">
                  <c:v>1531.0874616816432</c:v>
                </c:pt>
                <c:pt idx="1038">
                  <c:v>1548.8166189120898</c:v>
                </c:pt>
                <c:pt idx="1039">
                  <c:v>1566.7510701077529</c:v>
                </c:pt>
                <c:pt idx="1040">
                  <c:v>1584.89319246071</c:v>
                </c:pt>
                <c:pt idx="1041">
                  <c:v>1603.245390689633</c:v>
                </c:pt>
                <c:pt idx="1042">
                  <c:v>1621.8100973585169</c:v>
                </c:pt>
                <c:pt idx="1043">
                  <c:v>1640.5897731991213</c:v>
                </c:pt>
                <c:pt idx="1044">
                  <c:v>1659.5869074371378</c:v>
                </c:pt>
                <c:pt idx="1045">
                  <c:v>1678.8040181221324</c:v>
                </c:pt>
                <c:pt idx="1046">
                  <c:v>1698.2436524613115</c:v>
                </c:pt>
                <c:pt idx="1047">
                  <c:v>1717.9083871571502</c:v>
                </c:pt>
                <c:pt idx="1048">
                  <c:v>1737.8008287489324</c:v>
                </c:pt>
                <c:pt idx="1049">
                  <c:v>1757.9236139582413</c:v>
                </c:pt>
                <c:pt idx="1050">
                  <c:v>1778.279410038466</c:v>
                </c:pt>
                <c:pt idx="1051">
                  <c:v>1798.8709151283256</c:v>
                </c:pt>
                <c:pt idx="1052">
                  <c:v>1819.7008586095158</c:v>
                </c:pt>
                <c:pt idx="1053">
                  <c:v>1840.7720014684826</c:v>
                </c:pt>
                <c:pt idx="1054">
                  <c:v>1862.0871366623887</c:v>
                </c:pt>
                <c:pt idx="1055">
                  <c:v>1883.6490894893161</c:v>
                </c:pt>
                <c:pt idx="1056">
                  <c:v>1905.4607179627571</c:v>
                </c:pt>
                <c:pt idx="1057">
                  <c:v>1927.5249131904402</c:v>
                </c:pt>
                <c:pt idx="1058">
                  <c:v>1949.8445997575402</c:v>
                </c:pt>
                <c:pt idx="1059">
                  <c:v>1972.4227361143428</c:v>
                </c:pt>
                <c:pt idx="1060">
                  <c:v>1995.2623149683625</c:v>
                </c:pt>
                <c:pt idx="1061">
                  <c:v>2018.3663636810379</c:v>
                </c:pt>
                <c:pt idx="1062">
                  <c:v>2041.7379446690002</c:v>
                </c:pt>
                <c:pt idx="1063">
                  <c:v>2065.380155809994</c:v>
                </c:pt>
                <c:pt idx="1064">
                  <c:v>2089.2961308534977</c:v>
                </c:pt>
                <c:pt idx="1065">
                  <c:v>2113.4890398360985</c:v>
                </c:pt>
                <c:pt idx="1066">
                  <c:v>2137.9620895016774</c:v>
                </c:pt>
                <c:pt idx="1067">
                  <c:v>2162.7185237264553</c:v>
                </c:pt>
                <c:pt idx="1068">
                  <c:v>2187.7616239489812</c:v>
                </c:pt>
                <c:pt idx="1069">
                  <c:v>2213.0947096050591</c:v>
                </c:pt>
                <c:pt idx="1070">
                  <c:v>2238.7211385677547</c:v>
                </c:pt>
                <c:pt idx="1071">
                  <c:v>2264.6443075924676</c:v>
                </c:pt>
                <c:pt idx="1072">
                  <c:v>2290.8676527671741</c:v>
                </c:pt>
                <c:pt idx="1073">
                  <c:v>2317.3946499678727</c:v>
                </c:pt>
                <c:pt idx="1074">
                  <c:v>2344.228815319309</c:v>
                </c:pt>
                <c:pt idx="1075">
                  <c:v>2371.3737056610348</c:v>
                </c:pt>
                <c:pt idx="1076">
                  <c:v>2398.8329190188588</c:v>
                </c:pt>
                <c:pt idx="1077">
                  <c:v>2426.6100950817759</c:v>
                </c:pt>
                <c:pt idx="1078">
                  <c:v>2454.7089156843836</c:v>
                </c:pt>
                <c:pt idx="1079">
                  <c:v>2483.1331052949158</c:v>
                </c:pt>
                <c:pt idx="1080">
                  <c:v>2511.8864315089177</c:v>
                </c:pt>
                <c:pt idx="1081">
                  <c:v>2540.9727055486351</c:v>
                </c:pt>
                <c:pt idx="1082">
                  <c:v>2570.3957827681857</c:v>
                </c:pt>
                <c:pt idx="1083">
                  <c:v>2600.1595631645864</c:v>
                </c:pt>
                <c:pt idx="1084">
                  <c:v>2630.2679918946878</c:v>
                </c:pt>
                <c:pt idx="1085">
                  <c:v>2660.7250597981028</c:v>
                </c:pt>
                <c:pt idx="1086">
                  <c:v>2691.5348039262008</c:v>
                </c:pt>
                <c:pt idx="1087">
                  <c:v>2722.7013080771885</c:v>
                </c:pt>
                <c:pt idx="1088">
                  <c:v>2754.2287033374341</c:v>
                </c:pt>
                <c:pt idx="1089">
                  <c:v>2786.1211686290299</c:v>
                </c:pt>
                <c:pt idx="1090">
                  <c:v>2818.3829312637044</c:v>
                </c:pt>
                <c:pt idx="1091">
                  <c:v>2851.018267503151</c:v>
                </c:pt>
                <c:pt idx="1092">
                  <c:v>2884.0315031258388</c:v>
                </c:pt>
                <c:pt idx="1093">
                  <c:v>2917.4270140003905</c:v>
                </c:pt>
                <c:pt idx="1094">
                  <c:v>2951.209226665595</c:v>
                </c:pt>
                <c:pt idx="1095">
                  <c:v>2985.3826189171596</c:v>
                </c:pt>
                <c:pt idx="1096">
                  <c:v>3019.9517204012068</c:v>
                </c:pt>
                <c:pt idx="1097">
                  <c:v>3054.9211132146943</c:v>
                </c:pt>
                <c:pt idx="1098">
                  <c:v>3090.2954325127621</c:v>
                </c:pt>
                <c:pt idx="1099">
                  <c:v>3126.0793671231168</c:v>
                </c:pt>
                <c:pt idx="1100">
                  <c:v>3162.2776601675314</c:v>
                </c:pt>
                <c:pt idx="1101">
                  <c:v>3198.8951096905398</c:v>
                </c:pt>
                <c:pt idx="1102">
                  <c:v>3235.9365692954148</c:v>
                </c:pt>
                <c:pt idx="1103">
                  <c:v>3273.4069487874976</c:v>
                </c:pt>
                <c:pt idx="1104">
                  <c:v>3311.3112148250166</c:v>
                </c:pt>
                <c:pt idx="1105">
                  <c:v>3349.6543915773718</c:v>
                </c:pt>
                <c:pt idx="1106">
                  <c:v>3388.4415613911101</c:v>
                </c:pt>
                <c:pt idx="1107">
                  <c:v>3427.6778654635773</c:v>
                </c:pt>
                <c:pt idx="1108">
                  <c:v>3467.3685045243792</c:v>
                </c:pt>
                <c:pt idx="1109">
                  <c:v>3507.5187395247317</c:v>
                </c:pt>
                <c:pt idx="1110">
                  <c:v>3548.1338923347953</c:v>
                </c:pt>
                <c:pt idx="1111">
                  <c:v>3589.2193464490815</c:v>
                </c:pt>
                <c:pt idx="1112">
                  <c:v>3630.7805477000247</c:v>
                </c:pt>
                <c:pt idx="1113">
                  <c:v>3672.8230049798467</c:v>
                </c:pt>
                <c:pt idx="1114">
                  <c:v>3715.3522909707135</c:v>
                </c:pt>
                <c:pt idx="1115">
                  <c:v>3758.374042883418</c:v>
                </c:pt>
                <c:pt idx="1116">
                  <c:v>3801.8939632045763</c:v>
                </c:pt>
                <c:pt idx="1117">
                  <c:v>3845.9178204524874</c:v>
                </c:pt>
                <c:pt idx="1118">
                  <c:v>3890.4514499417455</c:v>
                </c:pt>
                <c:pt idx="1119">
                  <c:v>3935.5007545567018</c:v>
                </c:pt>
                <c:pt idx="1120">
                  <c:v>3981.0717055338873</c:v>
                </c:pt>
                <c:pt idx="1121">
                  <c:v>4027.1703432534855</c:v>
                </c:pt>
                <c:pt idx="1122">
                  <c:v>4073.8027780400089</c:v>
                </c:pt>
                <c:pt idx="1123">
                  <c:v>4120.9751909721699</c:v>
                </c:pt>
                <c:pt idx="1124">
                  <c:v>4168.6938347022087</c:v>
                </c:pt>
                <c:pt idx="1125">
                  <c:v>4216.9650342846644</c:v>
                </c:pt>
                <c:pt idx="1126">
                  <c:v>4265.7951880147548</c:v>
                </c:pt>
                <c:pt idx="1127">
                  <c:v>4315.1907682764668</c:v>
                </c:pt>
                <c:pt idx="1128">
                  <c:v>4365.1583224004598</c:v>
                </c:pt>
                <c:pt idx="1129">
                  <c:v>4415.7044735319114</c:v>
                </c:pt>
                <c:pt idx="1130">
                  <c:v>4466.8359215083947</c:v>
                </c:pt>
                <c:pt idx="1131">
                  <c:v>4518.5594437479731</c:v>
                </c:pt>
                <c:pt idx="1132">
                  <c:v>4570.8818961474844</c:v>
                </c:pt>
                <c:pt idx="1133">
                  <c:v>4623.8102139913226</c:v>
                </c:pt>
                <c:pt idx="1134">
                  <c:v>4677.3514128706865</c:v>
                </c:pt>
                <c:pt idx="1135">
                  <c:v>4731.5125896134941</c:v>
                </c:pt>
                <c:pt idx="1136">
                  <c:v>4786.300923225057</c:v>
                </c:pt>
                <c:pt idx="1137">
                  <c:v>4841.7236758396521</c:v>
                </c:pt>
                <c:pt idx="1138">
                  <c:v>4897.7881936831045</c:v>
                </c:pt>
                <c:pt idx="1139">
                  <c:v>4954.5019080465199</c:v>
                </c:pt>
                <c:pt idx="1140">
                  <c:v>5011.8723362713254</c:v>
                </c:pt>
                <c:pt idx="1141">
                  <c:v>5069.9070827456289</c:v>
                </c:pt>
                <c:pt idx="1142">
                  <c:v>5128.6138399122174</c:v>
                </c:pt>
                <c:pt idx="1143">
                  <c:v>5188.0003892881641</c:v>
                </c:pt>
                <c:pt idx="1144">
                  <c:v>5248.0746024962609</c:v>
                </c:pt>
                <c:pt idx="1145">
                  <c:v>5308.844442308402</c:v>
                </c:pt>
                <c:pt idx="1146">
                  <c:v>5370.3179637010271</c:v>
                </c:pt>
                <c:pt idx="1147">
                  <c:v>5432.5033149228148</c:v>
                </c:pt>
                <c:pt idx="1148">
                  <c:v>5495.4087385747007</c:v>
                </c:pt>
                <c:pt idx="1149">
                  <c:v>5559.0425727024731</c:v>
                </c:pt>
                <c:pt idx="1150">
                  <c:v>5623.4132519019095</c:v>
                </c:pt>
                <c:pt idx="1151">
                  <c:v>5688.529308436815</c:v>
                </c:pt>
                <c:pt idx="1152">
                  <c:v>5754.3993733699508</c:v>
                </c:pt>
                <c:pt idx="1153">
                  <c:v>5821.0321777070758</c:v>
                </c:pt>
                <c:pt idx="1154">
                  <c:v>5888.4365535542329</c:v>
                </c:pt>
                <c:pt idx="1155">
                  <c:v>5956.6214352884281</c:v>
                </c:pt>
                <c:pt idx="1156">
                  <c:v>6025.5958607418816</c:v>
                </c:pt>
                <c:pt idx="1157">
                  <c:v>6095.3689723999651</c:v>
                </c:pt>
                <c:pt idx="1158">
                  <c:v>6165.9500186130745</c:v>
                </c:pt>
                <c:pt idx="1159">
                  <c:v>6237.3483548224249</c:v>
                </c:pt>
                <c:pt idx="1160">
                  <c:v>6309.573444800144</c:v>
                </c:pt>
                <c:pt idx="1161">
                  <c:v>6382.634861903678</c:v>
                </c:pt>
                <c:pt idx="1162">
                  <c:v>6456.5422903447243</c:v>
                </c:pt>
                <c:pt idx="1163">
                  <c:v>6531.305526472871</c:v>
                </c:pt>
                <c:pt idx="1164">
                  <c:v>6606.9344800740864</c:v>
                </c:pt>
                <c:pt idx="1165">
                  <c:v>6683.4391756842497</c:v>
                </c:pt>
                <c:pt idx="1166">
                  <c:v>6760.8297539178875</c:v>
                </c:pt>
                <c:pt idx="1167">
                  <c:v>6839.1164728123404</c:v>
                </c:pt>
                <c:pt idx="1168">
                  <c:v>6918.3097091873897</c:v>
                </c:pt>
                <c:pt idx="1169">
                  <c:v>6998.4199600207357</c:v>
                </c:pt>
                <c:pt idx="1170">
                  <c:v>7079.4578438393564</c:v>
                </c:pt>
                <c:pt idx="1171">
                  <c:v>7161.4341021269738</c:v>
                </c:pt>
                <c:pt idx="1172">
                  <c:v>7244.35960074783</c:v>
                </c:pt>
                <c:pt idx="1173">
                  <c:v>7328.2453313869464</c:v>
                </c:pt>
                <c:pt idx="1174">
                  <c:v>7413.1024130070555</c:v>
                </c:pt>
                <c:pt idx="1175">
                  <c:v>7498.942093322401</c:v>
                </c:pt>
                <c:pt idx="1176">
                  <c:v>7585.7757502896548</c:v>
                </c:pt>
                <c:pt idx="1177">
                  <c:v>7673.6148936159807</c:v>
                </c:pt>
                <c:pt idx="1178">
                  <c:v>7762.471166284683</c:v>
                </c:pt>
                <c:pt idx="1179">
                  <c:v>7852.3563460984578</c:v>
                </c:pt>
                <c:pt idx="1180">
                  <c:v>7943.282347240528</c:v>
                </c:pt>
                <c:pt idx="1181">
                  <c:v>8035.2612218538588</c:v>
                </c:pt>
                <c:pt idx="1182">
                  <c:v>8128.305161638651</c:v>
                </c:pt>
                <c:pt idx="1183">
                  <c:v>8222.4264994683417</c:v>
                </c:pt>
                <c:pt idx="1184">
                  <c:v>8317.6377110242975</c:v>
                </c:pt>
                <c:pt idx="1185">
                  <c:v>8413.9514164495122</c:v>
                </c:pt>
                <c:pt idx="1186">
                  <c:v>8511.3803820212961</c:v>
                </c:pt>
                <c:pt idx="1187">
                  <c:v>8609.9375218435089</c:v>
                </c:pt>
                <c:pt idx="1188">
                  <c:v>8709.6358995582796</c:v>
                </c:pt>
                <c:pt idx="1189">
                  <c:v>8810.4887300775845</c:v>
                </c:pt>
                <c:pt idx="1190">
                  <c:v>8912.5093813348685</c:v>
                </c:pt>
                <c:pt idx="1191">
                  <c:v>9015.7113760569518</c:v>
                </c:pt>
                <c:pt idx="1192">
                  <c:v>9120.1083935564493</c:v>
                </c:pt>
                <c:pt idx="1193">
                  <c:v>9225.7142715449518</c:v>
                </c:pt>
                <c:pt idx="1194">
                  <c:v>9332.5430079672005</c:v>
                </c:pt>
                <c:pt idx="1195">
                  <c:v>9440.608762856491</c:v>
                </c:pt>
                <c:pt idx="1196">
                  <c:v>9549.9258602115842</c:v>
                </c:pt>
                <c:pt idx="1197">
                  <c:v>9660.5087898953279</c:v>
                </c:pt>
                <c:pt idx="1198">
                  <c:v>9772.372209555233</c:v>
                </c:pt>
                <c:pt idx="1199">
                  <c:v>9885.5309465664795</c:v>
                </c:pt>
                <c:pt idx="1200">
                  <c:v>9999.9999999970569</c:v>
                </c:pt>
                <c:pt idx="1201">
                  <c:v>10115.794542596008</c:v>
                </c:pt>
                <c:pt idx="1202">
                  <c:v>10232.929922804529</c:v>
                </c:pt>
                <c:pt idx="1203">
                  <c:v>10351.421666790391</c:v>
                </c:pt>
                <c:pt idx="1204">
                  <c:v>10471.285480505912</c:v>
                </c:pt>
                <c:pt idx="1205">
                  <c:v>10592.537251769771</c:v>
                </c:pt>
                <c:pt idx="1206">
                  <c:v>10715.193052372908</c:v>
                </c:pt>
                <c:pt idx="1207">
                  <c:v>10839.269140208842</c:v>
                </c:pt>
                <c:pt idx="1208">
                  <c:v>10964.78196142862</c:v>
                </c:pt>
                <c:pt idx="1209">
                  <c:v>11091.748152620743</c:v>
                </c:pt>
                <c:pt idx="1210">
                  <c:v>11220.184543016327</c:v>
                </c:pt>
                <c:pt idx="1211">
                  <c:v>11350.108156719805</c:v>
                </c:pt>
                <c:pt idx="1212">
                  <c:v>11481.536214965443</c:v>
                </c:pt>
                <c:pt idx="1213">
                  <c:v>11614.486138400003</c:v>
                </c:pt>
                <c:pt idx="1214">
                  <c:v>11748.975549391831</c:v>
                </c:pt>
                <c:pt idx="1215">
                  <c:v>11885.022274366678</c:v>
                </c:pt>
                <c:pt idx="1216">
                  <c:v>12022.644346170538</c:v>
                </c:pt>
                <c:pt idx="1217">
                  <c:v>12161.860006460049</c:v>
                </c:pt>
                <c:pt idx="1218">
                  <c:v>12302.687708120142</c:v>
                </c:pt>
                <c:pt idx="1219">
                  <c:v>12445.146117710134</c:v>
                </c:pt>
                <c:pt idx="1220">
                  <c:v>12589.254117937911</c:v>
                </c:pt>
                <c:pt idx="1221">
                  <c:v>12735.030810162812</c:v>
                </c:pt>
                <c:pt idx="1222">
                  <c:v>12882.495516927491</c:v>
                </c:pt>
                <c:pt idx="1223">
                  <c:v>13031.667784519099</c:v>
                </c:pt>
                <c:pt idx="1224">
                  <c:v>13182.567385560131</c:v>
                </c:pt>
                <c:pt idx="1225">
                  <c:v>13335.214321629252</c:v>
                </c:pt>
                <c:pt idx="1226">
                  <c:v>13489.628825912501</c:v>
                </c:pt>
                <c:pt idx="1227">
                  <c:v>13645.831365885164</c:v>
                </c:pt>
                <c:pt idx="1228">
                  <c:v>13803.842646024719</c:v>
                </c:pt>
                <c:pt idx="1229">
                  <c:v>13963.683610555197</c:v>
                </c:pt>
                <c:pt idx="1230">
                  <c:v>14125.375446223317</c:v>
                </c:pt>
                <c:pt idx="1231">
                  <c:v>14288.939585106753</c:v>
                </c:pt>
                <c:pt idx="1232">
                  <c:v>14454.397707454948</c:v>
                </c:pt>
                <c:pt idx="1233">
                  <c:v>14621.771744562804</c:v>
                </c:pt>
                <c:pt idx="1234">
                  <c:v>14791.083881677592</c:v>
                </c:pt>
                <c:pt idx="1235">
                  <c:v>14962.356560939799</c:v>
                </c:pt>
                <c:pt idx="1236">
                  <c:v>15135.612484357494</c:v>
                </c:pt>
                <c:pt idx="1237">
                  <c:v>15310.874616815659</c:v>
                </c:pt>
                <c:pt idx="1238">
                  <c:v>15488.166189120118</c:v>
                </c:pt>
                <c:pt idx="1239">
                  <c:v>15667.510701076741</c:v>
                </c:pt>
                <c:pt idx="1240">
                  <c:v>15848.93192460633</c:v>
                </c:pt>
                <c:pt idx="1241">
                  <c:v>16032.453906895551</c:v>
                </c:pt>
                <c:pt idx="1242">
                  <c:v>16218.10097358438</c:v>
                </c:pt>
                <c:pt idx="1243">
                  <c:v>16405.897731990415</c:v>
                </c:pt>
                <c:pt idx="1244">
                  <c:v>16595.86907437057</c:v>
                </c:pt>
                <c:pt idx="1245">
                  <c:v>16788.040181220509</c:v>
                </c:pt>
                <c:pt idx="1246">
                  <c:v>16982.436524612291</c:v>
                </c:pt>
                <c:pt idx="1247">
                  <c:v>17179.083871570667</c:v>
                </c:pt>
                <c:pt idx="1248">
                  <c:v>17378.008287488479</c:v>
                </c:pt>
                <c:pt idx="1249">
                  <c:v>17579.236139581586</c:v>
                </c:pt>
                <c:pt idx="1250">
                  <c:v>17782.794100383824</c:v>
                </c:pt>
                <c:pt idx="1251">
                  <c:v>17988.709151282415</c:v>
                </c:pt>
                <c:pt idx="1252">
                  <c:v>18197.008586094242</c:v>
                </c:pt>
                <c:pt idx="1253">
                  <c:v>18407.720014683899</c:v>
                </c:pt>
                <c:pt idx="1254">
                  <c:v>18620.871366622949</c:v>
                </c:pt>
                <c:pt idx="1255">
                  <c:v>18836.490894892213</c:v>
                </c:pt>
                <c:pt idx="1256">
                  <c:v>19054.607179626611</c:v>
                </c:pt>
                <c:pt idx="1257">
                  <c:v>19275.249131903431</c:v>
                </c:pt>
                <c:pt idx="1258">
                  <c:v>19498.445997574454</c:v>
                </c:pt>
                <c:pt idx="1259">
                  <c:v>19724.227361142468</c:v>
                </c:pt>
                <c:pt idx="1260">
                  <c:v>19952.623149682655</c:v>
                </c:pt>
                <c:pt idx="1261">
                  <c:v>20183.663636809397</c:v>
                </c:pt>
                <c:pt idx="1262">
                  <c:v>20417.379446689007</c:v>
                </c:pt>
                <c:pt idx="1263">
                  <c:v>20653.801558098934</c:v>
                </c:pt>
                <c:pt idx="1264">
                  <c:v>20892.961308533959</c:v>
                </c:pt>
                <c:pt idx="1265">
                  <c:v>21134.890398359959</c:v>
                </c:pt>
                <c:pt idx="1266">
                  <c:v>21379.620895015734</c:v>
                </c:pt>
                <c:pt idx="1267">
                  <c:v>21627.185237263537</c:v>
                </c:pt>
                <c:pt idx="1268">
                  <c:v>21877.616239488783</c:v>
                </c:pt>
                <c:pt idx="1269">
                  <c:v>22130.94709604956</c:v>
                </c:pt>
                <c:pt idx="1270">
                  <c:v>22387.211385676419</c:v>
                </c:pt>
                <c:pt idx="1271">
                  <c:v>22646.443075923537</c:v>
                </c:pt>
                <c:pt idx="1272">
                  <c:v>22908.676527670585</c:v>
                </c:pt>
                <c:pt idx="1273">
                  <c:v>23173.946499677557</c:v>
                </c:pt>
                <c:pt idx="1274">
                  <c:v>23442.288153191908</c:v>
                </c:pt>
                <c:pt idx="1275">
                  <c:v>23713.737056609152</c:v>
                </c:pt>
                <c:pt idx="1276">
                  <c:v>23988.329190187418</c:v>
                </c:pt>
                <c:pt idx="1277">
                  <c:v>24266.100950816581</c:v>
                </c:pt>
                <c:pt idx="1278">
                  <c:v>24547.089156842641</c:v>
                </c:pt>
                <c:pt idx="1279">
                  <c:v>24831.33105294795</c:v>
                </c:pt>
                <c:pt idx="1280">
                  <c:v>25118.864315087954</c:v>
                </c:pt>
                <c:pt idx="1281">
                  <c:v>25409.727055485113</c:v>
                </c:pt>
                <c:pt idx="1282">
                  <c:v>25703.95782768061</c:v>
                </c:pt>
                <c:pt idx="1283">
                  <c:v>26001.595631644595</c:v>
                </c:pt>
                <c:pt idx="1284">
                  <c:v>26302.6799189456</c:v>
                </c:pt>
                <c:pt idx="1285">
                  <c:v>26607.250597979779</c:v>
                </c:pt>
                <c:pt idx="1286">
                  <c:v>26915.348039260745</c:v>
                </c:pt>
                <c:pt idx="1287">
                  <c:v>27227.013080770612</c:v>
                </c:pt>
                <c:pt idx="1288">
                  <c:v>27542.287033372955</c:v>
                </c:pt>
                <c:pt idx="1289">
                  <c:v>27861.211686288894</c:v>
                </c:pt>
                <c:pt idx="1290">
                  <c:v>28183.829312635622</c:v>
                </c:pt>
                <c:pt idx="1291">
                  <c:v>28510.182675030075</c:v>
                </c:pt>
                <c:pt idx="1292">
                  <c:v>28840.315031256934</c:v>
                </c:pt>
                <c:pt idx="1293">
                  <c:v>29174.270140002438</c:v>
                </c:pt>
                <c:pt idx="1294">
                  <c:v>29512.092266654516</c:v>
                </c:pt>
                <c:pt idx="1295">
                  <c:v>29853.826189170144</c:v>
                </c:pt>
                <c:pt idx="1296">
                  <c:v>30199.517204010601</c:v>
                </c:pt>
                <c:pt idx="1297">
                  <c:v>30549.211132145461</c:v>
                </c:pt>
                <c:pt idx="1298">
                  <c:v>30902.95432512612</c:v>
                </c:pt>
                <c:pt idx="1299">
                  <c:v>31260.79367122965</c:v>
                </c:pt>
                <c:pt idx="1300">
                  <c:v>31622.776601673773</c:v>
                </c:pt>
                <c:pt idx="1301">
                  <c:v>31988.951096903846</c:v>
                </c:pt>
                <c:pt idx="1302">
                  <c:v>32359.365692952575</c:v>
                </c:pt>
                <c:pt idx="1303">
                  <c:v>32734.069487873447</c:v>
                </c:pt>
                <c:pt idx="1304">
                  <c:v>33113.112148248612</c:v>
                </c:pt>
                <c:pt idx="1305">
                  <c:v>33496.543915772148</c:v>
                </c:pt>
                <c:pt idx="1306">
                  <c:v>33884.41561390939</c:v>
                </c:pt>
                <c:pt idx="1307">
                  <c:v>34276.778654634043</c:v>
                </c:pt>
                <c:pt idx="1308">
                  <c:v>34673.68504524204</c:v>
                </c:pt>
                <c:pt idx="1309">
                  <c:v>35075.18739524555</c:v>
                </c:pt>
                <c:pt idx="1310">
                  <c:v>35481.338923346164</c:v>
                </c:pt>
                <c:pt idx="1311">
                  <c:v>35892.193464489006</c:v>
                </c:pt>
                <c:pt idx="1312">
                  <c:v>36307.805476998488</c:v>
                </c:pt>
                <c:pt idx="1313">
                  <c:v>36728.230049796679</c:v>
                </c:pt>
                <c:pt idx="1314">
                  <c:v>37153.522909705323</c:v>
                </c:pt>
                <c:pt idx="1315">
                  <c:v>37583.740428832352</c:v>
                </c:pt>
                <c:pt idx="1316">
                  <c:v>38018.939632043912</c:v>
                </c:pt>
                <c:pt idx="1317">
                  <c:v>38459.178204523007</c:v>
                </c:pt>
                <c:pt idx="1318">
                  <c:v>38904.514499415563</c:v>
                </c:pt>
                <c:pt idx="1319">
                  <c:v>39355.007545565109</c:v>
                </c:pt>
                <c:pt idx="1320">
                  <c:v>39810.717055336936</c:v>
                </c:pt>
                <c:pt idx="1321">
                  <c:v>40271.703432532966</c:v>
                </c:pt>
                <c:pt idx="1322">
                  <c:v>40738.027780398181</c:v>
                </c:pt>
                <c:pt idx="1323">
                  <c:v>41209.751909719773</c:v>
                </c:pt>
                <c:pt idx="1324">
                  <c:v>41686.93834701999</c:v>
                </c:pt>
                <c:pt idx="1325">
                  <c:v>42169.650342844514</c:v>
                </c:pt>
                <c:pt idx="1326">
                  <c:v>42657.951880145396</c:v>
                </c:pt>
                <c:pt idx="1327">
                  <c:v>43151.907682762489</c:v>
                </c:pt>
                <c:pt idx="1328">
                  <c:v>43651.583224002396</c:v>
                </c:pt>
                <c:pt idx="1329">
                  <c:v>44157.044735316886</c:v>
                </c:pt>
                <c:pt idx="1330">
                  <c:v>44668.359215081779</c:v>
                </c:pt>
                <c:pt idx="1331">
                  <c:v>45185.594437477535</c:v>
                </c:pt>
                <c:pt idx="1332">
                  <c:v>45708.818961472629</c:v>
                </c:pt>
                <c:pt idx="1333">
                  <c:v>46238.102139910981</c:v>
                </c:pt>
                <c:pt idx="1334">
                  <c:v>46773.514128704592</c:v>
                </c:pt>
                <c:pt idx="1335">
                  <c:v>47315.125896132638</c:v>
                </c:pt>
                <c:pt idx="1336">
                  <c:v>47863.009232248245</c:v>
                </c:pt>
                <c:pt idx="1337">
                  <c:v>48417.236758394167</c:v>
                </c:pt>
                <c:pt idx="1338">
                  <c:v>48977.881936828664</c:v>
                </c:pt>
                <c:pt idx="1339">
                  <c:v>49545.01908046288</c:v>
                </c:pt>
                <c:pt idx="1340">
                  <c:v>50118.723362710902</c:v>
                </c:pt>
                <c:pt idx="1341">
                  <c:v>50699.070827453921</c:v>
                </c:pt>
                <c:pt idx="1342">
                  <c:v>51286.138399119773</c:v>
                </c:pt>
                <c:pt idx="1343">
                  <c:v>51880.003892879016</c:v>
                </c:pt>
                <c:pt idx="1344">
                  <c:v>52480.746024959968</c:v>
                </c:pt>
                <c:pt idx="1345">
                  <c:v>53088.444423081339</c:v>
                </c:pt>
                <c:pt idx="1346">
                  <c:v>53703.179637007575</c:v>
                </c:pt>
                <c:pt idx="1347">
                  <c:v>54325.033149225412</c:v>
                </c:pt>
                <c:pt idx="1348">
                  <c:v>54954.087385744337</c:v>
                </c:pt>
                <c:pt idx="1349">
                  <c:v>55590.425727022019</c:v>
                </c:pt>
                <c:pt idx="1350">
                  <c:v>56234.132519016362</c:v>
                </c:pt>
                <c:pt idx="1351">
                  <c:v>56885.293084365381</c:v>
                </c:pt>
                <c:pt idx="1352">
                  <c:v>57543.993733696705</c:v>
                </c:pt>
                <c:pt idx="1353">
                  <c:v>58210.32177706794</c:v>
                </c:pt>
                <c:pt idx="1354">
                  <c:v>58884.365535539466</c:v>
                </c:pt>
                <c:pt idx="1355">
                  <c:v>59566.21435288139</c:v>
                </c:pt>
                <c:pt idx="1356">
                  <c:v>60255.958607415887</c:v>
                </c:pt>
                <c:pt idx="1357">
                  <c:v>60953.689723996788</c:v>
                </c:pt>
                <c:pt idx="1358">
                  <c:v>61659.500186127858</c:v>
                </c:pt>
                <c:pt idx="1359">
                  <c:v>62373.483548221324</c:v>
                </c:pt>
                <c:pt idx="1360">
                  <c:v>63095.734447998489</c:v>
                </c:pt>
                <c:pt idx="1361">
                  <c:v>63826.348619033553</c:v>
                </c:pt>
                <c:pt idx="1362">
                  <c:v>64565.422903443992</c:v>
                </c:pt>
                <c:pt idx="1363">
                  <c:v>65313.055264725423</c:v>
                </c:pt>
                <c:pt idx="1364">
                  <c:v>66069.344800737526</c:v>
                </c:pt>
                <c:pt idx="1365">
                  <c:v>66834.391756839133</c:v>
                </c:pt>
                <c:pt idx="1366">
                  <c:v>67608.29753917559</c:v>
                </c:pt>
                <c:pt idx="1367">
                  <c:v>68391.164728120071</c:v>
                </c:pt>
                <c:pt idx="1368">
                  <c:v>69183.097091870528</c:v>
                </c:pt>
                <c:pt idx="1369">
                  <c:v>69984.199600203967</c:v>
                </c:pt>
                <c:pt idx="1370">
                  <c:v>70794.578438390119</c:v>
                </c:pt>
                <c:pt idx="1371">
                  <c:v>71614.341021266257</c:v>
                </c:pt>
                <c:pt idx="1372">
                  <c:v>72443.596007474785</c:v>
                </c:pt>
                <c:pt idx="1373">
                  <c:v>73282.453313865903</c:v>
                </c:pt>
                <c:pt idx="1374">
                  <c:v>74131.024130066944</c:v>
                </c:pt>
                <c:pt idx="1375">
                  <c:v>74989.420933220492</c:v>
                </c:pt>
                <c:pt idx="1376">
                  <c:v>75857.757502892986</c:v>
                </c:pt>
                <c:pt idx="1377">
                  <c:v>76736.148936156213</c:v>
                </c:pt>
                <c:pt idx="1378">
                  <c:v>77624.711662843198</c:v>
                </c:pt>
                <c:pt idx="1379">
                  <c:v>78523.563460980615</c:v>
                </c:pt>
                <c:pt idx="1380">
                  <c:v>79432.823472401273</c:v>
                </c:pt>
                <c:pt idx="1381">
                  <c:v>80352.61221853453</c:v>
                </c:pt>
                <c:pt idx="1382">
                  <c:v>81283.051616382421</c:v>
                </c:pt>
                <c:pt idx="1383">
                  <c:v>82224.264994679281</c:v>
                </c:pt>
                <c:pt idx="1384">
                  <c:v>83176.377110238944</c:v>
                </c:pt>
                <c:pt idx="1385">
                  <c:v>84139.514164491018</c:v>
                </c:pt>
                <c:pt idx="1386">
                  <c:v>85113.803820208821</c:v>
                </c:pt>
                <c:pt idx="1387">
                  <c:v>86099.375218430912</c:v>
                </c:pt>
                <c:pt idx="1388">
                  <c:v>87096.358995578557</c:v>
                </c:pt>
                <c:pt idx="1389">
                  <c:v>88104.887300771559</c:v>
                </c:pt>
                <c:pt idx="1390">
                  <c:v>89125.093813344356</c:v>
                </c:pt>
                <c:pt idx="1391">
                  <c:v>90157.113760565131</c:v>
                </c:pt>
                <c:pt idx="1392">
                  <c:v>91201.083935560062</c:v>
                </c:pt>
                <c:pt idx="1393">
                  <c:v>92257.142715445036</c:v>
                </c:pt>
                <c:pt idx="1394">
                  <c:v>93325.430079667465</c:v>
                </c:pt>
                <c:pt idx="1395">
                  <c:v>94406.087628560315</c:v>
                </c:pt>
                <c:pt idx="1396">
                  <c:v>95499.258602111207</c:v>
                </c:pt>
                <c:pt idx="1397">
                  <c:v>96605.087898948215</c:v>
                </c:pt>
                <c:pt idx="1398">
                  <c:v>97723.722095547579</c:v>
                </c:pt>
                <c:pt idx="1399">
                  <c:v>98855.309465659986</c:v>
                </c:pt>
                <c:pt idx="1400">
                  <c:v>99999.999999965716</c:v>
                </c:pt>
              </c:numCache>
            </c:numRef>
          </c:xVal>
          <c:yVal>
            <c:numRef>
              <c:f>'Control Loop'!$J$37:$J$1437</c:f>
              <c:numCache>
                <c:formatCode>General</c:formatCode>
                <c:ptCount val="1401"/>
                <c:pt idx="0">
                  <c:v>84.831802165311103</c:v>
                </c:pt>
                <c:pt idx="1">
                  <c:v>84.772345175595888</c:v>
                </c:pt>
                <c:pt idx="2">
                  <c:v>84.71221323604712</c:v>
                </c:pt>
                <c:pt idx="3">
                  <c:v>84.651399000539513</c:v>
                </c:pt>
                <c:pt idx="4">
                  <c:v>84.589895054027011</c:v>
                </c:pt>
                <c:pt idx="5">
                  <c:v>84.527693912291014</c:v>
                </c:pt>
                <c:pt idx="6">
                  <c:v>84.464788021704592</c:v>
                </c:pt>
                <c:pt idx="7">
                  <c:v>84.401169759011637</c:v>
                </c:pt>
                <c:pt idx="8">
                  <c:v>84.336831431123301</c:v>
                </c:pt>
                <c:pt idx="9">
                  <c:v>84.271765274931667</c:v>
                </c:pt>
                <c:pt idx="10">
                  <c:v>84.205963457141507</c:v>
                </c:pt>
                <c:pt idx="11">
                  <c:v>84.13941807412121</c:v>
                </c:pt>
                <c:pt idx="12">
                  <c:v>84.072121151773402</c:v>
                </c:pt>
                <c:pt idx="13">
                  <c:v>84.004064645427178</c:v>
                </c:pt>
                <c:pt idx="14">
                  <c:v>83.935240439750828</c:v>
                </c:pt>
                <c:pt idx="15">
                  <c:v>83.865640348688302</c:v>
                </c:pt>
                <c:pt idx="16">
                  <c:v>83.795256115419292</c:v>
                </c:pt>
                <c:pt idx="17">
                  <c:v>83.724079412343016</c:v>
                </c:pt>
                <c:pt idx="18">
                  <c:v>83.652101841089333</c:v>
                </c:pt>
                <c:pt idx="19">
                  <c:v>83.579314932555292</c:v>
                </c:pt>
                <c:pt idx="20">
                  <c:v>83.505710146970472</c:v>
                </c:pt>
                <c:pt idx="21">
                  <c:v>83.431278873990948</c:v>
                </c:pt>
                <c:pt idx="22">
                  <c:v>83.356012432823846</c:v>
                </c:pt>
                <c:pt idx="23">
                  <c:v>83.279902072383081</c:v>
                </c:pt>
                <c:pt idx="24">
                  <c:v>83.202938971478247</c:v>
                </c:pt>
                <c:pt idx="25">
                  <c:v>83.125114239037003</c:v>
                </c:pt>
                <c:pt idx="26">
                  <c:v>83.046418914363272</c:v>
                </c:pt>
                <c:pt idx="27">
                  <c:v>82.966843967431316</c:v>
                </c:pt>
                <c:pt idx="28">
                  <c:v>82.886380299219454</c:v>
                </c:pt>
                <c:pt idx="29">
                  <c:v>82.805018742081643</c:v>
                </c:pt>
                <c:pt idx="30">
                  <c:v>82.722750060160536</c:v>
                </c:pt>
                <c:pt idx="31">
                  <c:v>82.639564949844186</c:v>
                </c:pt>
                <c:pt idx="32">
                  <c:v>82.555454040265047</c:v>
                </c:pt>
                <c:pt idx="33">
                  <c:v>82.470407893845717</c:v>
                </c:pt>
                <c:pt idx="34">
                  <c:v>82.384417006891951</c:v>
                </c:pt>
                <c:pt idx="35">
                  <c:v>82.297471810234356</c:v>
                </c:pt>
                <c:pt idx="36">
                  <c:v>82.209562669920757</c:v>
                </c:pt>
                <c:pt idx="37">
                  <c:v>82.120679887961074</c:v>
                </c:pt>
                <c:pt idx="38">
                  <c:v>82.030813703127137</c:v>
                </c:pt>
                <c:pt idx="39">
                  <c:v>81.939954291807368</c:v>
                </c:pt>
                <c:pt idx="40">
                  <c:v>81.84809176892044</c:v>
                </c:pt>
                <c:pt idx="41">
                  <c:v>81.755216188888838</c:v>
                </c:pt>
                <c:pt idx="42">
                  <c:v>81.66131754667397</c:v>
                </c:pt>
                <c:pt idx="43">
                  <c:v>81.566385778875471</c:v>
                </c:pt>
                <c:pt idx="44">
                  <c:v>81.470410764896556</c:v>
                </c:pt>
                <c:pt idx="45">
                  <c:v>81.373382328177897</c:v>
                </c:pt>
                <c:pt idx="46">
                  <c:v>81.275290237500826</c:v>
                </c:pt>
                <c:pt idx="47">
                  <c:v>81.176124208364911</c:v>
                </c:pt>
                <c:pt idx="48">
                  <c:v>81.075873904437927</c:v>
                </c:pt>
                <c:pt idx="49">
                  <c:v>80.974528939085332</c:v>
                </c:pt>
                <c:pt idx="50">
                  <c:v>80.872078876977639</c:v>
                </c:pt>
                <c:pt idx="51">
                  <c:v>80.768513235780404</c:v>
                </c:pt>
                <c:pt idx="52">
                  <c:v>80.663821487927805</c:v>
                </c:pt>
                <c:pt idx="53">
                  <c:v>80.557993062484059</c:v>
                </c:pt>
                <c:pt idx="54">
                  <c:v>80.451017347092801</c:v>
                </c:pt>
                <c:pt idx="55">
                  <c:v>80.34288369001969</c:v>
                </c:pt>
                <c:pt idx="56">
                  <c:v>80.233581402288124</c:v>
                </c:pt>
                <c:pt idx="57">
                  <c:v>80.123099759913089</c:v>
                </c:pt>
                <c:pt idx="58">
                  <c:v>80.011428006233999</c:v>
                </c:pt>
                <c:pt idx="59">
                  <c:v>79.898555354350748</c:v>
                </c:pt>
                <c:pt idx="60">
                  <c:v>79.784470989663603</c:v>
                </c:pt>
                <c:pt idx="61">
                  <c:v>79.66916407252333</c:v>
                </c:pt>
                <c:pt idx="62">
                  <c:v>79.552623740989304</c:v>
                </c:pt>
                <c:pt idx="63">
                  <c:v>79.434839113703831</c:v>
                </c:pt>
                <c:pt idx="64">
                  <c:v>79.315799292881195</c:v>
                </c:pt>
                <c:pt idx="65">
                  <c:v>79.195493367416887</c:v>
                </c:pt>
                <c:pt idx="66">
                  <c:v>79.073910416118508</c:v>
                </c:pt>
                <c:pt idx="67">
                  <c:v>78.951039511062902</c:v>
                </c:pt>
                <c:pt idx="68">
                  <c:v>78.826869721079873</c:v>
                </c:pt>
                <c:pt idx="69">
                  <c:v>78.701390115368326</c:v>
                </c:pt>
                <c:pt idx="70">
                  <c:v>78.574589767245897</c:v>
                </c:pt>
                <c:pt idx="71">
                  <c:v>78.446457758035223</c:v>
                </c:pt>
                <c:pt idx="72">
                  <c:v>78.316983181090706</c:v>
                </c:pt>
                <c:pt idx="73">
                  <c:v>78.18615514596776</c:v>
                </c:pt>
                <c:pt idx="74">
                  <c:v>78.053962782738068</c:v>
                </c:pt>
                <c:pt idx="75">
                  <c:v>77.920395246452927</c:v>
                </c:pt>
                <c:pt idx="76">
                  <c:v>77.785441721759526</c:v>
                </c:pt>
                <c:pt idx="77">
                  <c:v>77.649091427670072</c:v>
                </c:pt>
                <c:pt idx="78">
                  <c:v>77.511333622489474</c:v>
                </c:pt>
                <c:pt idx="79">
                  <c:v>77.372157608902327</c:v>
                </c:pt>
                <c:pt idx="80">
                  <c:v>77.231552739223062</c:v>
                </c:pt>
                <c:pt idx="81">
                  <c:v>77.089508420811555</c:v>
                </c:pt>
                <c:pt idx="82">
                  <c:v>76.946014121656447</c:v>
                </c:pt>
                <c:pt idx="83">
                  <c:v>76.801059376130183</c:v>
                </c:pt>
                <c:pt idx="84">
                  <c:v>76.654633790915611</c:v>
                </c:pt>
                <c:pt idx="85">
                  <c:v>76.506727051109678</c:v>
                </c:pt>
                <c:pt idx="86">
                  <c:v>76.357328926503399</c:v>
                </c:pt>
                <c:pt idx="87">
                  <c:v>76.206429278042847</c:v>
                </c:pt>
                <c:pt idx="88">
                  <c:v>76.054018064471975</c:v>
                </c:pt>
                <c:pt idx="89">
                  <c:v>75.900085349158275</c:v>
                </c:pt>
                <c:pt idx="90">
                  <c:v>75.744621307105888</c:v>
                </c:pt>
                <c:pt idx="91">
                  <c:v>75.587616232154531</c:v>
                </c:pt>
                <c:pt idx="92">
                  <c:v>75.429060544367445</c:v>
                </c:pt>
                <c:pt idx="93">
                  <c:v>75.268944797609961</c:v>
                </c:pt>
                <c:pt idx="94">
                  <c:v>75.107259687318589</c:v>
                </c:pt>
                <c:pt idx="95">
                  <c:v>74.943996058462218</c:v>
                </c:pt>
                <c:pt idx="96">
                  <c:v>74.779144913696442</c:v>
                </c:pt>
                <c:pt idx="97">
                  <c:v>74.612697421709811</c:v>
                </c:pt>
                <c:pt idx="98">
                  <c:v>74.444644925764919</c:v>
                </c:pt>
                <c:pt idx="99">
                  <c:v>74.274978952431525</c:v>
                </c:pt>
                <c:pt idx="100">
                  <c:v>74.103691220512843</c:v>
                </c:pt>
                <c:pt idx="101">
                  <c:v>73.930773650164511</c:v>
                </c:pt>
                <c:pt idx="102">
                  <c:v>73.756218372204174</c:v>
                </c:pt>
                <c:pt idx="103">
                  <c:v>73.580017737611882</c:v>
                </c:pt>
                <c:pt idx="104">
                  <c:v>73.402164327218003</c:v>
                </c:pt>
                <c:pt idx="105">
                  <c:v>73.222650961578282</c:v>
                </c:pt>
                <c:pt idx="106">
                  <c:v>73.041470711032957</c:v>
                </c:pt>
                <c:pt idx="107">
                  <c:v>72.858616905947343</c:v>
                </c:pt>
                <c:pt idx="108">
                  <c:v>72.674083147129835</c:v>
                </c:pt>
                <c:pt idx="109">
                  <c:v>72.48786331642647</c:v>
                </c:pt>
                <c:pt idx="110">
                  <c:v>72.299951587484401</c:v>
                </c:pt>
                <c:pt idx="111">
                  <c:v>72.110342436682657</c:v>
                </c:pt>
                <c:pt idx="112">
                  <c:v>71.919030654224727</c:v>
                </c:pt>
                <c:pt idx="113">
                  <c:v>71.726011355385566</c:v>
                </c:pt>
                <c:pt idx="114">
                  <c:v>71.531279991910665</c:v>
                </c:pt>
                <c:pt idx="115">
                  <c:v>71.334832363557496</c:v>
                </c:pt>
                <c:pt idx="116">
                  <c:v>71.136664629773733</c:v>
                </c:pt>
                <c:pt idx="117">
                  <c:v>70.936773321505584</c:v>
                </c:pt>
                <c:pt idx="118">
                  <c:v>70.735155353125904</c:v>
                </c:pt>
                <c:pt idx="119">
                  <c:v>70.531808034475972</c:v>
                </c:pt>
                <c:pt idx="120">
                  <c:v>70.326729083009326</c:v>
                </c:pt>
                <c:pt idx="121">
                  <c:v>70.119916636029828</c:v>
                </c:pt>
                <c:pt idx="122">
                  <c:v>69.911369263012162</c:v>
                </c:pt>
                <c:pt idx="123">
                  <c:v>69.701085977993614</c:v>
                </c:pt>
                <c:pt idx="124">
                  <c:v>69.489066252026646</c:v>
                </c:pt>
                <c:pt idx="125">
                  <c:v>69.27531002567838</c:v>
                </c:pt>
                <c:pt idx="126">
                  <c:v>69.059817721564983</c:v>
                </c:pt>
                <c:pt idx="127">
                  <c:v>68.842590256906377</c:v>
                </c:pt>
                <c:pt idx="128">
                  <c:v>68.623629056088674</c:v>
                </c:pt>
                <c:pt idx="129">
                  <c:v>68.402936063215833</c:v>
                </c:pt>
                <c:pt idx="130">
                  <c:v>68.180513754640032</c:v>
                </c:pt>
                <c:pt idx="131">
                  <c:v>67.956365151448665</c:v>
                </c:pt>
                <c:pt idx="132">
                  <c:v>67.730493831895984</c:v>
                </c:pt>
                <c:pt idx="133">
                  <c:v>67.502903943758938</c:v>
                </c:pt>
                <c:pt idx="134">
                  <c:v>67.273600216598766</c:v>
                </c:pt>
                <c:pt idx="135">
                  <c:v>67.042587973911736</c:v>
                </c:pt>
                <c:pt idx="136">
                  <c:v>66.80987314514735</c:v>
                </c:pt>
                <c:pt idx="137">
                  <c:v>66.575462277575696</c:v>
                </c:pt>
                <c:pt idx="138">
                  <c:v>66.339362547980059</c:v>
                </c:pt>
                <c:pt idx="139">
                  <c:v>66.101581774159285</c:v>
                </c:pt>
                <c:pt idx="140">
                  <c:v>65.862128426211953</c:v>
                </c:pt>
                <c:pt idx="141">
                  <c:v>65.621011637584701</c:v>
                </c:pt>
                <c:pt idx="142">
                  <c:v>65.378241215858793</c:v>
                </c:pt>
                <c:pt idx="143">
                  <c:v>65.133827653255622</c:v>
                </c:pt>
                <c:pt idx="144">
                  <c:v>64.887782136833408</c:v>
                </c:pt>
                <c:pt idx="145">
                  <c:v>64.640116558353398</c:v>
                </c:pt>
                <c:pt idx="146">
                  <c:v>64.390843523793365</c:v>
                </c:pt>
                <c:pt idx="147">
                  <c:v>64.139976362478933</c:v>
                </c:pt>
                <c:pt idx="148">
                  <c:v>63.887529135813651</c:v>
                </c:pt>
                <c:pt idx="149">
                  <c:v>63.633516645579647</c:v>
                </c:pt>
                <c:pt idx="150">
                  <c:v>63.377954441784389</c:v>
                </c:pt>
                <c:pt idx="151">
                  <c:v>63.120858830030627</c:v>
                </c:pt>
                <c:pt idx="152">
                  <c:v>62.862246878382486</c:v>
                </c:pt>
                <c:pt idx="153">
                  <c:v>62.60213642370374</c:v>
                </c:pt>
                <c:pt idx="154">
                  <c:v>62.340546077444273</c:v>
                </c:pt>
                <c:pt idx="155">
                  <c:v>62.077495230850417</c:v>
                </c:pt>
                <c:pt idx="156">
                  <c:v>61.813004059573572</c:v>
                </c:pt>
                <c:pt idx="157">
                  <c:v>61.547093527656116</c:v>
                </c:pt>
                <c:pt idx="158">
                  <c:v>61.279785390868938</c:v>
                </c:pt>
                <c:pt idx="159">
                  <c:v>61.011102199379678</c:v>
                </c:pt>
                <c:pt idx="160">
                  <c:v>60.741067299729707</c:v>
                </c:pt>
                <c:pt idx="161">
                  <c:v>60.469704836097719</c:v>
                </c:pt>
                <c:pt idx="162">
                  <c:v>60.197039750829845</c:v>
                </c:pt>
                <c:pt idx="163">
                  <c:v>59.923097784216928</c:v>
                </c:pt>
                <c:pt idx="164">
                  <c:v>59.647905473502384</c:v>
                </c:pt>
                <c:pt idx="165">
                  <c:v>59.371490151097824</c:v>
                </c:pt>
                <c:pt idx="166">
                  <c:v>59.09387994199691</c:v>
                </c:pt>
                <c:pt idx="167">
                  <c:v>58.815103760366483</c:v>
                </c:pt>
                <c:pt idx="168">
                  <c:v>58.535191305306249</c:v>
                </c:pt>
                <c:pt idx="169">
                  <c:v>58.254173055759225</c:v>
                </c:pt>
                <c:pt idx="170">
                  <c:v>57.97208026456682</c:v>
                </c:pt>
                <c:pt idx="171">
                  <c:v>57.688944951657781</c:v>
                </c:pt>
                <c:pt idx="172">
                  <c:v>57.404799896360366</c:v>
                </c:pt>
                <c:pt idx="173">
                  <c:v>57.119678628835615</c:v>
                </c:pt>
                <c:pt idx="174">
                  <c:v>56.833615420626707</c:v>
                </c:pt>
                <c:pt idx="175">
                  <c:v>56.54664527431823</c:v>
                </c:pt>
                <c:pt idx="176">
                  <c:v>56.258803912310576</c:v>
                </c:pt>
                <c:pt idx="177">
                  <c:v>55.970127764705786</c:v>
                </c:pt>
                <c:pt idx="178">
                  <c:v>55.680653956308802</c:v>
                </c:pt>
                <c:pt idx="179">
                  <c:v>55.390420292755373</c:v>
                </c:pt>
                <c:pt idx="180">
                  <c:v>55.099465245762282</c:v>
                </c:pt>
                <c:pt idx="181">
                  <c:v>54.807827937521878</c:v>
                </c:pt>
                <c:pt idx="182">
                  <c:v>54.515548124242805</c:v>
                </c:pt>
                <c:pt idx="183">
                  <c:v>54.222666178855455</c:v>
                </c:pt>
                <c:pt idx="184">
                  <c:v>53.929223072896562</c:v>
                </c:pt>
                <c:pt idx="185">
                  <c:v>53.635260357589189</c:v>
                </c:pt>
                <c:pt idx="186">
                  <c:v>53.340820144140743</c:v>
                </c:pt>
                <c:pt idx="187">
                  <c:v>53.045945083276891</c:v>
                </c:pt>
                <c:pt idx="188">
                  <c:v>52.750678344039734</c:v>
                </c:pt>
                <c:pt idx="189">
                  <c:v>52.455063591872516</c:v>
                </c:pt>
                <c:pt idx="190">
                  <c:v>52.159144966019738</c:v>
                </c:pt>
                <c:pt idx="191">
                  <c:v>51.862967056272637</c:v>
                </c:pt>
                <c:pt idx="192">
                  <c:v>51.566574879092073</c:v>
                </c:pt>
                <c:pt idx="193">
                  <c:v>51.270013853139595</c:v>
                </c:pt>
                <c:pt idx="194">
                  <c:v>50.973329774254275</c:v>
                </c:pt>
                <c:pt idx="195">
                  <c:v>50.676568789911144</c:v>
                </c:pt>
                <c:pt idx="196">
                  <c:v>50.379777373197904</c:v>
                </c:pt>
                <c:pt idx="197">
                  <c:v>50.083002296350031</c:v>
                </c:pt>
                <c:pt idx="198">
                  <c:v>49.786290603885782</c:v>
                </c:pt>
                <c:pt idx="199">
                  <c:v>49.48968958538233</c:v>
                </c:pt>
                <c:pt idx="200">
                  <c:v>49.193246747934772</c:v>
                </c:pt>
                <c:pt idx="201">
                  <c:v>48.897009788344292</c:v>
                </c:pt>
                <c:pt idx="202">
                  <c:v>48.601026565077476</c:v>
                </c:pt>
                <c:pt idx="203">
                  <c:v>48.305345070044559</c:v>
                </c:pt>
                <c:pt idx="204">
                  <c:v>48.010013400240837</c:v>
                </c:pt>
                <c:pt idx="205">
                  <c:v>47.715079729297706</c:v>
                </c:pt>
                <c:pt idx="206">
                  <c:v>47.42059227899194</c:v>
                </c:pt>
                <c:pt idx="207">
                  <c:v>47.126599290755657</c:v>
                </c:pt>
                <c:pt idx="208">
                  <c:v>46.833148997237764</c:v>
                </c:pt>
                <c:pt idx="209">
                  <c:v>46.540289593963536</c:v>
                </c:pt>
                <c:pt idx="210">
                  <c:v>46.248069211133448</c:v>
                </c:pt>
                <c:pt idx="211">
                  <c:v>45.956535885614166</c:v>
                </c:pt>
                <c:pt idx="212">
                  <c:v>45.665737533160851</c:v>
                </c:pt>
                <c:pt idx="213">
                  <c:v>45.37572192091897</c:v>
                </c:pt>
                <c:pt idx="214">
                  <c:v>45.086536640249896</c:v>
                </c:pt>
                <c:pt idx="215">
                  <c:v>44.798229079918606</c:v>
                </c:pt>
                <c:pt idx="216">
                  <c:v>44.510846399690898</c:v>
                </c:pt>
                <c:pt idx="217">
                  <c:v>44.224435504374931</c:v>
                </c:pt>
                <c:pt idx="218">
                  <c:v>43.939043018353118</c:v>
                </c:pt>
                <c:pt idx="219">
                  <c:v>43.654715260634759</c:v>
                </c:pt>
                <c:pt idx="220">
                  <c:v>43.371498220471281</c:v>
                </c:pt>
                <c:pt idx="221">
                  <c:v>43.089437533565501</c:v>
                </c:pt>
                <c:pt idx="222">
                  <c:v>42.808578458910873</c:v>
                </c:pt>
                <c:pt idx="223">
                  <c:v>42.528965856287662</c:v>
                </c:pt>
                <c:pt idx="224">
                  <c:v>42.250644164450293</c:v>
                </c:pt>
                <c:pt idx="225">
                  <c:v>41.973657380030204</c:v>
                </c:pt>
                <c:pt idx="226">
                  <c:v>41.698049037179459</c:v>
                </c:pt>
                <c:pt idx="227">
                  <c:v>41.423862187981889</c:v>
                </c:pt>
                <c:pt idx="228">
                  <c:v>41.151139383649742</c:v>
                </c:pt>
                <c:pt idx="229">
                  <c:v>40.879922656525601</c:v>
                </c:pt>
                <c:pt idx="230">
                  <c:v>40.610253502911675</c:v>
                </c:pt>
                <c:pt idx="231">
                  <c:v>40.342172866732994</c:v>
                </c:pt>
                <c:pt idx="232">
                  <c:v>40.075721124056997</c:v>
                </c:pt>
                <c:pt idx="233">
                  <c:v>39.810938068474371</c:v>
                </c:pt>
                <c:pt idx="234">
                  <c:v>39.547862897351351</c:v>
                </c:pt>
                <c:pt idx="235">
                  <c:v>39.286534198962123</c:v>
                </c:pt>
                <c:pt idx="236">
                  <c:v>39.02698994050472</c:v>
                </c:pt>
                <c:pt idx="237">
                  <c:v>38.769267457003117</c:v>
                </c:pt>
                <c:pt idx="238">
                  <c:v>38.513403441097715</c:v>
                </c:pt>
                <c:pt idx="239">
                  <c:v>38.259433933720494</c:v>
                </c:pt>
                <c:pt idx="240">
                  <c:v>38.007394315656683</c:v>
                </c:pt>
                <c:pt idx="241">
                  <c:v>37.757319299980942</c:v>
                </c:pt>
                <c:pt idx="242">
                  <c:v>37.509242925369897</c:v>
                </c:pt>
                <c:pt idx="243">
                  <c:v>37.263198550275298</c:v>
                </c:pt>
                <c:pt idx="244">
                  <c:v>37.019218847952523</c:v>
                </c:pt>
                <c:pt idx="245">
                  <c:v>36.777335802332757</c:v>
                </c:pt>
                <c:pt idx="246">
                  <c:v>36.537580704722728</c:v>
                </c:pt>
                <c:pt idx="247">
                  <c:v>36.299984151320849</c:v>
                </c:pt>
                <c:pt idx="248">
                  <c:v>36.064576041533094</c:v>
                </c:pt>
                <c:pt idx="249">
                  <c:v>35.831385577072062</c:v>
                </c:pt>
                <c:pt idx="250">
                  <c:v>35.600441261819668</c:v>
                </c:pt>
                <c:pt idx="251">
                  <c:v>35.371770902436772</c:v>
                </c:pt>
                <c:pt idx="252">
                  <c:v>35.145401609697366</c:v>
                </c:pt>
                <c:pt idx="253">
                  <c:v>34.921359800528499</c:v>
                </c:pt>
                <c:pt idx="254">
                  <c:v>34.699671200731323</c:v>
                </c:pt>
                <c:pt idx="255">
                  <c:v>34.480360848363482</c:v>
                </c:pt>
                <c:pt idx="256">
                  <c:v>34.263453097757449</c:v>
                </c:pt>
                <c:pt idx="257">
                  <c:v>34.048971624153964</c:v>
                </c:pt>
                <c:pt idx="258">
                  <c:v>33.836939428921191</c:v>
                </c:pt>
                <c:pt idx="259">
                  <c:v>33.627378845340331</c:v>
                </c:pt>
                <c:pt idx="260">
                  <c:v>33.420311544929326</c:v>
                </c:pt>
                <c:pt idx="261">
                  <c:v>33.21575854428059</c:v>
                </c:pt>
                <c:pt idx="262">
                  <c:v>33.01374021238707</c:v>
                </c:pt>
                <c:pt idx="263">
                  <c:v>32.814276278429631</c:v>
                </c:pt>
                <c:pt idx="264">
                  <c:v>32.617385840003152</c:v>
                </c:pt>
                <c:pt idx="265">
                  <c:v>32.423087371753276</c:v>
                </c:pt>
                <c:pt idx="266">
                  <c:v>32.231398734396748</c:v>
                </c:pt>
                <c:pt idx="267">
                  <c:v>32.04233718410579</c:v>
                </c:pt>
                <c:pt idx="268">
                  <c:v>31.855919382222595</c:v>
                </c:pt>
                <c:pt idx="269">
                  <c:v>31.67216140528727</c:v>
                </c:pt>
                <c:pt idx="270">
                  <c:v>31.491078755348582</c:v>
                </c:pt>
                <c:pt idx="271">
                  <c:v>31.31268637053536</c:v>
                </c:pt>
                <c:pt idx="272">
                  <c:v>31.136998635864359</c:v>
                </c:pt>
                <c:pt idx="273">
                  <c:v>30.964029394260521</c:v>
                </c:pt>
                <c:pt idx="274">
                  <c:v>30.793791957765578</c:v>
                </c:pt>
                <c:pt idx="275">
                  <c:v>30.626299118914432</c:v>
                </c:pt>
                <c:pt idx="276">
                  <c:v>30.461563162253483</c:v>
                </c:pt>
                <c:pt idx="277">
                  <c:v>30.299595875982135</c:v>
                </c:pt>
                <c:pt idx="278">
                  <c:v>30.140408563694592</c:v>
                </c:pt>
                <c:pt idx="279">
                  <c:v>29.984012056202872</c:v>
                </c:pt>
                <c:pt idx="280">
                  <c:v>29.830416723416434</c:v>
                </c:pt>
                <c:pt idx="281">
                  <c:v>29.679632486265149</c:v>
                </c:pt>
                <c:pt idx="282">
                  <c:v>29.531668828641585</c:v>
                </c:pt>
                <c:pt idx="283">
                  <c:v>29.386534809346713</c:v>
                </c:pt>
                <c:pt idx="284">
                  <c:v>29.244239074019745</c:v>
                </c:pt>
                <c:pt idx="285">
                  <c:v>29.104789867036459</c:v>
                </c:pt>
                <c:pt idx="286">
                  <c:v>28.968195043358506</c:v>
                </c:pt>
                <c:pt idx="287">
                  <c:v>28.834462080317891</c:v>
                </c:pt>
                <c:pt idx="288">
                  <c:v>28.703598089320579</c:v>
                </c:pt>
                <c:pt idx="289">
                  <c:v>28.575609827456418</c:v>
                </c:pt>
                <c:pt idx="290">
                  <c:v>28.450503709000017</c:v>
                </c:pt>
                <c:pt idx="291">
                  <c:v>28.328285816787812</c:v>
                </c:pt>
                <c:pt idx="292">
                  <c:v>28.208961913461692</c:v>
                </c:pt>
                <c:pt idx="293">
                  <c:v>28.092537452562709</c:v>
                </c:pt>
                <c:pt idx="294">
                  <c:v>27.979017589467958</c:v>
                </c:pt>
                <c:pt idx="295">
                  <c:v>27.868407192154024</c:v>
                </c:pt>
                <c:pt idx="296">
                  <c:v>27.760710851781354</c:v>
                </c:pt>
                <c:pt idx="297">
                  <c:v>27.655932893085236</c:v>
                </c:pt>
                <c:pt idx="298">
                  <c:v>27.554077384568075</c:v>
                </c:pt>
                <c:pt idx="299">
                  <c:v>27.455148148478443</c:v>
                </c:pt>
                <c:pt idx="300">
                  <c:v>27.359148770574095</c:v>
                </c:pt>
                <c:pt idx="301">
                  <c:v>27.266082609656877</c:v>
                </c:pt>
                <c:pt idx="302">
                  <c:v>27.175952806872672</c:v>
                </c:pt>
                <c:pt idx="303">
                  <c:v>27.088762294771186</c:v>
                </c:pt>
                <c:pt idx="304">
                  <c:v>27.004513806114659</c:v>
                </c:pt>
                <c:pt idx="305">
                  <c:v>26.923209882434691</c:v>
                </c:pt>
                <c:pt idx="306">
                  <c:v>26.844852882325171</c:v>
                </c:pt>
                <c:pt idx="307">
                  <c:v>26.769444989470529</c:v>
                </c:pt>
                <c:pt idx="308">
                  <c:v>26.696988220401693</c:v>
                </c:pt>
                <c:pt idx="309">
                  <c:v>26.627484431975248</c:v>
                </c:pt>
                <c:pt idx="310">
                  <c:v>26.560935328571546</c:v>
                </c:pt>
                <c:pt idx="311">
                  <c:v>26.497342469006597</c:v>
                </c:pt>
                <c:pt idx="312">
                  <c:v>26.436707273156202</c:v>
                </c:pt>
                <c:pt idx="313">
                  <c:v>26.379031028285056</c:v>
                </c:pt>
                <c:pt idx="314">
                  <c:v>26.324314895080235</c:v>
                </c:pt>
                <c:pt idx="315">
                  <c:v>26.272559913385408</c:v>
                </c:pt>
                <c:pt idx="316">
                  <c:v>26.223767007631949</c:v>
                </c:pt>
                <c:pt idx="317">
                  <c:v>26.177936991965083</c:v>
                </c:pt>
                <c:pt idx="318">
                  <c:v>26.135070575062798</c:v>
                </c:pt>
                <c:pt idx="319">
                  <c:v>26.095168364643939</c:v>
                </c:pt>
                <c:pt idx="320">
                  <c:v>26.058230871665984</c:v>
                </c:pt>
                <c:pt idx="321">
                  <c:v>26.024258514207645</c:v>
                </c:pt>
                <c:pt idx="322">
                  <c:v>25.993251621037217</c:v>
                </c:pt>
                <c:pt idx="323">
                  <c:v>25.965210434863465</c:v>
                </c:pt>
                <c:pt idx="324">
                  <c:v>25.940135115269015</c:v>
                </c:pt>
                <c:pt idx="325">
                  <c:v>25.918025741323007</c:v>
                </c:pt>
                <c:pt idx="326">
                  <c:v>25.898882313875831</c:v>
                </c:pt>
                <c:pt idx="327">
                  <c:v>25.882704757529467</c:v>
                </c:pt>
                <c:pt idx="328">
                  <c:v>25.869492922288742</c:v>
                </c:pt>
                <c:pt idx="329">
                  <c:v>25.8592465848876</c:v>
                </c:pt>
                <c:pt idx="330">
                  <c:v>25.851965449794051</c:v>
                </c:pt>
                <c:pt idx="331">
                  <c:v>25.84764914988979</c:v>
                </c:pt>
                <c:pt idx="332">
                  <c:v>25.846297246827362</c:v>
                </c:pt>
                <c:pt idx="333">
                  <c:v>25.847909231062729</c:v>
                </c:pt>
                <c:pt idx="334">
                  <c:v>25.852484521563653</c:v>
                </c:pt>
                <c:pt idx="335">
                  <c:v>25.860022465194305</c:v>
                </c:pt>
                <c:pt idx="336">
                  <c:v>25.870522335776428</c:v>
                </c:pt>
                <c:pt idx="337">
                  <c:v>25.883983332825707</c:v>
                </c:pt>
                <c:pt idx="338">
                  <c:v>25.900404579967443</c:v>
                </c:pt>
                <c:pt idx="339">
                  <c:v>25.91978512302704</c:v>
                </c:pt>
                <c:pt idx="340">
                  <c:v>25.942123927800495</c:v>
                </c:pt>
                <c:pt idx="341">
                  <c:v>25.96741987750336</c:v>
                </c:pt>
                <c:pt idx="342">
                  <c:v>25.995671769899189</c:v>
                </c:pt>
                <c:pt idx="343">
                  <c:v>26.026878314109723</c:v>
                </c:pt>
                <c:pt idx="344">
                  <c:v>26.061038127106784</c:v>
                </c:pt>
                <c:pt idx="345">
                  <c:v>26.098149729887709</c:v>
                </c:pt>
                <c:pt idx="346">
                  <c:v>26.138211543336652</c:v>
                </c:pt>
                <c:pt idx="347">
                  <c:v>26.181221883771357</c:v>
                </c:pt>
                <c:pt idx="348">
                  <c:v>26.22717895818063</c:v>
                </c:pt>
                <c:pt idx="349">
                  <c:v>26.276080859151193</c:v>
                </c:pt>
                <c:pt idx="350">
                  <c:v>26.327925559487923</c:v>
                </c:pt>
                <c:pt idx="351">
                  <c:v>26.382710906530292</c:v>
                </c:pt>
                <c:pt idx="352">
                  <c:v>26.440434616166698</c:v>
                </c:pt>
                <c:pt idx="353">
                  <c:v>26.50109426655051</c:v>
                </c:pt>
                <c:pt idx="354">
                  <c:v>26.564687291520499</c:v>
                </c:pt>
                <c:pt idx="355">
                  <c:v>26.631210973729452</c:v>
                </c:pt>
                <c:pt idx="356">
                  <c:v>26.700662437484539</c:v>
                </c:pt>
                <c:pt idx="357">
                  <c:v>26.773038641303685</c:v>
                </c:pt>
                <c:pt idx="358">
                  <c:v>26.848336370191504</c:v>
                </c:pt>
                <c:pt idx="359">
                  <c:v>26.92655222764165</c:v>
                </c:pt>
                <c:pt idx="360">
                  <c:v>27.007682627368027</c:v>
                </c:pt>
                <c:pt idx="361">
                  <c:v>27.091723784771006</c:v>
                </c:pt>
                <c:pt idx="362">
                  <c:v>27.178671708145885</c:v>
                </c:pt>
                <c:pt idx="363">
                  <c:v>27.268522189638006</c:v>
                </c:pt>
                <c:pt idx="364">
                  <c:v>27.361270795951441</c:v>
                </c:pt>
                <c:pt idx="365">
                  <c:v>27.456912858818328</c:v>
                </c:pt>
                <c:pt idx="366">
                  <c:v>27.555443465237161</c:v>
                </c:pt>
                <c:pt idx="367">
                  <c:v>27.656857447485848</c:v>
                </c:pt>
                <c:pt idx="368">
                  <c:v>27.761149372920784</c:v>
                </c:pt>
                <c:pt idx="369">
                  <c:v>27.868313533565654</c:v>
                </c:pt>
                <c:pt idx="370">
                  <c:v>27.978343935507553</c:v>
                </c:pt>
                <c:pt idx="371">
                  <c:v>28.091234288100239</c:v>
                </c:pt>
                <c:pt idx="372">
                  <c:v>28.206977992992975</c:v>
                </c:pt>
                <c:pt idx="373">
                  <c:v>28.325568132992203</c:v>
                </c:pt>
                <c:pt idx="374">
                  <c:v>28.446997460766596</c:v>
                </c:pt>
                <c:pt idx="375">
                  <c:v>28.571258387411191</c:v>
                </c:pt>
                <c:pt idx="376">
                  <c:v>28.698342970878855</c:v>
                </c:pt>
                <c:pt idx="377">
                  <c:v>28.828242904294427</c:v>
                </c:pt>
                <c:pt idx="378">
                  <c:v>28.960949504166493</c:v>
                </c:pt>
                <c:pt idx="379">
                  <c:v>29.096453698508626</c:v>
                </c:pt>
                <c:pt idx="380">
                  <c:v>29.234746014886298</c:v>
                </c:pt>
                <c:pt idx="381">
                  <c:v>29.375816568404275</c:v>
                </c:pt>
                <c:pt idx="382">
                  <c:v>29.51965504965311</c:v>
                </c:pt>
                <c:pt idx="383">
                  <c:v>29.66625071262807</c:v>
                </c:pt>
                <c:pt idx="384">
                  <c:v>29.815592362640089</c:v>
                </c:pt>
                <c:pt idx="385">
                  <c:v>29.967668344236259</c:v>
                </c:pt>
                <c:pt idx="386">
                  <c:v>30.122466529148639</c:v>
                </c:pt>
                <c:pt idx="387">
                  <c:v>30.279974304290505</c:v>
                </c:pt>
                <c:pt idx="388">
                  <c:v>30.440178559820168</c:v>
                </c:pt>
                <c:pt idx="389">
                  <c:v>30.603065677290815</c:v>
                </c:pt>
                <c:pt idx="390">
                  <c:v>30.768621517911924</c:v>
                </c:pt>
                <c:pt idx="391">
                  <c:v>30.936831410938964</c:v>
                </c:pt>
                <c:pt idx="392">
                  <c:v>31.107680142214832</c:v>
                </c:pt>
                <c:pt idx="393">
                  <c:v>31.281151942887803</c:v>
                </c:pt>
                <c:pt idx="394">
                  <c:v>31.457230478327375</c:v>
                </c:pt>
                <c:pt idx="395">
                  <c:v>31.635898837259035</c:v>
                </c:pt>
                <c:pt idx="396">
                  <c:v>31.817139521146657</c:v>
                </c:pt>
                <c:pt idx="397">
                  <c:v>32.000934433844833</c:v>
                </c:pt>
                <c:pt idx="398">
                  <c:v>32.187264871542652</c:v>
                </c:pt>
                <c:pt idx="399">
                  <c:v>32.376111513029741</c:v>
                </c:pt>
                <c:pt idx="400">
                  <c:v>32.567454410304094</c:v>
                </c:pt>
                <c:pt idx="401">
                  <c:v>32.76127297955081</c:v>
                </c:pt>
                <c:pt idx="402">
                  <c:v>32.957545992517595</c:v>
                </c:pt>
                <c:pt idx="403">
                  <c:v>33.156251568306075</c:v>
                </c:pt>
                <c:pt idx="404">
                  <c:v>33.357367165616594</c:v>
                </c:pt>
                <c:pt idx="405">
                  <c:v>33.56086957545871</c:v>
                </c:pt>
                <c:pt idx="406">
                  <c:v>33.766734914364065</c:v>
                </c:pt>
                <c:pt idx="407">
                  <c:v>33.974938618120476</c:v>
                </c:pt>
                <c:pt idx="408">
                  <c:v>34.185455436053502</c:v>
                </c:pt>
                <c:pt idx="409">
                  <c:v>34.398259425883865</c:v>
                </c:pt>
                <c:pt idx="410">
                  <c:v>34.61332394918054</c:v>
                </c:pt>
                <c:pt idx="411">
                  <c:v>34.830621667436006</c:v>
                </c:pt>
                <c:pt idx="412">
                  <c:v>35.0501245387875</c:v>
                </c:pt>
                <c:pt idx="413">
                  <c:v>35.271803815407424</c:v>
                </c:pt>
                <c:pt idx="414">
                  <c:v>35.495630041581308</c:v>
                </c:pt>
                <c:pt idx="415">
                  <c:v>35.721573052501554</c:v>
                </c:pt>
                <c:pt idx="416">
                  <c:v>35.949601973791346</c:v>
                </c:pt>
                <c:pt idx="417">
                  <c:v>36.179685221782748</c:v>
                </c:pt>
                <c:pt idx="418">
                  <c:v>36.411790504563129</c:v>
                </c:pt>
                <c:pt idx="419">
                  <c:v>36.645884823814185</c:v>
                </c:pt>
                <c:pt idx="420">
                  <c:v>36.881934477452646</c:v>
                </c:pt>
                <c:pt idx="421">
                  <c:v>37.119905063090357</c:v>
                </c:pt>
                <c:pt idx="422">
                  <c:v>37.35976148233263</c:v>
                </c:pt>
                <c:pt idx="423">
                  <c:v>37.60146794591779</c:v>
                </c:pt>
                <c:pt idx="424">
                  <c:v>37.844987979715341</c:v>
                </c:pt>
                <c:pt idx="425">
                  <c:v>38.090284431590732</c:v>
                </c:pt>
                <c:pt idx="426">
                  <c:v>38.337319479141641</c:v>
                </c:pt>
                <c:pt idx="427">
                  <c:v>38.58605463831482</c:v>
                </c:pt>
                <c:pt idx="428">
                  <c:v>38.836450772907568</c:v>
                </c:pt>
                <c:pt idx="429">
                  <c:v>39.088468104949769</c:v>
                </c:pt>
                <c:pt idx="430">
                  <c:v>39.342066225976268</c:v>
                </c:pt>
                <c:pt idx="431">
                  <c:v>39.597204109181533</c:v>
                </c:pt>
                <c:pt idx="432">
                  <c:v>39.853840122452652</c:v>
                </c:pt>
                <c:pt idx="433">
                  <c:v>40.111932042280344</c:v>
                </c:pt>
                <c:pt idx="434">
                  <c:v>40.371437068531833</c:v>
                </c:pt>
                <c:pt idx="435">
                  <c:v>40.632311840085364</c:v>
                </c:pt>
                <c:pt idx="436">
                  <c:v>40.894512451307065</c:v>
                </c:pt>
                <c:pt idx="437">
                  <c:v>41.157994469357462</c:v>
                </c:pt>
                <c:pt idx="438">
                  <c:v>41.422712952314711</c:v>
                </c:pt>
                <c:pt idx="439">
                  <c:v>41.688622468092447</c:v>
                </c:pt>
                <c:pt idx="440">
                  <c:v>41.955677114136833</c:v>
                </c:pt>
                <c:pt idx="441">
                  <c:v>42.223830537870597</c:v>
                </c:pt>
                <c:pt idx="442">
                  <c:v>42.493035957874028</c:v>
                </c:pt>
                <c:pt idx="443">
                  <c:v>42.763246185764174</c:v>
                </c:pt>
                <c:pt idx="444">
                  <c:v>43.034413648747787</c:v>
                </c:pt>
                <c:pt idx="445">
                  <c:v>43.306490412822626</c:v>
                </c:pt>
                <c:pt idx="446">
                  <c:v>43.579428206586158</c:v>
                </c:pt>
                <c:pt idx="447">
                  <c:v>43.853178445626412</c:v>
                </c:pt>
                <c:pt idx="448">
                  <c:v>44.127692257455351</c:v>
                </c:pt>
                <c:pt idx="449">
                  <c:v>44.402920506945435</c:v>
                </c:pt>
                <c:pt idx="450">
                  <c:v>44.678813822238254</c:v>
                </c:pt>
                <c:pt idx="451">
                  <c:v>44.955322621077897</c:v>
                </c:pt>
                <c:pt idx="452">
                  <c:v>45.232397137532786</c:v>
                </c:pt>
                <c:pt idx="453">
                  <c:v>45.509987449060205</c:v>
                </c:pt>
                <c:pt idx="454">
                  <c:v>45.788043503876125</c:v>
                </c:pt>
                <c:pt idx="455">
                  <c:v>46.066515148575704</c:v>
                </c:pt>
                <c:pt idx="456">
                  <c:v>46.3453521559764</c:v>
                </c:pt>
                <c:pt idx="457">
                  <c:v>46.624504253113216</c:v>
                </c:pt>
                <c:pt idx="458">
                  <c:v>46.903921149371044</c:v>
                </c:pt>
                <c:pt idx="459">
                  <c:v>47.18355256467845</c:v>
                </c:pt>
                <c:pt idx="460">
                  <c:v>47.463348257734424</c:v>
                </c:pt>
                <c:pt idx="461">
                  <c:v>47.743258054217804</c:v>
                </c:pt>
                <c:pt idx="462">
                  <c:v>48.023231874925372</c:v>
                </c:pt>
                <c:pt idx="463">
                  <c:v>48.303219763802758</c:v>
                </c:pt>
                <c:pt idx="464">
                  <c:v>48.583171915813978</c:v>
                </c:pt>
                <c:pt idx="465">
                  <c:v>48.863038704607945</c:v>
                </c:pt>
                <c:pt idx="466">
                  <c:v>49.142770709933714</c:v>
                </c:pt>
                <c:pt idx="467">
                  <c:v>49.42231874476559</c:v>
                </c:pt>
                <c:pt idx="468">
                  <c:v>49.701633882087279</c:v>
                </c:pt>
                <c:pt idx="469">
                  <c:v>49.980667481298681</c:v>
                </c:pt>
                <c:pt idx="470">
                  <c:v>50.259371214199788</c:v>
                </c:pt>
                <c:pt idx="471">
                  <c:v>50.537697090516573</c:v>
                </c:pt>
                <c:pt idx="472">
                  <c:v>50.815597482921234</c:v>
                </c:pt>
                <c:pt idx="473">
                  <c:v>51.093025151521246</c:v>
                </c:pt>
                <c:pt idx="474">
                  <c:v>51.36993326777079</c:v>
                </c:pt>
                <c:pt idx="475">
                  <c:v>51.646275437775813</c:v>
                </c:pt>
                <c:pt idx="476">
                  <c:v>51.922005724959917</c:v>
                </c:pt>
                <c:pt idx="477">
                  <c:v>52.197078672058126</c:v>
                </c:pt>
                <c:pt idx="478">
                  <c:v>52.471449322412269</c:v>
                </c:pt>
                <c:pt idx="479">
                  <c:v>52.745073240537778</c:v>
                </c:pt>
                <c:pt idx="480">
                  <c:v>53.017906531942103</c:v>
                </c:pt>
                <c:pt idx="481">
                  <c:v>53.289905862165071</c:v>
                </c:pt>
                <c:pt idx="482">
                  <c:v>53.56102847502666</c:v>
                </c:pt>
                <c:pt idx="483">
                  <c:v>53.831232210057067</c:v>
                </c:pt>
                <c:pt idx="484">
                  <c:v>54.100475519099149</c:v>
                </c:pt>
                <c:pt idx="485">
                  <c:v>54.368717482062067</c:v>
                </c:pt>
                <c:pt idx="486">
                  <c:v>54.635917821816079</c:v>
                </c:pt>
                <c:pt idx="487">
                  <c:v>54.902036918222137</c:v>
                </c:pt>
                <c:pt idx="488">
                  <c:v>55.167035821277494</c:v>
                </c:pt>
                <c:pt idx="489">
                  <c:v>55.430876263382473</c:v>
                </c:pt>
                <c:pt idx="490">
                  <c:v>55.693520670715941</c:v>
                </c:pt>
                <c:pt idx="491">
                  <c:v>55.954932173720621</c:v>
                </c:pt>
                <c:pt idx="492">
                  <c:v>56.215074616696967</c:v>
                </c:pt>
                <c:pt idx="493">
                  <c:v>56.473912566506058</c:v>
                </c:pt>
                <c:pt idx="494">
                  <c:v>56.731411320386471</c:v>
                </c:pt>
                <c:pt idx="495">
                  <c:v>56.987536912890093</c:v>
                </c:pt>
                <c:pt idx="496">
                  <c:v>57.242256121940628</c:v>
                </c:pt>
                <c:pt idx="497">
                  <c:v>57.495536474027546</c:v>
                </c:pt>
                <c:pt idx="498">
                  <c:v>57.747346248543067</c:v>
                </c:pt>
                <c:pt idx="499">
                  <c:v>57.997654481272761</c:v>
                </c:pt>
                <c:pt idx="500">
                  <c:v>58.246430967056128</c:v>
                </c:pt>
                <c:pt idx="501">
                  <c:v>58.493646261627489</c:v>
                </c:pt>
                <c:pt idx="502">
                  <c:v>58.739271682655158</c:v>
                </c:pt>
                <c:pt idx="503">
                  <c:v>58.98327930999659</c:v>
                </c:pt>
                <c:pt idx="504">
                  <c:v>59.225641985184396</c:v>
                </c:pt>
                <c:pt idx="505">
                  <c:v>59.466333310163648</c:v>
                </c:pt>
                <c:pt idx="506">
                  <c:v>59.705327645302916</c:v>
                </c:pt>
                <c:pt idx="507">
                  <c:v>59.94260010669305</c:v>
                </c:pt>
                <c:pt idx="508">
                  <c:v>60.178126562764461</c:v>
                </c:pt>
                <c:pt idx="509">
                  <c:v>60.411883630235849</c:v>
                </c:pt>
                <c:pt idx="510">
                  <c:v>60.64384866942423</c:v>
                </c:pt>
                <c:pt idx="511">
                  <c:v>60.873999778933793</c:v>
                </c:pt>
                <c:pt idx="512">
                  <c:v>61.102315789754769</c:v>
                </c:pt>
                <c:pt idx="513">
                  <c:v>61.328776258787173</c:v>
                </c:pt>
                <c:pt idx="514">
                  <c:v>61.553361461820998</c:v>
                </c:pt>
                <c:pt idx="515">
                  <c:v>61.776052385995186</c:v>
                </c:pt>
                <c:pt idx="516">
                  <c:v>61.996830721758045</c:v>
                </c:pt>
                <c:pt idx="517">
                  <c:v>62.215678854358657</c:v>
                </c:pt>
                <c:pt idx="518">
                  <c:v>62.432579854888729</c:v>
                </c:pt>
                <c:pt idx="519">
                  <c:v>62.647517470904091</c:v>
                </c:pt>
                <c:pt idx="520">
                  <c:v>62.860476116646737</c:v>
                </c:pt>
                <c:pt idx="521">
                  <c:v>63.071440862895699</c:v>
                </c:pt>
                <c:pt idx="522">
                  <c:v>63.280397426468781</c:v>
                </c:pt>
                <c:pt idx="523">
                  <c:v>63.487332159397582</c:v>
                </c:pt>
                <c:pt idx="524">
                  <c:v>63.692232037804914</c:v>
                </c:pt>
                <c:pt idx="525">
                  <c:v>63.895084650500522</c:v>
                </c:pt>
                <c:pt idx="526">
                  <c:v>64.095878187325084</c:v>
                </c:pt>
                <c:pt idx="527">
                  <c:v>64.294601427260233</c:v>
                </c:pt>
                <c:pt idx="528">
                  <c:v>64.491243726328094</c:v>
                </c:pt>
                <c:pt idx="529">
                  <c:v>64.685795005303362</c:v>
                </c:pt>
                <c:pt idx="530">
                  <c:v>64.878245737255227</c:v>
                </c:pt>
                <c:pt idx="531">
                  <c:v>65.068586934943909</c:v>
                </c:pt>
                <c:pt idx="532">
                  <c:v>65.256810138087417</c:v>
                </c:pt>
                <c:pt idx="533">
                  <c:v>65.442907400522344</c:v>
                </c:pt>
                <c:pt idx="534">
                  <c:v>65.626871277272016</c:v>
                </c:pt>
                <c:pt idx="535">
                  <c:v>65.808694811544498</c:v>
                </c:pt>
                <c:pt idx="536">
                  <c:v>65.988371521675816</c:v>
                </c:pt>
                <c:pt idx="537">
                  <c:v>66.165895388035466</c:v>
                </c:pt>
                <c:pt idx="538">
                  <c:v>66.341260839909225</c:v>
                </c:pt>
                <c:pt idx="539">
                  <c:v>66.514462742376793</c:v>
                </c:pt>
                <c:pt idx="540">
                  <c:v>66.685496383197389</c:v>
                </c:pt>
                <c:pt idx="541">
                  <c:v>66.854357459716724</c:v>
                </c:pt>
                <c:pt idx="542">
                  <c:v>67.021042065812892</c:v>
                </c:pt>
                <c:pt idx="543">
                  <c:v>67.185546678887249</c:v>
                </c:pt>
                <c:pt idx="544">
                  <c:v>67.347868146919154</c:v>
                </c:pt>
                <c:pt idx="545">
                  <c:v>67.508003675591056</c:v>
                </c:pt>
                <c:pt idx="546">
                  <c:v>67.665950815498135</c:v>
                </c:pt>
                <c:pt idx="547">
                  <c:v>67.821707449451139</c:v>
                </c:pt>
                <c:pt idx="548">
                  <c:v>67.975271779881226</c:v>
                </c:pt>
                <c:pt idx="549">
                  <c:v>68.126642316359892</c:v>
                </c:pt>
                <c:pt idx="550">
                  <c:v>68.275817863235488</c:v>
                </c:pt>
                <c:pt idx="551">
                  <c:v>68.422797507402436</c:v>
                </c:pt>
                <c:pt idx="552">
                  <c:v>68.567580606203251</c:v>
                </c:pt>
                <c:pt idx="553">
                  <c:v>68.710166775475372</c:v>
                </c:pt>
                <c:pt idx="554">
                  <c:v>68.850555877745734</c:v>
                </c:pt>
                <c:pt idx="555">
                  <c:v>68.988748010580252</c:v>
                </c:pt>
                <c:pt idx="556">
                  <c:v>69.124743495094066</c:v>
                </c:pt>
                <c:pt idx="557">
                  <c:v>69.258542864625895</c:v>
                </c:pt>
                <c:pt idx="558">
                  <c:v>69.390146853582038</c:v>
                </c:pt>
                <c:pt idx="559">
                  <c:v>69.519556386452592</c:v>
                </c:pt>
                <c:pt idx="560">
                  <c:v>69.646772567005115</c:v>
                </c:pt>
                <c:pt idx="561">
                  <c:v>69.771796667657114</c:v>
                </c:pt>
                <c:pt idx="562">
                  <c:v>69.894630119031859</c:v>
                </c:pt>
                <c:pt idx="563">
                  <c:v>70.015274499696247</c:v>
                </c:pt>
                <c:pt idx="564">
                  <c:v>70.133731526088397</c:v>
                </c:pt>
                <c:pt idx="565">
                  <c:v>70.250003042629999</c:v>
                </c:pt>
                <c:pt idx="566">
                  <c:v>70.36409101202959</c:v>
                </c:pt>
                <c:pt idx="567">
                  <c:v>70.475997505776888</c:v>
                </c:pt>
                <c:pt idx="568">
                  <c:v>70.585724694825132</c:v>
                </c:pt>
                <c:pt idx="569">
                  <c:v>70.693274840466884</c:v>
                </c:pt>
                <c:pt idx="570">
                  <c:v>70.798650285400754</c:v>
                </c:pt>
                <c:pt idx="571">
                  <c:v>70.901853444988134</c:v>
                </c:pt>
                <c:pt idx="572">
                  <c:v>71.00288679870242</c:v>
                </c:pt>
                <c:pt idx="573">
                  <c:v>71.101752881766899</c:v>
                </c:pt>
                <c:pt idx="574">
                  <c:v>71.198454276983114</c:v>
                </c:pt>
                <c:pt idx="575">
                  <c:v>71.29299360674635</c:v>
                </c:pt>
                <c:pt idx="576">
                  <c:v>71.385373525250301</c:v>
                </c:pt>
                <c:pt idx="577">
                  <c:v>71.475596710875806</c:v>
                </c:pt>
                <c:pt idx="578">
                  <c:v>71.563665858765589</c:v>
                </c:pt>
                <c:pt idx="579">
                  <c:v>71.649583673579883</c:v>
                </c:pt>
                <c:pt idx="580">
                  <c:v>71.73335286243622</c:v>
                </c:pt>
                <c:pt idx="581">
                  <c:v>71.814976128024796</c:v>
                </c:pt>
                <c:pt idx="582">
                  <c:v>71.894456161904614</c:v>
                </c:pt>
                <c:pt idx="583">
                  <c:v>71.971795637972576</c:v>
                </c:pt>
                <c:pt idx="584">
                  <c:v>72.04699720610661</c:v>
                </c:pt>
                <c:pt idx="585">
                  <c:v>72.120063485979301</c:v>
                </c:pt>
                <c:pt idx="586">
                  <c:v>72.19099706104123</c:v>
                </c:pt>
                <c:pt idx="587">
                  <c:v>72.259800472669298</c:v>
                </c:pt>
                <c:pt idx="588">
                  <c:v>72.326476214479015</c:v>
                </c:pt>
                <c:pt idx="589">
                  <c:v>72.391026726799652</c:v>
                </c:pt>
                <c:pt idx="590">
                  <c:v>72.453454391307318</c:v>
                </c:pt>
                <c:pt idx="591">
                  <c:v>72.513761525814417</c:v>
                </c:pt>
                <c:pt idx="592">
                  <c:v>72.571950379213646</c:v>
                </c:pt>
                <c:pt idx="593">
                  <c:v>72.628023126573879</c:v>
                </c:pt>
                <c:pt idx="594">
                  <c:v>72.681981864383616</c:v>
                </c:pt>
                <c:pt idx="595">
                  <c:v>72.733828605942875</c:v>
                </c:pt>
                <c:pt idx="596">
                  <c:v>72.783565276897463</c:v>
                </c:pt>
                <c:pt idx="597">
                  <c:v>72.831193710914775</c:v>
                </c:pt>
                <c:pt idx="598">
                  <c:v>72.876715645500056</c:v>
                </c:pt>
                <c:pt idx="599">
                  <c:v>72.920132717947055</c:v>
                </c:pt>
                <c:pt idx="600">
                  <c:v>72.961446461424217</c:v>
                </c:pt>
                <c:pt idx="601">
                  <c:v>73.000658301191379</c:v>
                </c:pt>
                <c:pt idx="602">
                  <c:v>73.037769550946749</c:v>
                </c:pt>
                <c:pt idx="603">
                  <c:v>73.072781409299424</c:v>
                </c:pt>
                <c:pt idx="604">
                  <c:v>73.105694956367628</c:v>
                </c:pt>
                <c:pt idx="605">
                  <c:v>73.136511150498364</c:v>
                </c:pt>
                <c:pt idx="606">
                  <c:v>73.16523082510713</c:v>
                </c:pt>
                <c:pt idx="607">
                  <c:v>73.191854685635491</c:v>
                </c:pt>
                <c:pt idx="608">
                  <c:v>73.216383306624934</c:v>
                </c:pt>
                <c:pt idx="609">
                  <c:v>73.238817128902824</c:v>
                </c:pt>
                <c:pt idx="610">
                  <c:v>73.259156456881286</c:v>
                </c:pt>
                <c:pt idx="611">
                  <c:v>73.277401455964906</c:v>
                </c:pt>
                <c:pt idx="612">
                  <c:v>73.293552150065935</c:v>
                </c:pt>
                <c:pt idx="613">
                  <c:v>73.307608419225147</c:v>
                </c:pt>
                <c:pt idx="614">
                  <c:v>73.319569997338576</c:v>
                </c:pt>
                <c:pt idx="615">
                  <c:v>73.329436469982056</c:v>
                </c:pt>
                <c:pt idx="616">
                  <c:v>73.337207272341132</c:v>
                </c:pt>
                <c:pt idx="617">
                  <c:v>73.34288168723684</c:v>
                </c:pt>
                <c:pt idx="618">
                  <c:v>73.346458843249124</c:v>
                </c:pt>
                <c:pt idx="619">
                  <c:v>73.347937712937963</c:v>
                </c:pt>
                <c:pt idx="620">
                  <c:v>73.34731711115532</c:v>
                </c:pt>
                <c:pt idx="621">
                  <c:v>73.344595693453982</c:v>
                </c:pt>
                <c:pt idx="622">
                  <c:v>73.339771954585657</c:v>
                </c:pt>
                <c:pt idx="623">
                  <c:v>73.332844227090717</c:v>
                </c:pt>
                <c:pt idx="624">
                  <c:v>73.32381067997558</c:v>
                </c:pt>
                <c:pt idx="625">
                  <c:v>73.312669317480868</c:v>
                </c:pt>
                <c:pt idx="626">
                  <c:v>73.299417977934681</c:v>
                </c:pt>
                <c:pt idx="627">
                  <c:v>73.284054332692861</c:v>
                </c:pt>
                <c:pt idx="628">
                  <c:v>73.266575885164087</c:v>
                </c:pt>
                <c:pt idx="629">
                  <c:v>73.246979969920318</c:v>
                </c:pt>
                <c:pt idx="630">
                  <c:v>73.225263751890097</c:v>
                </c:pt>
                <c:pt idx="631">
                  <c:v>73.201424225634938</c:v>
                </c:pt>
                <c:pt idx="632">
                  <c:v>73.175458214707888</c:v>
                </c:pt>
                <c:pt idx="633">
                  <c:v>73.147362371094644</c:v>
                </c:pt>
                <c:pt idx="634">
                  <c:v>73.117133174734022</c:v>
                </c:pt>
                <c:pt idx="635">
                  <c:v>73.084766933121486</c:v>
                </c:pt>
                <c:pt idx="636">
                  <c:v>73.050259780990672</c:v>
                </c:pt>
                <c:pt idx="637">
                  <c:v>73.013607680076717</c:v>
                </c:pt>
                <c:pt idx="638">
                  <c:v>72.974806418957158</c:v>
                </c:pt>
                <c:pt idx="639">
                  <c:v>72.933851612974337</c:v>
                </c:pt>
                <c:pt idx="640">
                  <c:v>72.890738704235105</c:v>
                </c:pt>
                <c:pt idx="641">
                  <c:v>72.845462961691055</c:v>
                </c:pt>
                <c:pt idx="642">
                  <c:v>72.798019481296052</c:v>
                </c:pt>
                <c:pt idx="643">
                  <c:v>72.748403186244175</c:v>
                </c:pt>
                <c:pt idx="644">
                  <c:v>72.69660882728526</c:v>
                </c:pt>
                <c:pt idx="645">
                  <c:v>72.642630983119943</c:v>
                </c:pt>
                <c:pt idx="646">
                  <c:v>72.586464060873837</c:v>
                </c:pt>
                <c:pt idx="647">
                  <c:v>72.528102296649521</c:v>
                </c:pt>
                <c:pt idx="648">
                  <c:v>72.467539756159127</c:v>
                </c:pt>
                <c:pt idx="649">
                  <c:v>72.404770335436694</c:v>
                </c:pt>
                <c:pt idx="650">
                  <c:v>72.339787761626965</c:v>
                </c:pt>
                <c:pt idx="651">
                  <c:v>72.272585593858452</c:v>
                </c:pt>
                <c:pt idx="652">
                  <c:v>72.20315722419339</c:v>
                </c:pt>
                <c:pt idx="653">
                  <c:v>72.13149587865864</c:v>
                </c:pt>
                <c:pt idx="654">
                  <c:v>72.05759461835882</c:v>
                </c:pt>
                <c:pt idx="655">
                  <c:v>71.98144634066918</c:v>
                </c:pt>
                <c:pt idx="656">
                  <c:v>71.903043780508128</c:v>
                </c:pt>
                <c:pt idx="657">
                  <c:v>71.82237951169634</c:v>
                </c:pt>
                <c:pt idx="658">
                  <c:v>71.739445948392429</c:v>
                </c:pt>
                <c:pt idx="659">
                  <c:v>71.654235346614868</c:v>
                </c:pt>
                <c:pt idx="660">
                  <c:v>71.566739805844179</c:v>
                </c:pt>
                <c:pt idx="661">
                  <c:v>71.476951270710202</c:v>
                </c:pt>
                <c:pt idx="662">
                  <c:v>71.384861532760425</c:v>
                </c:pt>
                <c:pt idx="663">
                  <c:v>71.290462232315093</c:v>
                </c:pt>
                <c:pt idx="664">
                  <c:v>71.193744860403214</c:v>
                </c:pt>
                <c:pt idx="665">
                  <c:v>71.09470076078415</c:v>
                </c:pt>
                <c:pt idx="666">
                  <c:v>70.993321132054689</c:v>
                </c:pt>
                <c:pt idx="667">
                  <c:v>70.889597029838214</c:v>
                </c:pt>
                <c:pt idx="668">
                  <c:v>70.783519369061779</c:v>
                </c:pt>
                <c:pt idx="669">
                  <c:v>70.675078926315479</c:v>
                </c:pt>
                <c:pt idx="670">
                  <c:v>70.564266342298538</c:v>
                </c:pt>
                <c:pt idx="671">
                  <c:v>70.451072124348784</c:v>
                </c:pt>
                <c:pt idx="672">
                  <c:v>70.335486649059419</c:v>
                </c:pt>
                <c:pt idx="673">
                  <c:v>70.217500164977707</c:v>
                </c:pt>
                <c:pt idx="674">
                  <c:v>70.09710279539037</c:v>
                </c:pt>
                <c:pt idx="675">
                  <c:v>69.974284541192688</c:v>
                </c:pt>
                <c:pt idx="676">
                  <c:v>69.849035283840848</c:v>
                </c:pt>
                <c:pt idx="677">
                  <c:v>69.721344788389317</c:v>
                </c:pt>
                <c:pt idx="678">
                  <c:v>69.591202706608712</c:v>
                </c:pt>
                <c:pt idx="679">
                  <c:v>69.458598580188749</c:v>
                </c:pt>
                <c:pt idx="680">
                  <c:v>69.323521844020277</c:v>
                </c:pt>
                <c:pt idx="681">
                  <c:v>69.18596182955892</c:v>
                </c:pt>
                <c:pt idx="682">
                  <c:v>69.045907768268663</c:v>
                </c:pt>
                <c:pt idx="683">
                  <c:v>68.903348795142733</c:v>
                </c:pt>
                <c:pt idx="684">
                  <c:v>68.758273952302545</c:v>
                </c:pt>
                <c:pt idx="685">
                  <c:v>68.610672192672027</c:v>
                </c:pt>
                <c:pt idx="686">
                  <c:v>68.460532383726246</c:v>
                </c:pt>
                <c:pt idx="687">
                  <c:v>68.307843311311615</c:v>
                </c:pt>
                <c:pt idx="688">
                  <c:v>68.152593683537859</c:v>
                </c:pt>
                <c:pt idx="689">
                  <c:v>67.99477213473773</c:v>
                </c:pt>
                <c:pt idx="690">
                  <c:v>67.834367229493665</c:v>
                </c:pt>
                <c:pt idx="691">
                  <c:v>67.671367466728114</c:v>
                </c:pt>
                <c:pt idx="692">
                  <c:v>67.505761283853701</c:v>
                </c:pt>
                <c:pt idx="693">
                  <c:v>67.337537060985184</c:v>
                </c:pt>
                <c:pt idx="694">
                  <c:v>67.166683125204699</c:v>
                </c:pt>
                <c:pt idx="695">
                  <c:v>66.993187754880168</c:v>
                </c:pt>
                <c:pt idx="696">
                  <c:v>66.817039184033959</c:v>
                </c:pt>
                <c:pt idx="697">
                  <c:v>66.638225606756237</c:v>
                </c:pt>
                <c:pt idx="698">
                  <c:v>66.456735181660719</c:v>
                </c:pt>
                <c:pt idx="699">
                  <c:v>66.272556036381175</c:v>
                </c:pt>
                <c:pt idx="700">
                  <c:v>66.085676272096748</c:v>
                </c:pt>
                <c:pt idx="701">
                  <c:v>65.896083968094501</c:v>
                </c:pt>
                <c:pt idx="702">
                  <c:v>65.703767186351371</c:v>
                </c:pt>
                <c:pt idx="703">
                  <c:v>65.508713976140584</c:v>
                </c:pt>
                <c:pt idx="704">
                  <c:v>65.310912378653811</c:v>
                </c:pt>
                <c:pt idx="705">
                  <c:v>65.110350431633918</c:v>
                </c:pt>
                <c:pt idx="706">
                  <c:v>64.907016174013364</c:v>
                </c:pt>
                <c:pt idx="707">
                  <c:v>64.700897650555348</c:v>
                </c:pt>
                <c:pt idx="708">
                  <c:v>64.491982916488396</c:v>
                </c:pt>
                <c:pt idx="709">
                  <c:v>64.280260042131189</c:v>
                </c:pt>
                <c:pt idx="710">
                  <c:v>64.065717117502629</c:v>
                </c:pt>
                <c:pt idx="711">
                  <c:v>63.848342256906761</c:v>
                </c:pt>
                <c:pt idx="712">
                  <c:v>63.628123603493975</c:v>
                </c:pt>
                <c:pt idx="713">
                  <c:v>63.405049333784177</c:v>
                </c:pt>
                <c:pt idx="714">
                  <c:v>63.179107662152418</c:v>
                </c:pt>
                <c:pt idx="715">
                  <c:v>62.950286845267797</c:v>
                </c:pt>
                <c:pt idx="716">
                  <c:v>62.718575186476656</c:v>
                </c:pt>
                <c:pt idx="717">
                  <c:v>62.48396104013122</c:v>
                </c:pt>
                <c:pt idx="718">
                  <c:v>62.246432815848834</c:v>
                </c:pt>
                <c:pt idx="719">
                  <c:v>62.005978982701137</c:v>
                </c:pt>
                <c:pt idx="720">
                  <c:v>61.762588073324125</c:v>
                </c:pt>
                <c:pt idx="721">
                  <c:v>61.516248687946018</c:v>
                </c:pt>
                <c:pt idx="722">
                  <c:v>61.266949498321068</c:v>
                </c:pt>
                <c:pt idx="723">
                  <c:v>61.014679251568836</c:v>
                </c:pt>
                <c:pt idx="724">
                  <c:v>60.759426773911144</c:v>
                </c:pt>
                <c:pt idx="725">
                  <c:v>60.501180974298862</c:v>
                </c:pt>
                <c:pt idx="726">
                  <c:v>60.23993084792707</c:v>
                </c:pt>
                <c:pt idx="727">
                  <c:v>59.975665479628731</c:v>
                </c:pt>
                <c:pt idx="728">
                  <c:v>59.708374047145398</c:v>
                </c:pt>
                <c:pt idx="729">
                  <c:v>59.438045824268258</c:v>
                </c:pt>
                <c:pt idx="730">
                  <c:v>59.164670183846326</c:v>
                </c:pt>
                <c:pt idx="731">
                  <c:v>58.888236600656086</c:v>
                </c:pt>
                <c:pt idx="732">
                  <c:v>58.608734654128781</c:v>
                </c:pt>
                <c:pt idx="733">
                  <c:v>58.326154030937431</c:v>
                </c:pt>
                <c:pt idx="734">
                  <c:v>58.040484527429626</c:v>
                </c:pt>
                <c:pt idx="735">
                  <c:v>57.751716051916745</c:v>
                </c:pt>
                <c:pt idx="736">
                  <c:v>57.459838626807894</c:v>
                </c:pt>
                <c:pt idx="737">
                  <c:v>57.16484239059244</c:v>
                </c:pt>
                <c:pt idx="738">
                  <c:v>56.866717599667751</c:v>
                </c:pt>
                <c:pt idx="739">
                  <c:v>56.565454630014671</c:v>
                </c:pt>
                <c:pt idx="740">
                  <c:v>56.261043978720821</c:v>
                </c:pt>
                <c:pt idx="741">
                  <c:v>55.953476265347661</c:v>
                </c:pt>
                <c:pt idx="742">
                  <c:v>55.642742233153442</c:v>
                </c:pt>
                <c:pt idx="743">
                  <c:v>55.328832750165219</c:v>
                </c:pt>
                <c:pt idx="744">
                  <c:v>55.011738810107801</c:v>
                </c:pt>
                <c:pt idx="745">
                  <c:v>54.691451533194169</c:v>
                </c:pt>
                <c:pt idx="746">
                  <c:v>54.367962166778867</c:v>
                </c:pt>
                <c:pt idx="747">
                  <c:v>54.041262085884824</c:v>
                </c:pt>
                <c:pt idx="748">
                  <c:v>53.71134279360443</c:v>
                </c:pt>
                <c:pt idx="749">
                  <c:v>53.378195921386776</c:v>
                </c:pt>
                <c:pt idx="750">
                  <c:v>53.041813229217809</c:v>
                </c:pt>
                <c:pt idx="751">
                  <c:v>52.702186605698273</c:v>
                </c:pt>
                <c:pt idx="752">
                  <c:v>52.359308068035318</c:v>
                </c:pt>
                <c:pt idx="753">
                  <c:v>52.01316976195217</c:v>
                </c:pt>
                <c:pt idx="754">
                  <c:v>51.663763961530805</c:v>
                </c:pt>
                <c:pt idx="755">
                  <c:v>51.311083068996155</c:v>
                </c:pt>
                <c:pt idx="756">
                  <c:v>50.955119614455995</c:v>
                </c:pt>
                <c:pt idx="757">
                  <c:v>50.595866255607447</c:v>
                </c:pt>
                <c:pt idx="758">
                  <c:v>50.233315777425943</c:v>
                </c:pt>
                <c:pt idx="759">
                  <c:v>49.86746109184719</c:v>
                </c:pt>
                <c:pt idx="760">
                  <c:v>49.498295237461875</c:v>
                </c:pt>
                <c:pt idx="761">
                  <c:v>49.125811379227756</c:v>
                </c:pt>
                <c:pt idx="762">
                  <c:v>48.750002808227492</c:v>
                </c:pt>
                <c:pt idx="763">
                  <c:v>48.370862941475835</c:v>
                </c:pt>
                <c:pt idx="764">
                  <c:v>47.988385321797864</c:v>
                </c:pt>
                <c:pt idx="765">
                  <c:v>47.6025636177922</c:v>
                </c:pt>
                <c:pt idx="766">
                  <c:v>47.213391623895234</c:v>
                </c:pt>
                <c:pt idx="767">
                  <c:v>46.820863260561765</c:v>
                </c:pt>
                <c:pt idx="768">
                  <c:v>46.424972574575065</c:v>
                </c:pt>
                <c:pt idx="769">
                  <c:v>46.025713739508049</c:v>
                </c:pt>
                <c:pt idx="770">
                  <c:v>45.623081056340638</c:v>
                </c:pt>
                <c:pt idx="771">
                  <c:v>45.217068954258835</c:v>
                </c:pt>
                <c:pt idx="772">
                  <c:v>44.807671991640575</c:v>
                </c:pt>
                <c:pt idx="773">
                  <c:v>44.394884857244875</c:v>
                </c:pt>
                <c:pt idx="774">
                  <c:v>43.978702371618652</c:v>
                </c:pt>
                <c:pt idx="775">
                  <c:v>43.55911948872965</c:v>
                </c:pt>
                <c:pt idx="776">
                  <c:v>43.136131297840777</c:v>
                </c:pt>
                <c:pt idx="777">
                  <c:v>42.70973302562922</c:v>
                </c:pt>
                <c:pt idx="778">
                  <c:v>42.279920038566573</c:v>
                </c:pt>
                <c:pt idx="779">
                  <c:v>41.846687845561675</c:v>
                </c:pt>
                <c:pt idx="780">
                  <c:v>41.410032100878439</c:v>
                </c:pt>
                <c:pt idx="781">
                  <c:v>40.96994860732633</c:v>
                </c:pt>
                <c:pt idx="782">
                  <c:v>40.526433319735077</c:v>
                </c:pt>
                <c:pt idx="783">
                  <c:v>40.079482348709462</c:v>
                </c:pt>
                <c:pt idx="784">
                  <c:v>39.629091964672085</c:v>
                </c:pt>
                <c:pt idx="785">
                  <c:v>39.175258602184272</c:v>
                </c:pt>
                <c:pt idx="786">
                  <c:v>38.717978864551327</c:v>
                </c:pt>
                <c:pt idx="787">
                  <c:v>38.257249528705188</c:v>
                </c:pt>
                <c:pt idx="788">
                  <c:v>37.793067550354536</c:v>
                </c:pt>
                <c:pt idx="789">
                  <c:v>37.325430069404774</c:v>
                </c:pt>
                <c:pt idx="790">
                  <c:v>36.85433441562968</c:v>
                </c:pt>
                <c:pt idx="791">
                  <c:v>36.379778114590707</c:v>
                </c:pt>
                <c:pt idx="792">
                  <c:v>35.901758893786251</c:v>
                </c:pt>
                <c:pt idx="793">
                  <c:v>35.420274689024879</c:v>
                </c:pt>
                <c:pt idx="794">
                  <c:v>34.935323651001028</c:v>
                </c:pt>
                <c:pt idx="795">
                  <c:v>34.44690415205703</c:v>
                </c:pt>
                <c:pt idx="796">
                  <c:v>33.955014793119147</c:v>
                </c:pt>
                <c:pt idx="797">
                  <c:v>33.459654410779933</c:v>
                </c:pt>
                <c:pt idx="798">
                  <c:v>32.960822084515783</c:v>
                </c:pt>
                <c:pt idx="799">
                  <c:v>32.458517144007601</c:v>
                </c:pt>
                <c:pt idx="800">
                  <c:v>31.952739176553493</c:v>
                </c:pt>
                <c:pt idx="801">
                  <c:v>31.443488034538845</c:v>
                </c:pt>
                <c:pt idx="802">
                  <c:v>30.930763842944813</c:v>
                </c:pt>
                <c:pt idx="803">
                  <c:v>30.414567006875288</c:v>
                </c:pt>
                <c:pt idx="804">
                  <c:v>29.894898219062569</c:v>
                </c:pt>
                <c:pt idx="805">
                  <c:v>29.371758467342588</c:v>
                </c:pt>
                <c:pt idx="806">
                  <c:v>28.845149042058651</c:v>
                </c:pt>
                <c:pt idx="807">
                  <c:v>28.31507154338027</c:v>
                </c:pt>
                <c:pt idx="808">
                  <c:v>27.781527888500577</c:v>
                </c:pt>
                <c:pt idx="809">
                  <c:v>27.244520318693688</c:v>
                </c:pt>
                <c:pt idx="810">
                  <c:v>26.704051406200236</c:v>
                </c:pt>
                <c:pt idx="811">
                  <c:v>26.160124060925057</c:v>
                </c:pt>
                <c:pt idx="812">
                  <c:v>25.612741536912154</c:v>
                </c:pt>
                <c:pt idx="813">
                  <c:v>25.061907438584001</c:v>
                </c:pt>
                <c:pt idx="814">
                  <c:v>24.507625726713556</c:v>
                </c:pt>
                <c:pt idx="815">
                  <c:v>23.949900724116986</c:v>
                </c:pt>
                <c:pt idx="816">
                  <c:v>23.388737121040279</c:v>
                </c:pt>
                <c:pt idx="817">
                  <c:v>22.824139980228068</c:v>
                </c:pt>
                <c:pt idx="818">
                  <c:v>22.256114741649867</c:v>
                </c:pt>
                <c:pt idx="819">
                  <c:v>21.684667226879895</c:v>
                </c:pt>
                <c:pt idx="820">
                  <c:v>21.109803643108208</c:v>
                </c:pt>
                <c:pt idx="821">
                  <c:v>20.531530586775489</c:v>
                </c:pt>
                <c:pt idx="822">
                  <c:v>19.949855046828063</c:v>
                </c:pt>
                <c:pt idx="823">
                  <c:v>19.364784407575755</c:v>
                </c:pt>
                <c:pt idx="824">
                  <c:v>18.776326451158653</c:v>
                </c:pt>
                <c:pt idx="825">
                  <c:v>18.184489359614304</c:v>
                </c:pt>
                <c:pt idx="826">
                  <c:v>17.589281716548442</c:v>
                </c:pt>
                <c:pt idx="827">
                  <c:v>16.990712508410212</c:v>
                </c:pt>
                <c:pt idx="828">
                  <c:v>16.388791125380749</c:v>
                </c:pt>
                <c:pt idx="829">
                  <c:v>15.783527361873581</c:v>
                </c:pt>
                <c:pt idx="830">
                  <c:v>15.174931416667746</c:v>
                </c:pt>
                <c:pt idx="831">
                  <c:v>14.563013892680075</c:v>
                </c:pt>
                <c:pt idx="832">
                  <c:v>13.947785796384849</c:v>
                </c:pt>
                <c:pt idx="833">
                  <c:v>13.329258536914878</c:v>
                </c:pt>
                <c:pt idx="834">
                  <c:v>12.707443924838671</c:v>
                </c:pt>
                <c:pt idx="835">
                  <c:v>12.082354170659698</c:v>
                </c:pt>
                <c:pt idx="836">
                  <c:v>11.454001883038885</c:v>
                </c:pt>
                <c:pt idx="837">
                  <c:v>10.822400066778812</c:v>
                </c:pt>
                <c:pt idx="838">
                  <c:v>10.187562120592474</c:v>
                </c:pt>
                <c:pt idx="839">
                  <c:v>9.5495018346794467</c:v>
                </c:pt>
                <c:pt idx="840">
                  <c:v>8.908233388147508</c:v>
                </c:pt>
                <c:pt idx="841">
                  <c:v>8.2637713463038693</c:v>
                </c:pt>
                <c:pt idx="842">
                  <c:v>7.616130657852068</c:v>
                </c:pt>
                <c:pt idx="843">
                  <c:v>6.9653266520237622</c:v>
                </c:pt>
                <c:pt idx="844">
                  <c:v>6.3113750356851028</c:v>
                </c:pt>
                <c:pt idx="845">
                  <c:v>5.6542918904441279</c:v>
                </c:pt>
                <c:pt idx="846">
                  <c:v>4.9940936698020835</c:v>
                </c:pt>
                <c:pt idx="847">
                  <c:v>4.3307971963793079</c:v>
                </c:pt>
                <c:pt idx="848">
                  <c:v>3.6644196592522746</c:v>
                </c:pt>
                <c:pt idx="849">
                  <c:v>2.9949786114363519</c:v>
                </c:pt>
                <c:pt idx="850">
                  <c:v>2.3224919675519402</c:v>
                </c:pt>
                <c:pt idx="851">
                  <c:v>1.6469780017038147</c:v>
                </c:pt>
                <c:pt idx="852">
                  <c:v>0.96845534561279578</c:v>
                </c:pt>
                <c:pt idx="853">
                  <c:v>0.28694298702887977</c:v>
                </c:pt>
                <c:pt idx="854">
                  <c:v>-0.39753973154037681</c:v>
                </c:pt>
                <c:pt idx="855">
                  <c:v>-1.0849731137565755</c:v>
                </c:pt>
                <c:pt idx="856">
                  <c:v>-1.7753371100014874</c:v>
                </c:pt>
                <c:pt idx="857">
                  <c:v>-2.468611317526495</c:v>
                </c:pt>
                <c:pt idx="858">
                  <c:v>-3.1647749801693976</c:v>
                </c:pt>
                <c:pt idx="859">
                  <c:v>-3.8638069876227519</c:v>
                </c:pt>
                <c:pt idx="860">
                  <c:v>-4.5656858742248403</c:v>
                </c:pt>
                <c:pt idx="861">
                  <c:v>-5.2703898172524646</c:v>
                </c:pt>
                <c:pt idx="862">
                  <c:v>-5.977896634702148</c:v>
                </c:pt>
                <c:pt idx="863">
                  <c:v>-6.6881837825425663</c:v>
                </c:pt>
                <c:pt idx="864">
                  <c:v>-7.4012283514225317</c:v>
                </c:pt>
                <c:pt idx="865">
                  <c:v>-8.1170070628275255</c:v>
                </c:pt>
                <c:pt idx="866">
                  <c:v>-8.835496264671022</c:v>
                </c:pt>
                <c:pt idx="867">
                  <c:v>-9.5566719263268567</c:v>
                </c:pt>
                <c:pt idx="868">
                  <c:v>-10.280509633082374</c:v>
                </c:pt>
                <c:pt idx="869">
                  <c:v>-11.006984580033375</c:v>
                </c:pt>
                <c:pt idx="870">
                  <c:v>-11.736071565403549</c:v>
                </c:pt>
                <c:pt idx="871">
                  <c:v>-12.467744983309927</c:v>
                </c:pt>
                <c:pt idx="872">
                  <c:v>-13.201978815973163</c:v>
                </c:pt>
                <c:pt idx="873">
                  <c:v>-13.938746625391275</c:v>
                </c:pt>
                <c:pt idx="874">
                  <c:v>-14.678021544484309</c:v>
                </c:pt>
                <c:pt idx="875">
                  <c:v>-15.419776267730569</c:v>
                </c:pt>
                <c:pt idx="876">
                  <c:v>-16.16398304131701</c:v>
                </c:pt>
                <c:pt idx="877">
                  <c:v>-16.910613652819407</c:v>
                </c:pt>
                <c:pt idx="878">
                  <c:v>-17.659639420441962</c:v>
                </c:pt>
                <c:pt idx="879">
                  <c:v>-18.411031181845402</c:v>
                </c:pt>
                <c:pt idx="880">
                  <c:v>-19.164759282586203</c:v>
                </c:pt>
                <c:pt idx="881">
                  <c:v>-19.920793564210271</c:v>
                </c:pt>
                <c:pt idx="882">
                  <c:v>-20.679103352025493</c:v>
                </c:pt>
                <c:pt idx="883">
                  <c:v>-21.439657442596911</c:v>
                </c:pt>
                <c:pt idx="884">
                  <c:v>-22.202424090997525</c:v>
                </c:pt>
                <c:pt idx="885">
                  <c:v>-22.967370997864379</c:v>
                </c:pt>
                <c:pt idx="886">
                  <c:v>-23.734465296288533</c:v>
                </c:pt>
                <c:pt idx="887">
                  <c:v>-24.503673538602357</c:v>
                </c:pt>
                <c:pt idx="888">
                  <c:v>-25.274961683085166</c:v>
                </c:pt>
                <c:pt idx="889">
                  <c:v>-26.048295080662669</c:v>
                </c:pt>
                <c:pt idx="890">
                  <c:v>-26.823638461619367</c:v>
                </c:pt>
                <c:pt idx="891">
                  <c:v>-27.600955922398626</c:v>
                </c:pt>
                <c:pt idx="892">
                  <c:v>-28.380210912521349</c:v>
                </c:pt>
                <c:pt idx="893">
                  <c:v>-29.161366221684332</c:v>
                </c:pt>
                <c:pt idx="894">
                  <c:v>-29.944383967090019</c:v>
                </c:pt>
                <c:pt idx="895">
                  <c:v>-30.729225581048524</c:v>
                </c:pt>
                <c:pt idx="896">
                  <c:v>-31.515851798917666</c:v>
                </c:pt>
                <c:pt idx="897">
                  <c:v>-32.304222647426215</c:v>
                </c:pt>
                <c:pt idx="898">
                  <c:v>-33.094297433426348</c:v>
                </c:pt>
                <c:pt idx="899">
                  <c:v>-33.886034733137976</c:v>
                </c:pt>
                <c:pt idx="900">
                  <c:v>-34.679392381930214</c:v>
                </c:pt>
                <c:pt idx="901">
                  <c:v>-35.474327464687619</c:v>
                </c:pt>
                <c:pt idx="902">
                  <c:v>-36.270796306811832</c:v>
                </c:pt>
                <c:pt idx="903">
                  <c:v>-37.068754465913244</c:v>
                </c:pt>
                <c:pt idx="904">
                  <c:v>-37.868156724232307</c:v>
                </c:pt>
                <c:pt idx="905">
                  <c:v>-38.668957081837092</c:v>
                </c:pt>
                <c:pt idx="906">
                  <c:v>-39.471108750647474</c:v>
                </c:pt>
                <c:pt idx="907">
                  <c:v>-40.274564149321549</c:v>
                </c:pt>
                <c:pt idx="908">
                  <c:v>-41.079274899052621</c:v>
                </c:pt>
                <c:pt idx="909">
                  <c:v>-41.885191820307909</c:v>
                </c:pt>
                <c:pt idx="910">
                  <c:v>-42.692264930556931</c:v>
                </c:pt>
                <c:pt idx="911">
                  <c:v>-43.500443443012259</c:v>
                </c:pt>
                <c:pt idx="912">
                  <c:v>-44.309675766427162</c:v>
                </c:pt>
                <c:pt idx="913">
                  <c:v>-45.119909505976253</c:v>
                </c:pt>
                <c:pt idx="914">
                  <c:v>-45.931091465242204</c:v>
                </c:pt>
                <c:pt idx="915">
                  <c:v>-46.743167649346276</c:v>
                </c:pt>
                <c:pt idx="916">
                  <c:v>-47.556083269234946</c:v>
                </c:pt>
                <c:pt idx="917">
                  <c:v>-48.369782747149586</c:v>
                </c:pt>
                <c:pt idx="918">
                  <c:v>-49.184209723294771</c:v>
                </c:pt>
                <c:pt idx="919">
                  <c:v>-49.999307063720224</c:v>
                </c:pt>
                <c:pt idx="920">
                  <c:v>-50.81501686942849</c:v>
                </c:pt>
                <c:pt idx="921">
                  <c:v>-51.631280486723256</c:v>
                </c:pt>
                <c:pt idx="922">
                  <c:v>-52.448038518792558</c:v>
                </c:pt>
                <c:pt idx="923">
                  <c:v>-53.265230838547595</c:v>
                </c:pt>
                <c:pt idx="924">
                  <c:v>-54.08279660269767</c:v>
                </c:pt>
                <c:pt idx="925">
                  <c:v>-54.900674267080632</c:v>
                </c:pt>
                <c:pt idx="926">
                  <c:v>-55.718801603223966</c:v>
                </c:pt>
                <c:pt idx="927">
                  <c:v>-56.537115716144854</c:v>
                </c:pt>
                <c:pt idx="928">
                  <c:v>-57.355553063364511</c:v>
                </c:pt>
                <c:pt idx="929">
                  <c:v>-58.174049475133572</c:v>
                </c:pt>
                <c:pt idx="930">
                  <c:v>-58.992540175845633</c:v>
                </c:pt>
                <c:pt idx="931">
                  <c:v>-59.810959806622037</c:v>
                </c:pt>
                <c:pt idx="932">
                  <c:v>-60.629242449042735</c:v>
                </c:pt>
                <c:pt idx="933">
                  <c:v>-61.447321650007012</c:v>
                </c:pt>
                <c:pt idx="934">
                  <c:v>-62.26513044767934</c:v>
                </c:pt>
                <c:pt idx="935">
                  <c:v>-63.08260139851312</c:v>
                </c:pt>
                <c:pt idx="936">
                  <c:v>-63.899666605299188</c:v>
                </c:pt>
                <c:pt idx="937">
                  <c:v>-64.716257746215433</c:v>
                </c:pt>
                <c:pt idx="938">
                  <c:v>-65.532306104839407</c:v>
                </c:pt>
                <c:pt idx="939">
                  <c:v>-66.347742601079077</c:v>
                </c:pt>
                <c:pt idx="940">
                  <c:v>-67.162497822986481</c:v>
                </c:pt>
                <c:pt idx="941">
                  <c:v>-67.97650205940738</c:v>
                </c:pt>
                <c:pt idx="942">
                  <c:v>-68.789685333422042</c:v>
                </c:pt>
                <c:pt idx="943">
                  <c:v>-69.601977436529907</c:v>
                </c:pt>
                <c:pt idx="944">
                  <c:v>-70.413307963529846</c:v>
                </c:pt>
                <c:pt idx="945">
                  <c:v>-71.223606348045791</c:v>
                </c:pt>
                <c:pt idx="946">
                  <c:v>-72.03280189864472</c:v>
                </c:pt>
                <c:pt idx="947">
                  <c:v>-72.840823835495556</c:v>
                </c:pt>
                <c:pt idx="948">
                  <c:v>-73.647601327513414</c:v>
                </c:pt>
                <c:pt idx="949">
                  <c:v>-74.453063529933928</c:v>
                </c:pt>
                <c:pt idx="950">
                  <c:v>-75.257139622264887</c:v>
                </c:pt>
                <c:pt idx="951">
                  <c:v>-76.05975884655146</c:v>
                </c:pt>
                <c:pt idx="952">
                  <c:v>-76.860850545905365</c:v>
                </c:pt>
                <c:pt idx="953">
                  <c:v>-77.660344203234061</c:v>
                </c:pt>
                <c:pt idx="954">
                  <c:v>-78.458169480114648</c:v>
                </c:pt>
                <c:pt idx="955">
                  <c:v>-79.254256255753148</c:v>
                </c:pt>
                <c:pt idx="956">
                  <c:v>-80.048534665969726</c:v>
                </c:pt>
                <c:pt idx="957">
                  <c:v>-80.840935142153242</c:v>
                </c:pt>
                <c:pt idx="958">
                  <c:v>-81.631388450124405</c:v>
                </c:pt>
                <c:pt idx="959">
                  <c:v>-82.41982572885216</c:v>
                </c:pt>
                <c:pt idx="960">
                  <c:v>-83.206178528962027</c:v>
                </c:pt>
                <c:pt idx="961">
                  <c:v>-83.990378850982211</c:v>
                </c:pt>
                <c:pt idx="962">
                  <c:v>-84.772359183272599</c:v>
                </c:pt>
                <c:pt idx="963">
                  <c:v>-85.552052539574973</c:v>
                </c:pt>
                <c:pt idx="964">
                  <c:v>-86.329392496137643</c:v>
                </c:pt>
                <c:pt idx="965">
                  <c:v>-87.104313228354741</c:v>
                </c:pt>
                <c:pt idx="966">
                  <c:v>-87.876749546870585</c:v>
                </c:pt>
                <c:pt idx="967">
                  <c:v>-88.646636933099543</c:v>
                </c:pt>
                <c:pt idx="968">
                  <c:v>-89.41391157410996</c:v>
                </c:pt>
                <c:pt idx="969">
                  <c:v>-90.178510396821068</c:v>
                </c:pt>
                <c:pt idx="970">
                  <c:v>-90.940371101473488</c:v>
                </c:pt>
                <c:pt idx="971">
                  <c:v>-91.699432194322782</c:v>
                </c:pt>
                <c:pt idx="972">
                  <c:v>-92.45563301951546</c:v>
                </c:pt>
                <c:pt idx="973">
                  <c:v>-93.208913790105527</c:v>
                </c:pt>
                <c:pt idx="974">
                  <c:v>-93.959215618171598</c:v>
                </c:pt>
                <c:pt idx="975">
                  <c:v>-94.706480544000215</c:v>
                </c:pt>
                <c:pt idx="976">
                  <c:v>-95.450651564298525</c:v>
                </c:pt>
                <c:pt idx="977">
                  <c:v>-96.19167265939889</c:v>
                </c:pt>
                <c:pt idx="978">
                  <c:v>-96.929488819438177</c:v>
                </c:pt>
                <c:pt idx="979">
                  <c:v>-97.664046069463353</c:v>
                </c:pt>
                <c:pt idx="980">
                  <c:v>-98.395291493456881</c:v>
                </c:pt>
                <c:pt idx="981">
                  <c:v>-99.123173257242925</c:v>
                </c:pt>
                <c:pt idx="982">
                  <c:v>-99.847640630263925</c:v>
                </c:pt>
                <c:pt idx="983">
                  <c:v>-100.56864400619993</c:v>
                </c:pt>
                <c:pt idx="984">
                  <c:v>-101.28613492241806</c:v>
                </c:pt>
                <c:pt idx="985">
                  <c:v>-102.00006607823946</c:v>
                </c:pt>
                <c:pt idx="986">
                  <c:v>-102.71039135200638</c:v>
                </c:pt>
                <c:pt idx="987">
                  <c:v>-103.41706581694267</c:v>
                </c:pt>
                <c:pt idx="988">
                  <c:v>-104.12004575580514</c:v>
                </c:pt>
                <c:pt idx="989">
                  <c:v>-104.81928867430769</c:v>
                </c:pt>
                <c:pt idx="990">
                  <c:v>-105.51475331333306</c:v>
                </c:pt>
                <c:pt idx="991">
                  <c:v>-106.20639965991555</c:v>
                </c:pt>
                <c:pt idx="992">
                  <c:v>-106.89418895700992</c:v>
                </c:pt>
                <c:pt idx="993">
                  <c:v>-107.57808371203866</c:v>
                </c:pt>
                <c:pt idx="994">
                  <c:v>-108.25804770423693</c:v>
                </c:pt>
                <c:pt idx="995">
                  <c:v>-108.9340459907873</c:v>
                </c:pt>
                <c:pt idx="996">
                  <c:v>-109.60604491177574</c:v>
                </c:pt>
                <c:pt idx="997">
                  <c:v>-110.27401209395724</c:v>
                </c:pt>
                <c:pt idx="998">
                  <c:v>-110.93791645336663</c:v>
                </c:pt>
                <c:pt idx="999">
                  <c:v>-111.59772819677779</c:v>
                </c:pt>
                <c:pt idx="1000">
                  <c:v>-112.25341882203389</c:v>
                </c:pt>
                <c:pt idx="1001">
                  <c:v>-112.90496111726581</c:v>
                </c:pt>
                <c:pt idx="1002">
                  <c:v>-113.55232915902549</c:v>
                </c:pt>
                <c:pt idx="1003">
                  <c:v>-114.19549830934773</c:v>
                </c:pt>
                <c:pt idx="1004">
                  <c:v>-114.83444521177411</c:v>
                </c:pt>
                <c:pt idx="1005">
                  <c:v>-115.46914778635733</c:v>
                </c:pt>
                <c:pt idx="1006">
                  <c:v>-116.09958522367556</c:v>
                </c:pt>
                <c:pt idx="1007">
                  <c:v>-116.7257379778849</c:v>
                </c:pt>
                <c:pt idx="1008">
                  <c:v>-117.34758775883741</c:v>
                </c:pt>
                <c:pt idx="1009">
                  <c:v>-117.96511752329491</c:v>
                </c:pt>
                <c:pt idx="1010">
                  <c:v>-118.57831146527084</c:v>
                </c:pt>
                <c:pt idx="1011">
                  <c:v>-119.18715500552666</c:v>
                </c:pt>
                <c:pt idx="1012">
                  <c:v>-119.79163478026209</c:v>
                </c:pt>
                <c:pt idx="1013">
                  <c:v>-120.39173862902415</c:v>
                </c:pt>
                <c:pt idx="1014">
                  <c:v>-120.98745558187488</c:v>
                </c:pt>
                <c:pt idx="1015">
                  <c:v>-121.5787758458435</c:v>
                </c:pt>
                <c:pt idx="1016">
                  <c:v>-122.16569079070811</c:v>
                </c:pt>
                <c:pt idx="1017">
                  <c:v>-122.74819293412503</c:v>
                </c:pt>
                <c:pt idx="1018">
                  <c:v>-123.32627592615654</c:v>
                </c:pt>
                <c:pt idx="1019">
                  <c:v>-123.89993453322001</c:v>
                </c:pt>
                <c:pt idx="1020">
                  <c:v>-124.46916462149365</c:v>
                </c:pt>
                <c:pt idx="1021">
                  <c:v>-125.03396313982056</c:v>
                </c:pt>
                <c:pt idx="1022">
                  <c:v>-125.59432810213356</c:v>
                </c:pt>
                <c:pt idx="1023">
                  <c:v>-126.15025856944503</c:v>
                </c:pt>
                <c:pt idx="1024">
                  <c:v>-126.70175463142483</c:v>
                </c:pt>
                <c:pt idx="1025">
                  <c:v>-127.24881738760975</c:v>
                </c:pt>
                <c:pt idx="1026">
                  <c:v>-127.79144892826825</c:v>
                </c:pt>
                <c:pt idx="1027">
                  <c:v>-128.32965231495655</c:v>
                </c:pt>
                <c:pt idx="1028">
                  <c:v>-128.86343156079579</c:v>
                </c:pt>
                <c:pt idx="1029">
                  <c:v>-129.39279161050393</c:v>
                </c:pt>
                <c:pt idx="1030">
                  <c:v>-129.91773832020817</c:v>
                </c:pt>
                <c:pt idx="1031">
                  <c:v>-130.43827843707027</c:v>
                </c:pt>
                <c:pt idx="1032">
                  <c:v>-130.95441957875383</c:v>
                </c:pt>
                <c:pt idx="1033">
                  <c:v>-131.46617021275912</c:v>
                </c:pt>
                <c:pt idx="1034">
                  <c:v>-131.97353963565524</c:v>
                </c:pt>
                <c:pt idx="1035">
                  <c:v>-132.47653795223391</c:v>
                </c:pt>
                <c:pt idx="1036">
                  <c:v>-132.97517605461235</c:v>
                </c:pt>
                <c:pt idx="1037">
                  <c:v>-133.4694656013084</c:v>
                </c:pt>
                <c:pt idx="1038">
                  <c:v>-133.95941899631265</c:v>
                </c:pt>
                <c:pt idx="1039">
                  <c:v>-134.44504936818055</c:v>
                </c:pt>
                <c:pt idx="1040">
                  <c:v>-134.92637054916554</c:v>
                </c:pt>
                <c:pt idx="1041">
                  <c:v>-135.4033970544171</c:v>
                </c:pt>
                <c:pt idx="1042">
                  <c:v>-135.87614406125991</c:v>
                </c:pt>
                <c:pt idx="1043">
                  <c:v>-136.34462738857684</c:v>
                </c:pt>
                <c:pt idx="1044">
                  <c:v>-136.80886347631372</c:v>
                </c:pt>
                <c:pt idx="1045">
                  <c:v>-137.26886936512182</c:v>
                </c:pt>
                <c:pt idx="1046">
                  <c:v>-137.72466267615664</c:v>
                </c:pt>
                <c:pt idx="1047">
                  <c:v>-138.17626159104753</c:v>
                </c:pt>
                <c:pt idx="1048">
                  <c:v>-138.62368483205466</c:v>
                </c:pt>
                <c:pt idx="1049">
                  <c:v>-139.06695164242382</c:v>
                </c:pt>
                <c:pt idx="1050">
                  <c:v>-139.50608176695746</c:v>
                </c:pt>
                <c:pt idx="1051">
                  <c:v>-139.94109543281064</c:v>
                </c:pt>
                <c:pt idx="1052">
                  <c:v>-140.37201333052246</c:v>
                </c:pt>
                <c:pt idx="1053">
                  <c:v>-140.79885659529873</c:v>
                </c:pt>
                <c:pt idx="1054">
                  <c:v>-141.22164678855</c:v>
                </c:pt>
                <c:pt idx="1055">
                  <c:v>-141.64040587969782</c:v>
                </c:pt>
                <c:pt idx="1056">
                  <c:v>-142.05515622825646</c:v>
                </c:pt>
                <c:pt idx="1057">
                  <c:v>-142.46592056619727</c:v>
                </c:pt>
                <c:pt idx="1058">
                  <c:v>-142.87272198060316</c:v>
                </c:pt>
                <c:pt idx="1059">
                  <c:v>-143.27558389661976</c:v>
                </c:pt>
                <c:pt idx="1060">
                  <c:v>-143.67453006070758</c:v>
                </c:pt>
                <c:pt idx="1061">
                  <c:v>-144.06958452420179</c:v>
                </c:pt>
                <c:pt idx="1062">
                  <c:v>-144.46077162718151</c:v>
                </c:pt>
                <c:pt idx="1063">
                  <c:v>-144.84811598265611</c:v>
                </c:pt>
                <c:pt idx="1064">
                  <c:v>-145.23164246106765</c:v>
                </c:pt>
                <c:pt idx="1065">
                  <c:v>-145.61137617511218</c:v>
                </c:pt>
                <c:pt idx="1066">
                  <c:v>-145.98734246488772</c:v>
                </c:pt>
                <c:pt idx="1067">
                  <c:v>-146.35956688336162</c:v>
                </c:pt>
                <c:pt idx="1068">
                  <c:v>-146.72807518216541</c:v>
                </c:pt>
                <c:pt idx="1069">
                  <c:v>-147.09289329771292</c:v>
                </c:pt>
                <c:pt idx="1070">
                  <c:v>-147.45404733764721</c:v>
                </c:pt>
                <c:pt idx="1071">
                  <c:v>-147.8115635676088</c:v>
                </c:pt>
                <c:pt idx="1072">
                  <c:v>-148.16546839833183</c:v>
                </c:pt>
                <c:pt idx="1073">
                  <c:v>-148.51578837306073</c:v>
                </c:pt>
                <c:pt idx="1074">
                  <c:v>-148.86255015529144</c:v>
                </c:pt>
                <c:pt idx="1075">
                  <c:v>-149.20578051683043</c:v>
                </c:pt>
                <c:pt idx="1076">
                  <c:v>-149.54550632617384</c:v>
                </c:pt>
                <c:pt idx="1077">
                  <c:v>-149.88175453720118</c:v>
                </c:pt>
                <c:pt idx="1078">
                  <c:v>-150.21455217818345</c:v>
                </c:pt>
                <c:pt idx="1079">
                  <c:v>-150.54392634109922</c:v>
                </c:pt>
                <c:pt idx="1080">
                  <c:v>-150.86990417126017</c:v>
                </c:pt>
                <c:pt idx="1081">
                  <c:v>-151.19251285723828</c:v>
                </c:pt>
                <c:pt idx="1082">
                  <c:v>-151.51177962109551</c:v>
                </c:pt>
                <c:pt idx="1083">
                  <c:v>-151.82773170890746</c:v>
                </c:pt>
                <c:pt idx="1084">
                  <c:v>-152.14039638158135</c:v>
                </c:pt>
                <c:pt idx="1085">
                  <c:v>-152.44980090596016</c:v>
                </c:pt>
                <c:pt idx="1086">
                  <c:v>-152.75597254621448</c:v>
                </c:pt>
                <c:pt idx="1087">
                  <c:v>-153.05893855551014</c:v>
                </c:pt>
                <c:pt idx="1088">
                  <c:v>-153.35872616795442</c:v>
                </c:pt>
                <c:pt idx="1089">
                  <c:v>-153.65536259081023</c:v>
                </c:pt>
                <c:pt idx="1090">
                  <c:v>-153.94887499697992</c:v>
                </c:pt>
                <c:pt idx="1091">
                  <c:v>-154.23929051774735</c:v>
                </c:pt>
                <c:pt idx="1092">
                  <c:v>-154.52663623577689</c:v>
                </c:pt>
                <c:pt idx="1093">
                  <c:v>-154.81093917836677</c:v>
                </c:pt>
                <c:pt idx="1094">
                  <c:v>-155.09222631094678</c:v>
                </c:pt>
                <c:pt idx="1095">
                  <c:v>-155.37052453081802</c:v>
                </c:pt>
                <c:pt idx="1096">
                  <c:v>-155.64586066113108</c:v>
                </c:pt>
                <c:pt idx="1097">
                  <c:v>-155.91826144509537</c:v>
                </c:pt>
                <c:pt idx="1098">
                  <c:v>-156.18775354041503</c:v>
                </c:pt>
                <c:pt idx="1099">
                  <c:v>-156.45436351394747</c:v>
                </c:pt>
                <c:pt idx="1100">
                  <c:v>-156.71811783657961</c:v>
                </c:pt>
                <c:pt idx="1101">
                  <c:v>-156.97904287831329</c:v>
                </c:pt>
                <c:pt idx="1102">
                  <c:v>-157.23716490356276</c:v>
                </c:pt>
                <c:pt idx="1103">
                  <c:v>-157.492510066649</c:v>
                </c:pt>
                <c:pt idx="1104">
                  <c:v>-157.74510440749489</c:v>
                </c:pt>
                <c:pt idx="1105">
                  <c:v>-157.99497384751169</c:v>
                </c:pt>
                <c:pt idx="1106">
                  <c:v>-158.24214418567306</c:v>
                </c:pt>
                <c:pt idx="1107">
                  <c:v>-158.4866410947715</c:v>
                </c:pt>
                <c:pt idx="1108">
                  <c:v>-158.7284901178536</c:v>
                </c:pt>
                <c:pt idx="1109">
                  <c:v>-158.96771666482795</c:v>
                </c:pt>
                <c:pt idx="1110">
                  <c:v>-159.20434600924247</c:v>
                </c:pt>
                <c:pt idx="1111">
                  <c:v>-159.43840328522538</c:v>
                </c:pt>
                <c:pt idx="1112">
                  <c:v>-159.66991348458595</c:v>
                </c:pt>
                <c:pt idx="1113">
                  <c:v>-159.89890145407026</c:v>
                </c:pt>
                <c:pt idx="1114">
                  <c:v>-160.12539189276788</c:v>
                </c:pt>
                <c:pt idx="1115">
                  <c:v>-160.34940934966568</c:v>
                </c:pt>
                <c:pt idx="1116">
                  <c:v>-160.57097822134165</c:v>
                </c:pt>
                <c:pt idx="1117">
                  <c:v>-160.79012274980073</c:v>
                </c:pt>
                <c:pt idx="1118">
                  <c:v>-161.00686702043913</c:v>
                </c:pt>
                <c:pt idx="1119">
                  <c:v>-161.22123496014387</c:v>
                </c:pt>
                <c:pt idx="1120">
                  <c:v>-161.4332503355148</c:v>
                </c:pt>
                <c:pt idx="1121">
                  <c:v>-161.64293675120962</c:v>
                </c:pt>
                <c:pt idx="1122">
                  <c:v>-161.85031764840721</c:v>
                </c:pt>
                <c:pt idx="1123">
                  <c:v>-162.05541630338558</c:v>
                </c:pt>
                <c:pt idx="1124">
                  <c:v>-162.2582558262099</c:v>
                </c:pt>
                <c:pt idx="1125">
                  <c:v>-162.45885915952852</c:v>
                </c:pt>
                <c:pt idx="1126">
                  <c:v>-162.65724907747204</c:v>
                </c:pt>
                <c:pt idx="1127">
                  <c:v>-162.85344818465319</c:v>
                </c:pt>
                <c:pt idx="1128">
                  <c:v>-163.04747891526262</c:v>
                </c:pt>
                <c:pt idx="1129">
                  <c:v>-163.23936353226003</c:v>
                </c:pt>
                <c:pt idx="1130">
                  <c:v>-163.42912412665328</c:v>
                </c:pt>
                <c:pt idx="1131">
                  <c:v>-163.61678261686745</c:v>
                </c:pt>
                <c:pt idx="1132">
                  <c:v>-163.8023607481955</c:v>
                </c:pt>
                <c:pt idx="1133">
                  <c:v>-163.98588009233208</c:v>
                </c:pt>
                <c:pt idx="1134">
                  <c:v>-164.16736204698464</c:v>
                </c:pt>
                <c:pt idx="1135">
                  <c:v>-164.34682783556036</c:v>
                </c:pt>
                <c:pt idx="1136">
                  <c:v>-164.52429850692533</c:v>
                </c:pt>
                <c:pt idx="1137">
                  <c:v>-164.69979493523451</c:v>
                </c:pt>
                <c:pt idx="1138">
                  <c:v>-164.87333781982809</c:v>
                </c:pt>
                <c:pt idx="1139">
                  <c:v>-165.04494768519316</c:v>
                </c:pt>
                <c:pt idx="1140">
                  <c:v>-165.21464488098826</c:v>
                </c:pt>
                <c:pt idx="1141">
                  <c:v>-165.38244958212607</c:v>
                </c:pt>
                <c:pt idx="1142">
                  <c:v>-165.54838178891586</c:v>
                </c:pt>
                <c:pt idx="1143">
                  <c:v>-165.71246132725895</c:v>
                </c:pt>
                <c:pt idx="1144">
                  <c:v>-165.87470784889905</c:v>
                </c:pt>
                <c:pt idx="1145">
                  <c:v>-166.03514083172223</c:v>
                </c:pt>
                <c:pt idx="1146">
                  <c:v>-166.19377958010611</c:v>
                </c:pt>
                <c:pt idx="1147">
                  <c:v>-166.35064322531525</c:v>
                </c:pt>
                <c:pt idx="1148">
                  <c:v>-166.50575072594228</c:v>
                </c:pt>
                <c:pt idx="1149">
                  <c:v>-166.65912086839046</c:v>
                </c:pt>
                <c:pt idx="1150">
                  <c:v>-166.81077226739777</c:v>
                </c:pt>
                <c:pt idx="1151">
                  <c:v>-166.9607233666004</c:v>
                </c:pt>
                <c:pt idx="1152">
                  <c:v>-167.10899243913337</c:v>
                </c:pt>
                <c:pt idx="1153">
                  <c:v>-167.25559758826526</c:v>
                </c:pt>
                <c:pt idx="1154">
                  <c:v>-167.40055674807024</c:v>
                </c:pt>
                <c:pt idx="1155">
                  <c:v>-167.54388768412875</c:v>
                </c:pt>
                <c:pt idx="1156">
                  <c:v>-167.68560799426155</c:v>
                </c:pt>
                <c:pt idx="1157">
                  <c:v>-167.82573510929137</c:v>
                </c:pt>
                <c:pt idx="1158">
                  <c:v>-167.96428629383422</c:v>
                </c:pt>
                <c:pt idx="1159">
                  <c:v>-168.1012786471149</c:v>
                </c:pt>
                <c:pt idx="1160">
                  <c:v>-168.23672910380961</c:v>
                </c:pt>
                <c:pt idx="1161">
                  <c:v>-168.37065443491088</c:v>
                </c:pt>
                <c:pt idx="1162">
                  <c:v>-168.50307124861541</c:v>
                </c:pt>
                <c:pt idx="1163">
                  <c:v>-168.63399599123363</c:v>
                </c:pt>
                <c:pt idx="1164">
                  <c:v>-168.76344494811835</c:v>
                </c:pt>
                <c:pt idx="1165">
                  <c:v>-168.89143424461287</c:v>
                </c:pt>
                <c:pt idx="1166">
                  <c:v>-169.01797984701693</c:v>
                </c:pt>
                <c:pt idx="1167">
                  <c:v>-169.14309756356874</c:v>
                </c:pt>
                <c:pt idx="1168">
                  <c:v>-169.26680304544317</c:v>
                </c:pt>
                <c:pt idx="1169">
                  <c:v>-169.38911178776448</c:v>
                </c:pt>
                <c:pt idx="1170">
                  <c:v>-169.51003913063249</c:v>
                </c:pt>
                <c:pt idx="1171">
                  <c:v>-169.62960026016134</c:v>
                </c:pt>
                <c:pt idx="1172">
                  <c:v>-169.74781020953094</c:v>
                </c:pt>
                <c:pt idx="1173">
                  <c:v>-169.86468386004819</c:v>
                </c:pt>
                <c:pt idx="1174">
                  <c:v>-169.98023594221894</c:v>
                </c:pt>
                <c:pt idx="1175">
                  <c:v>-170.09448103682925</c:v>
                </c:pt>
                <c:pt idx="1176">
                  <c:v>-170.20743357603504</c:v>
                </c:pt>
                <c:pt idx="1177">
                  <c:v>-170.31910784445947</c:v>
                </c:pt>
                <c:pt idx="1178">
                  <c:v>-170.42951798029719</c:v>
                </c:pt>
                <c:pt idx="1179">
                  <c:v>-170.53867797642556</c:v>
                </c:pt>
                <c:pt idx="1180">
                  <c:v>-170.64660168152062</c:v>
                </c:pt>
                <c:pt idx="1181">
                  <c:v>-170.75330280117913</c:v>
                </c:pt>
                <c:pt idx="1182">
                  <c:v>-170.858794899044</c:v>
                </c:pt>
                <c:pt idx="1183">
                  <c:v>-170.96309139793405</c:v>
                </c:pt>
                <c:pt idx="1184">
                  <c:v>-171.06620558097723</c:v>
                </c:pt>
                <c:pt idx="1185">
                  <c:v>-171.16815059274603</c:v>
                </c:pt>
                <c:pt idx="1186">
                  <c:v>-171.26893944039514</c:v>
                </c:pt>
                <c:pt idx="1187">
                  <c:v>-171.36858499480118</c:v>
                </c:pt>
                <c:pt idx="1188">
                  <c:v>-171.46709999170304</c:v>
                </c:pt>
                <c:pt idx="1189">
                  <c:v>-171.56449703284318</c:v>
                </c:pt>
                <c:pt idx="1190">
                  <c:v>-171.66078858710932</c:v>
                </c:pt>
                <c:pt idx="1191">
                  <c:v>-171.75598699167551</c:v>
                </c:pt>
                <c:pt idx="1192">
                  <c:v>-171.85010445314322</c:v>
                </c:pt>
                <c:pt idx="1193">
                  <c:v>-171.94315304868087</c:v>
                </c:pt>
                <c:pt idx="1194">
                  <c:v>-172.03514472716219</c:v>
                </c:pt>
                <c:pt idx="1195">
                  <c:v>-172.12609131030285</c:v>
                </c:pt>
                <c:pt idx="1196">
                  <c:v>-172.21600449379542</c:v>
                </c:pt>
                <c:pt idx="1197">
                  <c:v>-172.30489584844128</c:v>
                </c:pt>
                <c:pt idx="1198">
                  <c:v>-172.39277682127974</c:v>
                </c:pt>
                <c:pt idx="1199">
                  <c:v>-172.47965873671546</c:v>
                </c:pt>
                <c:pt idx="1200">
                  <c:v>-172.56555279764058</c:v>
                </c:pt>
                <c:pt idx="1201">
                  <c:v>-172.65047008655498</c:v>
                </c:pt>
                <c:pt idx="1202">
                  <c:v>-172.7344215666817</c:v>
                </c:pt>
                <c:pt idx="1203">
                  <c:v>-172.81741808307871</c:v>
                </c:pt>
                <c:pt idx="1204">
                  <c:v>-172.89947036374619</c:v>
                </c:pt>
                <c:pt idx="1205">
                  <c:v>-172.98058902072947</c:v>
                </c:pt>
                <c:pt idx="1206">
                  <c:v>-173.06078455121684</c:v>
                </c:pt>
                <c:pt idx="1207">
                  <c:v>-173.14006733863278</c:v>
                </c:pt>
                <c:pt idx="1208">
                  <c:v>-173.21844765372592</c:v>
                </c:pt>
                <c:pt idx="1209">
                  <c:v>-173.29593565565136</c:v>
                </c:pt>
                <c:pt idx="1210">
                  <c:v>-173.3725413930481</c:v>
                </c:pt>
                <c:pt idx="1211">
                  <c:v>-173.44827480511032</c:v>
                </c:pt>
                <c:pt idx="1212">
                  <c:v>-173.52314572265274</c:v>
                </c:pt>
                <c:pt idx="1213">
                  <c:v>-173.59716386917057</c:v>
                </c:pt>
                <c:pt idx="1214">
                  <c:v>-173.6703388618929</c:v>
                </c:pt>
                <c:pt idx="1215">
                  <c:v>-173.74268021282998</c:v>
                </c:pt>
                <c:pt idx="1216">
                  <c:v>-173.81419732981411</c:v>
                </c:pt>
                <c:pt idx="1217">
                  <c:v>-173.88489951753422</c:v>
                </c:pt>
                <c:pt idx="1218">
                  <c:v>-173.95479597856368</c:v>
                </c:pt>
                <c:pt idx="1219">
                  <c:v>-174.02389581438155</c:v>
                </c:pt>
                <c:pt idx="1220">
                  <c:v>-174.0922080263872</c:v>
                </c:pt>
                <c:pt idx="1221">
                  <c:v>-174.15974151690759</c:v>
                </c:pt>
                <c:pt idx="1222">
                  <c:v>-174.22650509019834</c:v>
                </c:pt>
                <c:pt idx="1223">
                  <c:v>-174.29250745343725</c:v>
                </c:pt>
                <c:pt idx="1224">
                  <c:v>-174.35775721771091</c:v>
                </c:pt>
                <c:pt idx="1225">
                  <c:v>-174.42226289899438</c:v>
                </c:pt>
                <c:pt idx="1226">
                  <c:v>-174.48603291912326</c:v>
                </c:pt>
                <c:pt idx="1227">
                  <c:v>-174.54907560675912</c:v>
                </c:pt>
                <c:pt idx="1228">
                  <c:v>-174.61139919834693</c:v>
                </c:pt>
                <c:pt idx="1229">
                  <c:v>-174.67301183906582</c:v>
                </c:pt>
                <c:pt idx="1230">
                  <c:v>-174.73392158377209</c:v>
                </c:pt>
                <c:pt idx="1231">
                  <c:v>-174.7941363979352</c:v>
                </c:pt>
                <c:pt idx="1232">
                  <c:v>-174.85366415856566</c:v>
                </c:pt>
                <c:pt idx="1233">
                  <c:v>-174.91251265513606</c:v>
                </c:pt>
                <c:pt idx="1234">
                  <c:v>-174.97068959049483</c:v>
                </c:pt>
                <c:pt idx="1235">
                  <c:v>-175.02820258177161</c:v>
                </c:pt>
                <c:pt idx="1236">
                  <c:v>-175.08505916127609</c:v>
                </c:pt>
                <c:pt idx="1237">
                  <c:v>-175.14126677738875</c:v>
                </c:pt>
                <c:pt idx="1238">
                  <c:v>-175.19683279544427</c:v>
                </c:pt>
                <c:pt idx="1239">
                  <c:v>-175.25176449860749</c:v>
                </c:pt>
                <c:pt idx="1240">
                  <c:v>-175.30606908874179</c:v>
                </c:pt>
                <c:pt idx="1241">
                  <c:v>-175.35975368726992</c:v>
                </c:pt>
                <c:pt idx="1242">
                  <c:v>-175.41282533602742</c:v>
                </c:pt>
                <c:pt idx="1243">
                  <c:v>-175.46529099810817</c:v>
                </c:pt>
                <c:pt idx="1244">
                  <c:v>-175.51715755870339</c:v>
                </c:pt>
                <c:pt idx="1245">
                  <c:v>-175.5684318259319</c:v>
                </c:pt>
                <c:pt idx="1246">
                  <c:v>-175.61912053166367</c:v>
                </c:pt>
                <c:pt idx="1247">
                  <c:v>-175.66923033233621</c:v>
                </c:pt>
                <c:pt idx="1248">
                  <c:v>-175.7187678097626</c:v>
                </c:pt>
                <c:pt idx="1249">
                  <c:v>-175.76773947193291</c:v>
                </c:pt>
                <c:pt idx="1250">
                  <c:v>-175.81615175380793</c:v>
                </c:pt>
                <c:pt idx="1251">
                  <c:v>-175.86401101810532</c:v>
                </c:pt>
                <c:pt idx="1252">
                  <c:v>-175.9113235560792</c:v>
                </c:pt>
                <c:pt idx="1253">
                  <c:v>-175.95809558829137</c:v>
                </c:pt>
                <c:pt idx="1254">
                  <c:v>-176.00433326537598</c:v>
                </c:pt>
                <c:pt idx="1255">
                  <c:v>-176.05004266879703</c:v>
                </c:pt>
                <c:pt idx="1256">
                  <c:v>-176.0952298115979</c:v>
                </c:pt>
                <c:pt idx="1257">
                  <c:v>-176.13990063914468</c:v>
                </c:pt>
                <c:pt idx="1258">
                  <c:v>-176.1840610298616</c:v>
                </c:pt>
                <c:pt idx="1259">
                  <c:v>-176.22771679595974</c:v>
                </c:pt>
                <c:pt idx="1260">
                  <c:v>-176.2708736841584</c:v>
                </c:pt>
                <c:pt idx="1261">
                  <c:v>-176.31353737639992</c:v>
                </c:pt>
                <c:pt idx="1262">
                  <c:v>-176.35571349055672</c:v>
                </c:pt>
                <c:pt idx="1263">
                  <c:v>-176.39740758113248</c:v>
                </c:pt>
                <c:pt idx="1264">
                  <c:v>-176.43862513995515</c:v>
                </c:pt>
                <c:pt idx="1265">
                  <c:v>-176.47937159686421</c:v>
                </c:pt>
                <c:pt idx="1266">
                  <c:v>-176.51965232039015</c:v>
                </c:pt>
                <c:pt idx="1267">
                  <c:v>-176.55947261842823</c:v>
                </c:pt>
                <c:pt idx="1268">
                  <c:v>-176.59883773890434</c:v>
                </c:pt>
                <c:pt idx="1269">
                  <c:v>-176.63775287043501</c:v>
                </c:pt>
                <c:pt idx="1270">
                  <c:v>-176.67622314298058</c:v>
                </c:pt>
                <c:pt idx="1271">
                  <c:v>-176.71425362849146</c:v>
                </c:pt>
                <c:pt idx="1272">
                  <c:v>-176.75184934154814</c:v>
                </c:pt>
                <c:pt idx="1273">
                  <c:v>-176.78901523999468</c:v>
                </c:pt>
                <c:pt idx="1274">
                  <c:v>-176.8257562255655</c:v>
                </c:pt>
                <c:pt idx="1275">
                  <c:v>-176.86207714450603</c:v>
                </c:pt>
                <c:pt idx="1276">
                  <c:v>-176.89798278818691</c:v>
                </c:pt>
                <c:pt idx="1277">
                  <c:v>-176.93347789371163</c:v>
                </c:pt>
                <c:pt idx="1278">
                  <c:v>-176.9685671445184</c:v>
                </c:pt>
                <c:pt idx="1279">
                  <c:v>-177.00325517097528</c:v>
                </c:pt>
                <c:pt idx="1280">
                  <c:v>-177.0375465509693</c:v>
                </c:pt>
                <c:pt idx="1281">
                  <c:v>-177.07144581048982</c:v>
                </c:pt>
                <c:pt idx="1282">
                  <c:v>-177.10495742420517</c:v>
                </c:pt>
                <c:pt idx="1283">
                  <c:v>-177.13808581603368</c:v>
                </c:pt>
                <c:pt idx="1284">
                  <c:v>-177.17083535970895</c:v>
                </c:pt>
                <c:pt idx="1285">
                  <c:v>-177.20321037933843</c:v>
                </c:pt>
                <c:pt idx="1286">
                  <c:v>-177.23521514995684</c:v>
                </c:pt>
                <c:pt idx="1287">
                  <c:v>-177.26685389807352</c:v>
                </c:pt>
                <c:pt idx="1288">
                  <c:v>-177.29813080221396</c:v>
                </c:pt>
                <c:pt idx="1289">
                  <c:v>-177.32904999345561</c:v>
                </c:pt>
                <c:pt idx="1290">
                  <c:v>-177.35961555595787</c:v>
                </c:pt>
                <c:pt idx="1291">
                  <c:v>-177.38983152748708</c:v>
                </c:pt>
                <c:pt idx="1292">
                  <c:v>-177.41970189993486</c:v>
                </c:pt>
                <c:pt idx="1293">
                  <c:v>-177.44923061983198</c:v>
                </c:pt>
                <c:pt idx="1294">
                  <c:v>-177.47842158885604</c:v>
                </c:pt>
                <c:pt idx="1295">
                  <c:v>-177.50727866433419</c:v>
                </c:pt>
                <c:pt idx="1296">
                  <c:v>-177.53580565974005</c:v>
                </c:pt>
                <c:pt idx="1297">
                  <c:v>-177.56400634518553</c:v>
                </c:pt>
                <c:pt idx="1298">
                  <c:v>-177.59188444790738</c:v>
                </c:pt>
                <c:pt idx="1299">
                  <c:v>-177.61944365274843</c:v>
                </c:pt>
                <c:pt idx="1300">
                  <c:v>-177.64668760263379</c:v>
                </c:pt>
                <c:pt idx="1301">
                  <c:v>-177.67361989904157</c:v>
                </c:pt>
                <c:pt idx="1302">
                  <c:v>-177.70024410246884</c:v>
                </c:pt>
                <c:pt idx="1303">
                  <c:v>-177.72656373289249</c:v>
                </c:pt>
                <c:pt idx="1304">
                  <c:v>-177.75258227022496</c:v>
                </c:pt>
                <c:pt idx="1305">
                  <c:v>-177.77830315476524</c:v>
                </c:pt>
                <c:pt idx="1306">
                  <c:v>-177.80372978764456</c:v>
                </c:pt>
                <c:pt idx="1307">
                  <c:v>-177.82886553126795</c:v>
                </c:pt>
                <c:pt idx="1308">
                  <c:v>-177.85371370975008</c:v>
                </c:pt>
                <c:pt idx="1309">
                  <c:v>-177.87827760934709</c:v>
                </c:pt>
                <c:pt idx="1310">
                  <c:v>-177.90256047888346</c:v>
                </c:pt>
                <c:pt idx="1311">
                  <c:v>-177.92656553017412</c:v>
                </c:pt>
                <c:pt idx="1312">
                  <c:v>-177.95029593844185</c:v>
                </c:pt>
                <c:pt idx="1313">
                  <c:v>-177.97375484273056</c:v>
                </c:pt>
                <c:pt idx="1314">
                  <c:v>-177.99694534631359</c:v>
                </c:pt>
                <c:pt idx="1315">
                  <c:v>-178.01987051709767</c:v>
                </c:pt>
                <c:pt idx="1316">
                  <c:v>-178.04253338802255</c:v>
                </c:pt>
                <c:pt idx="1317">
                  <c:v>-178.06493695745596</c:v>
                </c:pt>
                <c:pt idx="1318">
                  <c:v>-178.08708418958469</c:v>
                </c:pt>
                <c:pt idx="1319">
                  <c:v>-178.10897801480081</c:v>
                </c:pt>
                <c:pt idx="1320">
                  <c:v>-178.13062133008407</c:v>
                </c:pt>
                <c:pt idx="1321">
                  <c:v>-178.15201699937984</c:v>
                </c:pt>
                <c:pt idx="1322">
                  <c:v>-178.17316785397279</c:v>
                </c:pt>
                <c:pt idx="1323">
                  <c:v>-178.19407669285692</c:v>
                </c:pt>
                <c:pt idx="1324">
                  <c:v>-178.21474628310099</c:v>
                </c:pt>
                <c:pt idx="1325">
                  <c:v>-178.23517936021</c:v>
                </c:pt>
                <c:pt idx="1326">
                  <c:v>-178.25537862848279</c:v>
                </c:pt>
                <c:pt idx="1327">
                  <c:v>-178.27534676136571</c:v>
                </c:pt>
                <c:pt idx="1328">
                  <c:v>-178.29508640180231</c:v>
                </c:pt>
                <c:pt idx="1329">
                  <c:v>-178.31460016257884</c:v>
                </c:pt>
                <c:pt idx="1330">
                  <c:v>-178.33389062666654</c:v>
                </c:pt>
                <c:pt idx="1331">
                  <c:v>-178.35296034755953</c:v>
                </c:pt>
                <c:pt idx="1332">
                  <c:v>-178.37181184960934</c:v>
                </c:pt>
                <c:pt idx="1333">
                  <c:v>-178.39044762835545</c:v>
                </c:pt>
                <c:pt idx="1334">
                  <c:v>-178.4088701508521</c:v>
                </c:pt>
                <c:pt idx="1335">
                  <c:v>-178.42708185599207</c:v>
                </c:pt>
                <c:pt idx="1336">
                  <c:v>-178.44508515482588</c:v>
                </c:pt>
                <c:pt idx="1337">
                  <c:v>-178.46288243087821</c:v>
                </c:pt>
                <c:pt idx="1338">
                  <c:v>-178.48047604046047</c:v>
                </c:pt>
                <c:pt idx="1339">
                  <c:v>-178.49786831297979</c:v>
                </c:pt>
                <c:pt idx="1340">
                  <c:v>-178.51506155124486</c:v>
                </c:pt>
                <c:pt idx="1341">
                  <c:v>-178.53205803176786</c:v>
                </c:pt>
                <c:pt idx="1342">
                  <c:v>-178.54886000506377</c:v>
                </c:pt>
                <c:pt idx="1343">
                  <c:v>-178.56546969594552</c:v>
                </c:pt>
                <c:pt idx="1344">
                  <c:v>-178.58188930381607</c:v>
                </c:pt>
                <c:pt idx="1345">
                  <c:v>-178.5981210029579</c:v>
                </c:pt>
                <c:pt idx="1346">
                  <c:v>-178.61416694281792</c:v>
                </c:pt>
                <c:pt idx="1347">
                  <c:v>-178.63002924829064</c:v>
                </c:pt>
                <c:pt idx="1348">
                  <c:v>-178.64571001999695</c:v>
                </c:pt>
                <c:pt idx="1349">
                  <c:v>-178.66121133456053</c:v>
                </c:pt>
                <c:pt idx="1350">
                  <c:v>-178.67653524488088</c:v>
                </c:pt>
                <c:pt idx="1351">
                  <c:v>-178.69168378040337</c:v>
                </c:pt>
                <c:pt idx="1352">
                  <c:v>-178.70665894738573</c:v>
                </c:pt>
                <c:pt idx="1353">
                  <c:v>-178.72146272916285</c:v>
                </c:pt>
                <c:pt idx="1354">
                  <c:v>-178.73609708640686</c:v>
                </c:pt>
                <c:pt idx="1355">
                  <c:v>-178.75056395738579</c:v>
                </c:pt>
                <c:pt idx="1356">
                  <c:v>-178.76486525821835</c:v>
                </c:pt>
                <c:pt idx="1357">
                  <c:v>-178.77900288312628</c:v>
                </c:pt>
                <c:pt idx="1358">
                  <c:v>-178.79297870468395</c:v>
                </c:pt>
                <c:pt idx="1359">
                  <c:v>-178.80679457406467</c:v>
                </c:pt>
                <c:pt idx="1360">
                  <c:v>-178.82045232128445</c:v>
                </c:pt>
                <c:pt idx="1361">
                  <c:v>-178.83395375544353</c:v>
                </c:pt>
                <c:pt idx="1362">
                  <c:v>-178.84730066496428</c:v>
                </c:pt>
                <c:pt idx="1363">
                  <c:v>-178.86049481782686</c:v>
                </c:pt>
                <c:pt idx="1364">
                  <c:v>-178.87353796180253</c:v>
                </c:pt>
                <c:pt idx="1365">
                  <c:v>-178.88643182468371</c:v>
                </c:pt>
                <c:pt idx="1366">
                  <c:v>-178.89917811451184</c:v>
                </c:pt>
                <c:pt idx="1367">
                  <c:v>-178.91177851980248</c:v>
                </c:pt>
                <c:pt idx="1368">
                  <c:v>-178.9242347097682</c:v>
                </c:pt>
                <c:pt idx="1369">
                  <c:v>-178.9365483345382</c:v>
                </c:pt>
                <c:pt idx="1370">
                  <c:v>-178.94872102537647</c:v>
                </c:pt>
                <c:pt idx="1371">
                  <c:v>-178.96075439489658</c:v>
                </c:pt>
                <c:pt idx="1372">
                  <c:v>-178.97265003727443</c:v>
                </c:pt>
                <c:pt idx="1373">
                  <c:v>-178.98440952845897</c:v>
                </c:pt>
                <c:pt idx="1374">
                  <c:v>-178.99603442637934</c:v>
                </c:pt>
                <c:pt idx="1375">
                  <c:v>-179.00752627115133</c:v>
                </c:pt>
                <c:pt idx="1376">
                  <c:v>-179.01888658528</c:v>
                </c:pt>
                <c:pt idx="1377">
                  <c:v>-179.03011687386083</c:v>
                </c:pt>
                <c:pt idx="1378">
                  <c:v>-179.04121862477842</c:v>
                </c:pt>
                <c:pt idx="1379">
                  <c:v>-179.05219330890293</c:v>
                </c:pt>
                <c:pt idx="1380">
                  <c:v>-179.063042380284</c:v>
                </c:pt>
                <c:pt idx="1381">
                  <c:v>-179.07376727634303</c:v>
                </c:pt>
                <c:pt idx="1382">
                  <c:v>-179.08436941806292</c:v>
                </c:pt>
                <c:pt idx="1383">
                  <c:v>-179.09485021017554</c:v>
                </c:pt>
                <c:pt idx="1384">
                  <c:v>-179.10521104134739</c:v>
                </c:pt>
                <c:pt idx="1385">
                  <c:v>-179.11545328436316</c:v>
                </c:pt>
                <c:pt idx="1386">
                  <c:v>-179.1255782963066</c:v>
                </c:pt>
                <c:pt idx="1387">
                  <c:v>-179.13558741874027</c:v>
                </c:pt>
                <c:pt idx="1388">
                  <c:v>-179.14548197788247</c:v>
                </c:pt>
                <c:pt idx="1389">
                  <c:v>-179.15526328478251</c:v>
                </c:pt>
                <c:pt idx="1390">
                  <c:v>-179.16493263549424</c:v>
                </c:pt>
                <c:pt idx="1391">
                  <c:v>-179.1744913112467</c:v>
                </c:pt>
                <c:pt idx="1392">
                  <c:v>-179.18394057861397</c:v>
                </c:pt>
                <c:pt idx="1393">
                  <c:v>-179.19328168968241</c:v>
                </c:pt>
                <c:pt idx="1394">
                  <c:v>-179.20251588221589</c:v>
                </c:pt>
                <c:pt idx="1395">
                  <c:v>-179.2116443798198</c:v>
                </c:pt>
                <c:pt idx="1396">
                  <c:v>-179.22066839210237</c:v>
                </c:pt>
                <c:pt idx="1397">
                  <c:v>-179.22958911483491</c:v>
                </c:pt>
                <c:pt idx="1398">
                  <c:v>-179.23840773010983</c:v>
                </c:pt>
                <c:pt idx="1399">
                  <c:v>-179.24712540649665</c:v>
                </c:pt>
                <c:pt idx="1400">
                  <c:v>-179.25574329919675</c:v>
                </c:pt>
              </c:numCache>
            </c:numRef>
          </c:yVal>
          <c:smooth val="1"/>
        </c:ser>
        <c:dLbls>
          <c:showLegendKey val="0"/>
          <c:showVal val="0"/>
          <c:showCatName val="0"/>
          <c:showSerName val="0"/>
          <c:showPercent val="0"/>
          <c:showBubbleSize val="0"/>
        </c:dLbls>
        <c:axId val="135874240"/>
        <c:axId val="135874816"/>
      </c:scatterChart>
      <c:valAx>
        <c:axId val="135873088"/>
        <c:scaling>
          <c:logBase val="10"/>
          <c:orientation val="minMax"/>
          <c:max val="100000"/>
          <c:min val="1.0000000000000005E-2"/>
        </c:scaling>
        <c:delete val="0"/>
        <c:axPos val="b"/>
        <c:minorGridlines/>
        <c:title>
          <c:tx>
            <c:rich>
              <a:bodyPr/>
              <a:lstStyle/>
              <a:p>
                <a:pPr>
                  <a:defRPr/>
                </a:pPr>
                <a:r>
                  <a:rPr lang="en-US"/>
                  <a:t>Frequency (kHz)</a:t>
                </a:r>
              </a:p>
            </c:rich>
          </c:tx>
          <c:layout/>
          <c:overlay val="0"/>
          <c:spPr>
            <a:noFill/>
            <a:ln w="25400">
              <a:noFill/>
            </a:ln>
          </c:spPr>
        </c:title>
        <c:numFmt formatCode="General"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35873664"/>
        <c:crossesAt val="-1000"/>
        <c:crossBetween val="midCat"/>
      </c:valAx>
      <c:valAx>
        <c:axId val="135873664"/>
        <c:scaling>
          <c:orientation val="minMax"/>
        </c:scaling>
        <c:delete val="0"/>
        <c:axPos val="l"/>
        <c:majorGridlines/>
        <c:title>
          <c:tx>
            <c:rich>
              <a:bodyPr rot="-5400000" vert="horz"/>
              <a:lstStyle/>
              <a:p>
                <a:pPr>
                  <a:defRPr/>
                </a:pPr>
                <a:r>
                  <a:rPr lang="en-US"/>
                  <a:t>Gain (dB)</a:t>
                </a:r>
              </a:p>
            </c:rich>
          </c:tx>
          <c:layout/>
          <c:overlay val="0"/>
          <c:spPr>
            <a:noFill/>
            <a:ln w="25400">
              <a:noFill/>
            </a:ln>
          </c:spPr>
        </c:title>
        <c:numFmt formatCode="General" sourceLinked="1"/>
        <c:majorTickMark val="out"/>
        <c:minorTickMark val="none"/>
        <c:tickLblPos val="nextTo"/>
        <c:crossAx val="135873088"/>
        <c:crossesAt val="1.0000000000000102E-4"/>
        <c:crossBetween val="midCat"/>
      </c:valAx>
      <c:valAx>
        <c:axId val="135874240"/>
        <c:scaling>
          <c:logBase val="10"/>
          <c:orientation val="minMax"/>
        </c:scaling>
        <c:delete val="1"/>
        <c:axPos val="b"/>
        <c:numFmt formatCode="General" sourceLinked="1"/>
        <c:majorTickMark val="out"/>
        <c:minorTickMark val="none"/>
        <c:tickLblPos val="none"/>
        <c:crossAx val="135874816"/>
        <c:crosses val="autoZero"/>
        <c:crossBetween val="midCat"/>
      </c:valAx>
      <c:valAx>
        <c:axId val="135874816"/>
        <c:scaling>
          <c:orientation val="minMax"/>
        </c:scaling>
        <c:delete val="0"/>
        <c:axPos val="r"/>
        <c:numFmt formatCode="General" sourceLinked="1"/>
        <c:majorTickMark val="out"/>
        <c:minorTickMark val="none"/>
        <c:tickLblPos val="nextTo"/>
        <c:crossAx val="135874240"/>
        <c:crosses val="max"/>
        <c:crossBetween val="midCat"/>
        <c:majorUnit val="45"/>
        <c:minorUnit val="5"/>
      </c:valAx>
    </c:plotArea>
    <c:legend>
      <c:legendPos val="r"/>
      <c:layout>
        <c:manualLayout>
          <c:xMode val="edge"/>
          <c:yMode val="edge"/>
          <c:x val="0.12624584717608101"/>
          <c:y val="0.74762808349146681"/>
          <c:w val="0.17109634551495156"/>
          <c:h val="9.1081593927893736E-2"/>
        </c:manualLayout>
      </c:layout>
      <c:overlay val="0"/>
      <c:spPr>
        <a:solidFill>
          <a:schemeClr val="bg1"/>
        </a:solidFill>
      </c:spPr>
    </c:legend>
    <c:plotVisOnly val="1"/>
    <c:dispBlanksAs val="gap"/>
    <c:showDLblsOverMax val="0"/>
  </c:chart>
  <c:printSettings>
    <c:headerFooter/>
    <c:pageMargins b="0.75000000000000766" l="0.70000000000000062" r="0.70000000000000062" t="0.75000000000000766"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emf"/><Relationship Id="rId5" Type="http://schemas.openxmlformats.org/officeDocument/2006/relationships/image" Target="../media/image2.emf"/><Relationship Id="rId4" Type="http://schemas.openxmlformats.org/officeDocument/2006/relationships/chart" Target="../charts/chart3.xml"/></Relationships>
</file>

<file path=xl/drawings/_rels/drawing2.xml.rels><?xml version="1.0" encoding="UTF-8" standalone="yes"?>
<Relationships xmlns="http://schemas.openxmlformats.org/package/2006/relationships"><Relationship Id="rId8" Type="http://schemas.openxmlformats.org/officeDocument/2006/relationships/image" Target="../media/image10.emf"/><Relationship Id="rId13" Type="http://schemas.openxmlformats.org/officeDocument/2006/relationships/image" Target="../media/image15.emf"/><Relationship Id="rId18" Type="http://schemas.openxmlformats.org/officeDocument/2006/relationships/image" Target="../media/image20.emf"/><Relationship Id="rId26" Type="http://schemas.openxmlformats.org/officeDocument/2006/relationships/image" Target="../media/image28.emf"/><Relationship Id="rId3" Type="http://schemas.openxmlformats.org/officeDocument/2006/relationships/image" Target="../media/image5.emf"/><Relationship Id="rId21" Type="http://schemas.openxmlformats.org/officeDocument/2006/relationships/image" Target="../media/image23.emf"/><Relationship Id="rId7" Type="http://schemas.openxmlformats.org/officeDocument/2006/relationships/image" Target="../media/image9.emf"/><Relationship Id="rId12" Type="http://schemas.openxmlformats.org/officeDocument/2006/relationships/image" Target="../media/image14.emf"/><Relationship Id="rId17" Type="http://schemas.openxmlformats.org/officeDocument/2006/relationships/image" Target="../media/image19.emf"/><Relationship Id="rId25" Type="http://schemas.openxmlformats.org/officeDocument/2006/relationships/image" Target="../media/image27.emf"/><Relationship Id="rId2" Type="http://schemas.openxmlformats.org/officeDocument/2006/relationships/image" Target="../media/image4.emf"/><Relationship Id="rId16" Type="http://schemas.openxmlformats.org/officeDocument/2006/relationships/image" Target="../media/image18.emf"/><Relationship Id="rId20" Type="http://schemas.openxmlformats.org/officeDocument/2006/relationships/image" Target="../media/image22.emf"/><Relationship Id="rId1" Type="http://schemas.openxmlformats.org/officeDocument/2006/relationships/image" Target="../media/image3.emf"/><Relationship Id="rId6" Type="http://schemas.openxmlformats.org/officeDocument/2006/relationships/image" Target="../media/image8.emf"/><Relationship Id="rId11" Type="http://schemas.openxmlformats.org/officeDocument/2006/relationships/image" Target="../media/image13.emf"/><Relationship Id="rId24" Type="http://schemas.openxmlformats.org/officeDocument/2006/relationships/image" Target="../media/image26.emf"/><Relationship Id="rId5" Type="http://schemas.openxmlformats.org/officeDocument/2006/relationships/image" Target="../media/image7.emf"/><Relationship Id="rId15" Type="http://schemas.openxmlformats.org/officeDocument/2006/relationships/image" Target="../media/image17.emf"/><Relationship Id="rId23" Type="http://schemas.openxmlformats.org/officeDocument/2006/relationships/image" Target="../media/image25.emf"/><Relationship Id="rId10" Type="http://schemas.openxmlformats.org/officeDocument/2006/relationships/image" Target="../media/image12.emf"/><Relationship Id="rId19" Type="http://schemas.openxmlformats.org/officeDocument/2006/relationships/image" Target="../media/image21.emf"/><Relationship Id="rId4" Type="http://schemas.openxmlformats.org/officeDocument/2006/relationships/image" Target="../media/image6.emf"/><Relationship Id="rId9" Type="http://schemas.openxmlformats.org/officeDocument/2006/relationships/image" Target="../media/image11.emf"/><Relationship Id="rId14" Type="http://schemas.openxmlformats.org/officeDocument/2006/relationships/image" Target="../media/image16.emf"/><Relationship Id="rId22" Type="http://schemas.openxmlformats.org/officeDocument/2006/relationships/image" Target="../media/image24.emf"/></Relationships>
</file>

<file path=xl/drawings/drawing1.xml><?xml version="1.0" encoding="utf-8"?>
<xdr:wsDr xmlns:xdr="http://schemas.openxmlformats.org/drawingml/2006/spreadsheetDrawing" xmlns:a="http://schemas.openxmlformats.org/drawingml/2006/main">
  <xdr:oneCellAnchor>
    <xdr:from>
      <xdr:col>0</xdr:col>
      <xdr:colOff>1562100</xdr:colOff>
      <xdr:row>148</xdr:row>
      <xdr:rowOff>0</xdr:rowOff>
    </xdr:from>
    <xdr:ext cx="65" cy="206467"/>
    <xdr:sp macro="" textlink="">
      <xdr:nvSpPr>
        <xdr:cNvPr id="2" name="Rectangle 366"/>
        <xdr:cNvSpPr>
          <a:spLocks noChangeAspect="1" noChangeArrowheads="1"/>
        </xdr:cNvSpPr>
      </xdr:nvSpPr>
      <xdr:spPr bwMode="auto">
        <a:xfrm>
          <a:off x="1562100" y="38368941"/>
          <a:ext cx="65" cy="206467"/>
        </a:xfrm>
        <a:prstGeom prst="rect">
          <a:avLst/>
        </a:prstGeom>
        <a:noFill/>
        <a:ln w="9525">
          <a:noFill/>
          <a:miter lim="800000"/>
          <a:headEnd/>
          <a:tailEnd/>
        </a:ln>
      </xdr:spPr>
      <xdr:txBody>
        <a:bodyPr wrap="none" lIns="0" tIns="0" rIns="0" bIns="0" anchor="t" upright="1">
          <a:spAutoFit/>
        </a:bodyPr>
        <a:lstStyle/>
        <a:p>
          <a:pPr algn="l" rtl="0">
            <a:defRPr sz="1000"/>
          </a:pPr>
          <a:endParaRPr lang="en-US" sz="700" b="0" i="0" u="none" strike="noStrike" baseline="0">
            <a:solidFill>
              <a:srgbClr val="000000"/>
            </a:solidFill>
            <a:latin typeface="Times New Roman"/>
            <a:cs typeface="Times New Roman"/>
          </a:endParaRPr>
        </a:p>
        <a:p>
          <a:pPr algn="l" rtl="0">
            <a:defRPr sz="1000"/>
          </a:pPr>
          <a:endParaRPr lang="en-US" sz="700" b="0" i="0" u="none" strike="noStrike" baseline="0">
            <a:solidFill>
              <a:srgbClr val="000000"/>
            </a:solidFill>
            <a:latin typeface="Times New Roman"/>
            <a:cs typeface="Times New Roman"/>
          </a:endParaRPr>
        </a:p>
      </xdr:txBody>
    </xdr:sp>
    <xdr:clientData/>
  </xdr:oneCellAnchor>
  <xdr:twoCellAnchor editAs="oneCell">
    <xdr:from>
      <xdr:col>1</xdr:col>
      <xdr:colOff>514350</xdr:colOff>
      <xdr:row>148</xdr:row>
      <xdr:rowOff>0</xdr:rowOff>
    </xdr:from>
    <xdr:to>
      <xdr:col>1</xdr:col>
      <xdr:colOff>514350</xdr:colOff>
      <xdr:row>148</xdr:row>
      <xdr:rowOff>104775</xdr:rowOff>
    </xdr:to>
    <xdr:sp macro="" textlink="">
      <xdr:nvSpPr>
        <xdr:cNvPr id="2029" name="Rectangle 368"/>
        <xdr:cNvSpPr>
          <a:spLocks noChangeAspect="1" noChangeArrowheads="1"/>
        </xdr:cNvSpPr>
      </xdr:nvSpPr>
      <xdr:spPr bwMode="auto">
        <a:xfrm>
          <a:off x="4591050" y="38671500"/>
          <a:ext cx="0" cy="104775"/>
        </a:xfrm>
        <a:prstGeom prst="rect">
          <a:avLst/>
        </a:prstGeom>
        <a:noFill/>
        <a:ln w="9525">
          <a:noFill/>
          <a:miter lim="800000"/>
          <a:headEnd/>
          <a:tailEnd/>
        </a:ln>
      </xdr:spPr>
    </xdr:sp>
    <xdr:clientData/>
  </xdr:twoCellAnchor>
  <xdr:twoCellAnchor editAs="oneCell">
    <xdr:from>
      <xdr:col>5</xdr:col>
      <xdr:colOff>387802</xdr:colOff>
      <xdr:row>1</xdr:row>
      <xdr:rowOff>105456</xdr:rowOff>
    </xdr:from>
    <xdr:to>
      <xdr:col>15</xdr:col>
      <xdr:colOff>164646</xdr:colOff>
      <xdr:row>21</xdr:row>
      <xdr:rowOff>245806</xdr:rowOff>
    </xdr:to>
    <xdr:pic>
      <xdr:nvPicPr>
        <xdr:cNvPr id="2030" name="Picture 673"/>
        <xdr:cNvPicPr>
          <a:picLocks noChangeAspect="1" noChangeArrowheads="1"/>
        </xdr:cNvPicPr>
      </xdr:nvPicPr>
      <xdr:blipFill>
        <a:blip xmlns:r="http://schemas.openxmlformats.org/officeDocument/2006/relationships" r:embed="rId1" cstate="print"/>
        <a:srcRect/>
        <a:stretch>
          <a:fillRect/>
        </a:stretch>
      </xdr:blipFill>
      <xdr:spPr bwMode="auto">
        <a:xfrm>
          <a:off x="11787076" y="392230"/>
          <a:ext cx="6919745" cy="4954060"/>
        </a:xfrm>
        <a:prstGeom prst="rect">
          <a:avLst/>
        </a:prstGeom>
        <a:noFill/>
        <a:ln w="9525">
          <a:noFill/>
          <a:miter lim="800000"/>
          <a:headEnd/>
          <a:tailEnd/>
        </a:ln>
      </xdr:spPr>
    </xdr:pic>
    <xdr:clientData/>
  </xdr:twoCellAnchor>
  <xdr:twoCellAnchor>
    <xdr:from>
      <xdr:col>5</xdr:col>
      <xdr:colOff>553149</xdr:colOff>
      <xdr:row>101</xdr:row>
      <xdr:rowOff>230430</xdr:rowOff>
    </xdr:from>
    <xdr:to>
      <xdr:col>15</xdr:col>
      <xdr:colOff>233686</xdr:colOff>
      <xdr:row>116</xdr:row>
      <xdr:rowOff>380693</xdr:rowOff>
    </xdr:to>
    <xdr:graphicFrame macro="">
      <xdr:nvGraphicFramePr>
        <xdr:cNvPr id="2031"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551522</xdr:colOff>
      <xdr:row>117</xdr:row>
      <xdr:rowOff>285750</xdr:rowOff>
    </xdr:from>
    <xdr:to>
      <xdr:col>15</xdr:col>
      <xdr:colOff>444972</xdr:colOff>
      <xdr:row>131</xdr:row>
      <xdr:rowOff>83344</xdr:rowOff>
    </xdr:to>
    <xdr:graphicFrame macro="">
      <xdr:nvGraphicFramePr>
        <xdr:cNvPr id="203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536061</xdr:colOff>
      <xdr:row>132</xdr:row>
      <xdr:rowOff>237146</xdr:rowOff>
    </xdr:from>
    <xdr:to>
      <xdr:col>15</xdr:col>
      <xdr:colOff>495240</xdr:colOff>
      <xdr:row>145</xdr:row>
      <xdr:rowOff>316914</xdr:rowOff>
    </xdr:to>
    <xdr:graphicFrame macro="">
      <xdr:nvGraphicFramePr>
        <xdr:cNvPr id="203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8</xdr:col>
      <xdr:colOff>0</xdr:colOff>
      <xdr:row>84</xdr:row>
      <xdr:rowOff>0</xdr:rowOff>
    </xdr:from>
    <xdr:to>
      <xdr:col>13</xdr:col>
      <xdr:colOff>428625</xdr:colOff>
      <xdr:row>99</xdr:row>
      <xdr:rowOff>35719</xdr:rowOff>
    </xdr:to>
    <xdr:pic>
      <xdr:nvPicPr>
        <xdr:cNvPr id="3" name="Picture 1025"/>
        <xdr:cNvPicPr>
          <a:picLocks noChangeAspect="1" noChangeArrowheads="1"/>
        </xdr:cNvPicPr>
      </xdr:nvPicPr>
      <xdr:blipFill>
        <a:blip xmlns:r="http://schemas.openxmlformats.org/officeDocument/2006/relationships" r:embed="rId5" cstate="print"/>
        <a:srcRect/>
        <a:stretch>
          <a:fillRect/>
        </a:stretch>
      </xdr:blipFill>
      <xdr:spPr bwMode="auto">
        <a:xfrm>
          <a:off x="13344525" y="22545675"/>
          <a:ext cx="4257675" cy="4714875"/>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409575</xdr:colOff>
      <xdr:row>2</xdr:row>
      <xdr:rowOff>66675</xdr:rowOff>
    </xdr:from>
    <xdr:to>
      <xdr:col>12</xdr:col>
      <xdr:colOff>752475</xdr:colOff>
      <xdr:row>7</xdr:row>
      <xdr:rowOff>66675</xdr:rowOff>
    </xdr:to>
    <xdr:pic>
      <xdr:nvPicPr>
        <xdr:cNvPr id="5121"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8305800" y="390525"/>
          <a:ext cx="3609975" cy="809625"/>
        </a:xfrm>
        <a:prstGeom prst="rect">
          <a:avLst/>
        </a:prstGeom>
        <a:noFill/>
        <a:ln w="9525">
          <a:noFill/>
          <a:miter lim="800000"/>
          <a:headEnd/>
          <a:tailEnd/>
        </a:ln>
      </xdr:spPr>
    </xdr:pic>
    <xdr:clientData/>
  </xdr:twoCellAnchor>
  <xdr:twoCellAnchor editAs="oneCell">
    <xdr:from>
      <xdr:col>11</xdr:col>
      <xdr:colOff>485775</xdr:colOff>
      <xdr:row>8</xdr:row>
      <xdr:rowOff>57150</xdr:rowOff>
    </xdr:from>
    <xdr:to>
      <xdr:col>12</xdr:col>
      <xdr:colOff>1771649</xdr:colOff>
      <xdr:row>11</xdr:row>
      <xdr:rowOff>95250</xdr:rowOff>
    </xdr:to>
    <xdr:pic>
      <xdr:nvPicPr>
        <xdr:cNvPr id="5122"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10048875" y="1352550"/>
          <a:ext cx="2886075" cy="523875"/>
        </a:xfrm>
        <a:prstGeom prst="rect">
          <a:avLst/>
        </a:prstGeom>
        <a:noFill/>
        <a:ln w="9525">
          <a:noFill/>
          <a:miter lim="800000"/>
          <a:headEnd/>
          <a:tailEnd/>
        </a:ln>
      </xdr:spPr>
    </xdr:pic>
    <xdr:clientData/>
  </xdr:twoCellAnchor>
  <xdr:twoCellAnchor editAs="oneCell">
    <xdr:from>
      <xdr:col>11</xdr:col>
      <xdr:colOff>1162050</xdr:colOff>
      <xdr:row>12</xdr:row>
      <xdr:rowOff>76200</xdr:rowOff>
    </xdr:from>
    <xdr:to>
      <xdr:col>12</xdr:col>
      <xdr:colOff>1571624</xdr:colOff>
      <xdr:row>15</xdr:row>
      <xdr:rowOff>76200</xdr:rowOff>
    </xdr:to>
    <xdr:pic>
      <xdr:nvPicPr>
        <xdr:cNvPr id="5123"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10725150" y="2019300"/>
          <a:ext cx="2009775" cy="485775"/>
        </a:xfrm>
        <a:prstGeom prst="rect">
          <a:avLst/>
        </a:prstGeom>
        <a:noFill/>
        <a:ln w="9525">
          <a:noFill/>
          <a:miter lim="800000"/>
          <a:headEnd/>
          <a:tailEnd/>
        </a:ln>
      </xdr:spPr>
    </xdr:pic>
    <xdr:clientData/>
  </xdr:twoCellAnchor>
  <xdr:twoCellAnchor editAs="oneCell">
    <xdr:from>
      <xdr:col>12</xdr:col>
      <xdr:colOff>1905000</xdr:colOff>
      <xdr:row>13</xdr:row>
      <xdr:rowOff>19050</xdr:rowOff>
    </xdr:from>
    <xdr:to>
      <xdr:col>13</xdr:col>
      <xdr:colOff>2171700</xdr:colOff>
      <xdr:row>14</xdr:row>
      <xdr:rowOff>142875</xdr:rowOff>
    </xdr:to>
    <xdr:pic>
      <xdr:nvPicPr>
        <xdr:cNvPr id="5124"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13068300" y="2124075"/>
          <a:ext cx="2733675" cy="285750"/>
        </a:xfrm>
        <a:prstGeom prst="rect">
          <a:avLst/>
        </a:prstGeom>
        <a:noFill/>
        <a:ln w="9525">
          <a:noFill/>
          <a:miter lim="800000"/>
          <a:headEnd/>
          <a:tailEnd/>
        </a:ln>
      </xdr:spPr>
    </xdr:pic>
    <xdr:clientData/>
  </xdr:twoCellAnchor>
  <xdr:twoCellAnchor editAs="oneCell">
    <xdr:from>
      <xdr:col>11</xdr:col>
      <xdr:colOff>1219200</xdr:colOff>
      <xdr:row>15</xdr:row>
      <xdr:rowOff>85725</xdr:rowOff>
    </xdr:from>
    <xdr:to>
      <xdr:col>12</xdr:col>
      <xdr:colOff>523874</xdr:colOff>
      <xdr:row>18</xdr:row>
      <xdr:rowOff>66675</xdr:rowOff>
    </xdr:to>
    <xdr:pic>
      <xdr:nvPicPr>
        <xdr:cNvPr id="5125" name="Picture 5"/>
        <xdr:cNvPicPr>
          <a:picLocks noChangeAspect="1" noChangeArrowheads="1"/>
        </xdr:cNvPicPr>
      </xdr:nvPicPr>
      <xdr:blipFill>
        <a:blip xmlns:r="http://schemas.openxmlformats.org/officeDocument/2006/relationships" r:embed="rId5" cstate="print"/>
        <a:srcRect/>
        <a:stretch>
          <a:fillRect/>
        </a:stretch>
      </xdr:blipFill>
      <xdr:spPr bwMode="auto">
        <a:xfrm>
          <a:off x="10782300" y="2514600"/>
          <a:ext cx="904875" cy="466725"/>
        </a:xfrm>
        <a:prstGeom prst="rect">
          <a:avLst/>
        </a:prstGeom>
        <a:noFill/>
        <a:ln w="9525">
          <a:noFill/>
          <a:miter lim="800000"/>
          <a:headEnd/>
          <a:tailEnd/>
        </a:ln>
      </xdr:spPr>
    </xdr:pic>
    <xdr:clientData/>
  </xdr:twoCellAnchor>
  <xdr:twoCellAnchor editAs="oneCell">
    <xdr:from>
      <xdr:col>11</xdr:col>
      <xdr:colOff>1238250</xdr:colOff>
      <xdr:row>18</xdr:row>
      <xdr:rowOff>123825</xdr:rowOff>
    </xdr:from>
    <xdr:to>
      <xdr:col>12</xdr:col>
      <xdr:colOff>733424</xdr:colOff>
      <xdr:row>21</xdr:row>
      <xdr:rowOff>95250</xdr:rowOff>
    </xdr:to>
    <xdr:pic>
      <xdr:nvPicPr>
        <xdr:cNvPr id="5126" name="Picture 6"/>
        <xdr:cNvPicPr>
          <a:picLocks noChangeAspect="1" noChangeArrowheads="1"/>
        </xdr:cNvPicPr>
      </xdr:nvPicPr>
      <xdr:blipFill>
        <a:blip xmlns:r="http://schemas.openxmlformats.org/officeDocument/2006/relationships" r:embed="rId6" cstate="print"/>
        <a:srcRect/>
        <a:stretch>
          <a:fillRect/>
        </a:stretch>
      </xdr:blipFill>
      <xdr:spPr bwMode="auto">
        <a:xfrm>
          <a:off x="10801350" y="3038475"/>
          <a:ext cx="1095375" cy="457200"/>
        </a:xfrm>
        <a:prstGeom prst="rect">
          <a:avLst/>
        </a:prstGeom>
        <a:noFill/>
        <a:ln w="9525">
          <a:noFill/>
          <a:miter lim="800000"/>
          <a:headEnd/>
          <a:tailEnd/>
        </a:ln>
      </xdr:spPr>
    </xdr:pic>
    <xdr:clientData/>
  </xdr:twoCellAnchor>
  <xdr:twoCellAnchor editAs="oneCell">
    <xdr:from>
      <xdr:col>10</xdr:col>
      <xdr:colOff>152400</xdr:colOff>
      <xdr:row>26</xdr:row>
      <xdr:rowOff>114300</xdr:rowOff>
    </xdr:from>
    <xdr:to>
      <xdr:col>10</xdr:col>
      <xdr:colOff>1400175</xdr:colOff>
      <xdr:row>29</xdr:row>
      <xdr:rowOff>57150</xdr:rowOff>
    </xdr:to>
    <xdr:pic>
      <xdr:nvPicPr>
        <xdr:cNvPr id="5127" name="Picture 7"/>
        <xdr:cNvPicPr>
          <a:picLocks noChangeAspect="1" noChangeArrowheads="1"/>
        </xdr:cNvPicPr>
      </xdr:nvPicPr>
      <xdr:blipFill>
        <a:blip xmlns:r="http://schemas.openxmlformats.org/officeDocument/2006/relationships" r:embed="rId7" cstate="print"/>
        <a:srcRect/>
        <a:stretch>
          <a:fillRect/>
        </a:stretch>
      </xdr:blipFill>
      <xdr:spPr bwMode="auto">
        <a:xfrm>
          <a:off x="8048625" y="4486275"/>
          <a:ext cx="1247775" cy="428625"/>
        </a:xfrm>
        <a:prstGeom prst="rect">
          <a:avLst/>
        </a:prstGeom>
        <a:noFill/>
        <a:ln w="9525">
          <a:noFill/>
          <a:miter lim="800000"/>
          <a:headEnd/>
          <a:tailEnd/>
        </a:ln>
      </xdr:spPr>
    </xdr:pic>
    <xdr:clientData/>
  </xdr:twoCellAnchor>
  <xdr:twoCellAnchor editAs="oneCell">
    <xdr:from>
      <xdr:col>10</xdr:col>
      <xdr:colOff>323850</xdr:colOff>
      <xdr:row>30</xdr:row>
      <xdr:rowOff>19050</xdr:rowOff>
    </xdr:from>
    <xdr:to>
      <xdr:col>10</xdr:col>
      <xdr:colOff>1266825</xdr:colOff>
      <xdr:row>32</xdr:row>
      <xdr:rowOff>85726</xdr:rowOff>
    </xdr:to>
    <xdr:pic>
      <xdr:nvPicPr>
        <xdr:cNvPr id="5128" name="Picture 8"/>
        <xdr:cNvPicPr>
          <a:picLocks noChangeAspect="1" noChangeArrowheads="1"/>
        </xdr:cNvPicPr>
      </xdr:nvPicPr>
      <xdr:blipFill>
        <a:blip xmlns:r="http://schemas.openxmlformats.org/officeDocument/2006/relationships" r:embed="rId8" cstate="print"/>
        <a:srcRect/>
        <a:stretch>
          <a:fillRect/>
        </a:stretch>
      </xdr:blipFill>
      <xdr:spPr bwMode="auto">
        <a:xfrm>
          <a:off x="8220075" y="5038725"/>
          <a:ext cx="942975" cy="390525"/>
        </a:xfrm>
        <a:prstGeom prst="rect">
          <a:avLst/>
        </a:prstGeom>
        <a:noFill/>
        <a:ln w="9525">
          <a:noFill/>
          <a:miter lim="800000"/>
          <a:headEnd/>
          <a:tailEnd/>
        </a:ln>
      </xdr:spPr>
    </xdr:pic>
    <xdr:clientData/>
  </xdr:twoCellAnchor>
  <xdr:twoCellAnchor editAs="oneCell">
    <xdr:from>
      <xdr:col>11</xdr:col>
      <xdr:colOff>371475</xdr:colOff>
      <xdr:row>30</xdr:row>
      <xdr:rowOff>57150</xdr:rowOff>
    </xdr:from>
    <xdr:to>
      <xdr:col>11</xdr:col>
      <xdr:colOff>1276350</xdr:colOff>
      <xdr:row>32</xdr:row>
      <xdr:rowOff>133351</xdr:rowOff>
    </xdr:to>
    <xdr:pic>
      <xdr:nvPicPr>
        <xdr:cNvPr id="5129" name="Picture 9"/>
        <xdr:cNvPicPr>
          <a:picLocks noChangeAspect="1" noChangeArrowheads="1"/>
        </xdr:cNvPicPr>
      </xdr:nvPicPr>
      <xdr:blipFill>
        <a:blip xmlns:r="http://schemas.openxmlformats.org/officeDocument/2006/relationships" r:embed="rId9" cstate="print"/>
        <a:srcRect/>
        <a:stretch>
          <a:fillRect/>
        </a:stretch>
      </xdr:blipFill>
      <xdr:spPr bwMode="auto">
        <a:xfrm>
          <a:off x="9934575" y="5076825"/>
          <a:ext cx="904875" cy="400050"/>
        </a:xfrm>
        <a:prstGeom prst="rect">
          <a:avLst/>
        </a:prstGeom>
        <a:noFill/>
        <a:ln w="9525">
          <a:noFill/>
          <a:miter lim="800000"/>
          <a:headEnd/>
          <a:tailEnd/>
        </a:ln>
      </xdr:spPr>
    </xdr:pic>
    <xdr:clientData/>
  </xdr:twoCellAnchor>
  <xdr:twoCellAnchor editAs="oneCell">
    <xdr:from>
      <xdr:col>11</xdr:col>
      <xdr:colOff>171450</xdr:colOff>
      <xdr:row>26</xdr:row>
      <xdr:rowOff>85725</xdr:rowOff>
    </xdr:from>
    <xdr:to>
      <xdr:col>12</xdr:col>
      <xdr:colOff>428624</xdr:colOff>
      <xdr:row>29</xdr:row>
      <xdr:rowOff>57150</xdr:rowOff>
    </xdr:to>
    <xdr:pic>
      <xdr:nvPicPr>
        <xdr:cNvPr id="5130" name="Picture 10"/>
        <xdr:cNvPicPr>
          <a:picLocks noChangeAspect="1" noChangeArrowheads="1"/>
        </xdr:cNvPicPr>
      </xdr:nvPicPr>
      <xdr:blipFill>
        <a:blip xmlns:r="http://schemas.openxmlformats.org/officeDocument/2006/relationships" r:embed="rId10" cstate="print"/>
        <a:srcRect/>
        <a:stretch>
          <a:fillRect/>
        </a:stretch>
      </xdr:blipFill>
      <xdr:spPr bwMode="auto">
        <a:xfrm>
          <a:off x="9734550" y="4457700"/>
          <a:ext cx="1857375" cy="457200"/>
        </a:xfrm>
        <a:prstGeom prst="rect">
          <a:avLst/>
        </a:prstGeom>
        <a:noFill/>
        <a:ln w="9525">
          <a:noFill/>
          <a:miter lim="800000"/>
          <a:headEnd/>
          <a:tailEnd/>
        </a:ln>
      </xdr:spPr>
    </xdr:pic>
    <xdr:clientData/>
  </xdr:twoCellAnchor>
  <xdr:twoCellAnchor editAs="oneCell">
    <xdr:from>
      <xdr:col>13</xdr:col>
      <xdr:colOff>581025</xdr:colOff>
      <xdr:row>30</xdr:row>
      <xdr:rowOff>114300</xdr:rowOff>
    </xdr:from>
    <xdr:to>
      <xdr:col>13</xdr:col>
      <xdr:colOff>1524000</xdr:colOff>
      <xdr:row>33</xdr:row>
      <xdr:rowOff>9525</xdr:rowOff>
    </xdr:to>
    <xdr:pic>
      <xdr:nvPicPr>
        <xdr:cNvPr id="5131" name="Picture 11"/>
        <xdr:cNvPicPr>
          <a:picLocks noChangeAspect="1" noChangeArrowheads="1"/>
        </xdr:cNvPicPr>
      </xdr:nvPicPr>
      <xdr:blipFill>
        <a:blip xmlns:r="http://schemas.openxmlformats.org/officeDocument/2006/relationships" r:embed="rId11" cstate="print"/>
        <a:srcRect/>
        <a:stretch>
          <a:fillRect/>
        </a:stretch>
      </xdr:blipFill>
      <xdr:spPr bwMode="auto">
        <a:xfrm>
          <a:off x="14211300" y="5133975"/>
          <a:ext cx="942975" cy="381000"/>
        </a:xfrm>
        <a:prstGeom prst="rect">
          <a:avLst/>
        </a:prstGeom>
        <a:noFill/>
        <a:ln w="9525">
          <a:noFill/>
          <a:miter lim="800000"/>
          <a:headEnd/>
          <a:tailEnd/>
        </a:ln>
      </xdr:spPr>
    </xdr:pic>
    <xdr:clientData/>
  </xdr:twoCellAnchor>
  <xdr:twoCellAnchor editAs="oneCell">
    <xdr:from>
      <xdr:col>14</xdr:col>
      <xdr:colOff>276225</xdr:colOff>
      <xdr:row>31</xdr:row>
      <xdr:rowOff>19050</xdr:rowOff>
    </xdr:from>
    <xdr:to>
      <xdr:col>14</xdr:col>
      <xdr:colOff>2133600</xdr:colOff>
      <xdr:row>33</xdr:row>
      <xdr:rowOff>123825</xdr:rowOff>
    </xdr:to>
    <xdr:pic>
      <xdr:nvPicPr>
        <xdr:cNvPr id="5132" name="Picture 13"/>
        <xdr:cNvPicPr>
          <a:picLocks noChangeAspect="1" noChangeArrowheads="1"/>
        </xdr:cNvPicPr>
      </xdr:nvPicPr>
      <xdr:blipFill>
        <a:blip xmlns:r="http://schemas.openxmlformats.org/officeDocument/2006/relationships" r:embed="rId12" cstate="print"/>
        <a:srcRect/>
        <a:stretch>
          <a:fillRect/>
        </a:stretch>
      </xdr:blipFill>
      <xdr:spPr bwMode="auto">
        <a:xfrm>
          <a:off x="16363950" y="5200650"/>
          <a:ext cx="1857375" cy="428625"/>
        </a:xfrm>
        <a:prstGeom prst="rect">
          <a:avLst/>
        </a:prstGeom>
        <a:noFill/>
        <a:ln w="9525">
          <a:noFill/>
          <a:miter lim="800000"/>
          <a:headEnd/>
          <a:tailEnd/>
        </a:ln>
      </xdr:spPr>
    </xdr:pic>
    <xdr:clientData/>
  </xdr:twoCellAnchor>
  <xdr:twoCellAnchor editAs="oneCell">
    <xdr:from>
      <xdr:col>12</xdr:col>
      <xdr:colOff>2209800</xdr:colOff>
      <xdr:row>24</xdr:row>
      <xdr:rowOff>76200</xdr:rowOff>
    </xdr:from>
    <xdr:to>
      <xdr:col>14</xdr:col>
      <xdr:colOff>19050</xdr:colOff>
      <xdr:row>27</xdr:row>
      <xdr:rowOff>66674</xdr:rowOff>
    </xdr:to>
    <xdr:pic>
      <xdr:nvPicPr>
        <xdr:cNvPr id="5133" name="Picture 14"/>
        <xdr:cNvPicPr>
          <a:picLocks noChangeAspect="1" noChangeArrowheads="1"/>
        </xdr:cNvPicPr>
      </xdr:nvPicPr>
      <xdr:blipFill>
        <a:blip xmlns:r="http://schemas.openxmlformats.org/officeDocument/2006/relationships" r:embed="rId13" cstate="print"/>
        <a:srcRect/>
        <a:stretch>
          <a:fillRect/>
        </a:stretch>
      </xdr:blipFill>
      <xdr:spPr bwMode="auto">
        <a:xfrm>
          <a:off x="13373100" y="4124325"/>
          <a:ext cx="2733675" cy="476250"/>
        </a:xfrm>
        <a:prstGeom prst="rect">
          <a:avLst/>
        </a:prstGeom>
        <a:noFill/>
        <a:ln w="9525">
          <a:noFill/>
          <a:miter lim="800000"/>
          <a:headEnd/>
          <a:tailEnd/>
        </a:ln>
      </xdr:spPr>
    </xdr:pic>
    <xdr:clientData/>
  </xdr:twoCellAnchor>
  <xdr:twoCellAnchor editAs="oneCell">
    <xdr:from>
      <xdr:col>11</xdr:col>
      <xdr:colOff>1228725</xdr:colOff>
      <xdr:row>22</xdr:row>
      <xdr:rowOff>9525</xdr:rowOff>
    </xdr:from>
    <xdr:to>
      <xdr:col>12</xdr:col>
      <xdr:colOff>914399</xdr:colOff>
      <xdr:row>24</xdr:row>
      <xdr:rowOff>142875</xdr:rowOff>
    </xdr:to>
    <xdr:pic>
      <xdr:nvPicPr>
        <xdr:cNvPr id="5134" name="Picture 15"/>
        <xdr:cNvPicPr>
          <a:picLocks noChangeAspect="1" noChangeArrowheads="1"/>
        </xdr:cNvPicPr>
      </xdr:nvPicPr>
      <xdr:blipFill>
        <a:blip xmlns:r="http://schemas.openxmlformats.org/officeDocument/2006/relationships" r:embed="rId14" cstate="print"/>
        <a:srcRect/>
        <a:stretch>
          <a:fillRect/>
        </a:stretch>
      </xdr:blipFill>
      <xdr:spPr bwMode="auto">
        <a:xfrm>
          <a:off x="10791825" y="3571875"/>
          <a:ext cx="1285875" cy="457200"/>
        </a:xfrm>
        <a:prstGeom prst="rect">
          <a:avLst/>
        </a:prstGeom>
        <a:noFill/>
        <a:ln w="9525">
          <a:noFill/>
          <a:miter lim="800000"/>
          <a:headEnd/>
          <a:tailEnd/>
        </a:ln>
      </xdr:spPr>
    </xdr:pic>
    <xdr:clientData/>
  </xdr:twoCellAnchor>
  <xdr:twoCellAnchor editAs="oneCell">
    <xdr:from>
      <xdr:col>12</xdr:col>
      <xdr:colOff>257175</xdr:colOff>
      <xdr:row>30</xdr:row>
      <xdr:rowOff>95250</xdr:rowOff>
    </xdr:from>
    <xdr:to>
      <xdr:col>12</xdr:col>
      <xdr:colOff>2190750</xdr:colOff>
      <xdr:row>32</xdr:row>
      <xdr:rowOff>152401</xdr:rowOff>
    </xdr:to>
    <xdr:pic>
      <xdr:nvPicPr>
        <xdr:cNvPr id="5135" name="Picture 16"/>
        <xdr:cNvPicPr>
          <a:picLocks noChangeAspect="1" noChangeArrowheads="1"/>
        </xdr:cNvPicPr>
      </xdr:nvPicPr>
      <xdr:blipFill>
        <a:blip xmlns:r="http://schemas.openxmlformats.org/officeDocument/2006/relationships" r:embed="rId15" cstate="print"/>
        <a:srcRect/>
        <a:stretch>
          <a:fillRect/>
        </a:stretch>
      </xdr:blipFill>
      <xdr:spPr bwMode="auto">
        <a:xfrm>
          <a:off x="11420475" y="5114925"/>
          <a:ext cx="1933575" cy="381000"/>
        </a:xfrm>
        <a:prstGeom prst="rect">
          <a:avLst/>
        </a:prstGeom>
        <a:noFill/>
        <a:ln w="9525">
          <a:noFill/>
          <a:miter lim="800000"/>
          <a:headEnd/>
          <a:tailEnd/>
        </a:ln>
      </xdr:spPr>
    </xdr:pic>
    <xdr:clientData/>
  </xdr:twoCellAnchor>
  <xdr:twoCellAnchor editAs="oneCell">
    <xdr:from>
      <xdr:col>14</xdr:col>
      <xdr:colOff>314325</xdr:colOff>
      <xdr:row>24</xdr:row>
      <xdr:rowOff>0</xdr:rowOff>
    </xdr:from>
    <xdr:to>
      <xdr:col>15</xdr:col>
      <xdr:colOff>1038225</xdr:colOff>
      <xdr:row>27</xdr:row>
      <xdr:rowOff>9525</xdr:rowOff>
    </xdr:to>
    <xdr:pic>
      <xdr:nvPicPr>
        <xdr:cNvPr id="5136" name="Picture 17"/>
        <xdr:cNvPicPr>
          <a:picLocks noChangeAspect="1" noChangeArrowheads="1"/>
        </xdr:cNvPicPr>
      </xdr:nvPicPr>
      <xdr:blipFill>
        <a:blip xmlns:r="http://schemas.openxmlformats.org/officeDocument/2006/relationships" r:embed="rId16" cstate="print"/>
        <a:srcRect/>
        <a:stretch>
          <a:fillRect/>
        </a:stretch>
      </xdr:blipFill>
      <xdr:spPr bwMode="auto">
        <a:xfrm>
          <a:off x="16402050" y="4029075"/>
          <a:ext cx="3228975" cy="495300"/>
        </a:xfrm>
        <a:prstGeom prst="rect">
          <a:avLst/>
        </a:prstGeom>
        <a:noFill/>
        <a:ln w="9525">
          <a:noFill/>
          <a:miter lim="800000"/>
          <a:headEnd/>
          <a:tailEnd/>
        </a:ln>
      </xdr:spPr>
    </xdr:pic>
    <xdr:clientData/>
  </xdr:twoCellAnchor>
  <xdr:twoCellAnchor editAs="oneCell">
    <xdr:from>
      <xdr:col>14</xdr:col>
      <xdr:colOff>152400</xdr:colOff>
      <xdr:row>1</xdr:row>
      <xdr:rowOff>104775</xdr:rowOff>
    </xdr:from>
    <xdr:to>
      <xdr:col>14</xdr:col>
      <xdr:colOff>1628775</xdr:colOff>
      <xdr:row>4</xdr:row>
      <xdr:rowOff>28575</xdr:rowOff>
    </xdr:to>
    <xdr:pic>
      <xdr:nvPicPr>
        <xdr:cNvPr id="5137" name="Picture 18"/>
        <xdr:cNvPicPr>
          <a:picLocks noChangeAspect="1" noChangeArrowheads="1"/>
        </xdr:cNvPicPr>
      </xdr:nvPicPr>
      <xdr:blipFill>
        <a:blip xmlns:r="http://schemas.openxmlformats.org/officeDocument/2006/relationships" r:embed="rId17" cstate="print"/>
        <a:srcRect/>
        <a:stretch>
          <a:fillRect/>
        </a:stretch>
      </xdr:blipFill>
      <xdr:spPr bwMode="auto">
        <a:xfrm>
          <a:off x="16240125" y="266700"/>
          <a:ext cx="1476375" cy="409575"/>
        </a:xfrm>
        <a:prstGeom prst="rect">
          <a:avLst/>
        </a:prstGeom>
        <a:noFill/>
        <a:ln w="9525">
          <a:noFill/>
          <a:miter lim="800000"/>
          <a:headEnd/>
          <a:tailEnd/>
        </a:ln>
      </xdr:spPr>
    </xdr:pic>
    <xdr:clientData/>
  </xdr:twoCellAnchor>
  <xdr:twoCellAnchor editAs="oneCell">
    <xdr:from>
      <xdr:col>14</xdr:col>
      <xdr:colOff>209550</xdr:colOff>
      <xdr:row>5</xdr:row>
      <xdr:rowOff>0</xdr:rowOff>
    </xdr:from>
    <xdr:to>
      <xdr:col>14</xdr:col>
      <xdr:colOff>1685925</xdr:colOff>
      <xdr:row>8</xdr:row>
      <xdr:rowOff>0</xdr:rowOff>
    </xdr:to>
    <xdr:pic>
      <xdr:nvPicPr>
        <xdr:cNvPr id="5138" name="Picture 19"/>
        <xdr:cNvPicPr>
          <a:picLocks noChangeAspect="1" noChangeArrowheads="1"/>
        </xdr:cNvPicPr>
      </xdr:nvPicPr>
      <xdr:blipFill>
        <a:blip xmlns:r="http://schemas.openxmlformats.org/officeDocument/2006/relationships" r:embed="rId18" cstate="print"/>
        <a:srcRect/>
        <a:stretch>
          <a:fillRect/>
        </a:stretch>
      </xdr:blipFill>
      <xdr:spPr bwMode="auto">
        <a:xfrm>
          <a:off x="16297275" y="809625"/>
          <a:ext cx="1476375" cy="485775"/>
        </a:xfrm>
        <a:prstGeom prst="rect">
          <a:avLst/>
        </a:prstGeom>
        <a:noFill/>
        <a:ln w="9525">
          <a:noFill/>
          <a:miter lim="800000"/>
          <a:headEnd/>
          <a:tailEnd/>
        </a:ln>
      </xdr:spPr>
    </xdr:pic>
    <xdr:clientData/>
  </xdr:twoCellAnchor>
  <xdr:twoCellAnchor editAs="oneCell">
    <xdr:from>
      <xdr:col>14</xdr:col>
      <xdr:colOff>200025</xdr:colOff>
      <xdr:row>8</xdr:row>
      <xdr:rowOff>95250</xdr:rowOff>
    </xdr:from>
    <xdr:to>
      <xdr:col>14</xdr:col>
      <xdr:colOff>2286000</xdr:colOff>
      <xdr:row>12</xdr:row>
      <xdr:rowOff>95250</xdr:rowOff>
    </xdr:to>
    <xdr:pic>
      <xdr:nvPicPr>
        <xdr:cNvPr id="5139" name="Picture 20"/>
        <xdr:cNvPicPr>
          <a:picLocks noChangeAspect="1" noChangeArrowheads="1"/>
        </xdr:cNvPicPr>
      </xdr:nvPicPr>
      <xdr:blipFill>
        <a:blip xmlns:r="http://schemas.openxmlformats.org/officeDocument/2006/relationships" r:embed="rId19" cstate="print"/>
        <a:srcRect/>
        <a:stretch>
          <a:fillRect/>
        </a:stretch>
      </xdr:blipFill>
      <xdr:spPr bwMode="auto">
        <a:xfrm>
          <a:off x="16287750" y="1390650"/>
          <a:ext cx="2085975" cy="647700"/>
        </a:xfrm>
        <a:prstGeom prst="rect">
          <a:avLst/>
        </a:prstGeom>
        <a:noFill/>
        <a:ln w="9525">
          <a:noFill/>
          <a:miter lim="800000"/>
          <a:headEnd/>
          <a:tailEnd/>
        </a:ln>
      </xdr:spPr>
    </xdr:pic>
    <xdr:clientData/>
  </xdr:twoCellAnchor>
  <xdr:twoCellAnchor editAs="oneCell">
    <xdr:from>
      <xdr:col>14</xdr:col>
      <xdr:colOff>447675</xdr:colOff>
      <xdr:row>13</xdr:row>
      <xdr:rowOff>133350</xdr:rowOff>
    </xdr:from>
    <xdr:to>
      <xdr:col>14</xdr:col>
      <xdr:colOff>1962150</xdr:colOff>
      <xdr:row>16</xdr:row>
      <xdr:rowOff>104775</xdr:rowOff>
    </xdr:to>
    <xdr:pic>
      <xdr:nvPicPr>
        <xdr:cNvPr id="5140" name="Picture 21"/>
        <xdr:cNvPicPr>
          <a:picLocks noChangeAspect="1" noChangeArrowheads="1"/>
        </xdr:cNvPicPr>
      </xdr:nvPicPr>
      <xdr:blipFill>
        <a:blip xmlns:r="http://schemas.openxmlformats.org/officeDocument/2006/relationships" r:embed="rId20" cstate="print"/>
        <a:srcRect/>
        <a:stretch>
          <a:fillRect/>
        </a:stretch>
      </xdr:blipFill>
      <xdr:spPr bwMode="auto">
        <a:xfrm>
          <a:off x="16535400" y="2238375"/>
          <a:ext cx="1514475" cy="457200"/>
        </a:xfrm>
        <a:prstGeom prst="rect">
          <a:avLst/>
        </a:prstGeom>
        <a:noFill/>
        <a:ln w="9525">
          <a:noFill/>
          <a:miter lim="800000"/>
          <a:headEnd/>
          <a:tailEnd/>
        </a:ln>
      </xdr:spPr>
    </xdr:pic>
    <xdr:clientData/>
  </xdr:twoCellAnchor>
  <xdr:twoCellAnchor editAs="oneCell">
    <xdr:from>
      <xdr:col>14</xdr:col>
      <xdr:colOff>323850</xdr:colOff>
      <xdr:row>27</xdr:row>
      <xdr:rowOff>133350</xdr:rowOff>
    </xdr:from>
    <xdr:to>
      <xdr:col>14</xdr:col>
      <xdr:colOff>1952625</xdr:colOff>
      <xdr:row>29</xdr:row>
      <xdr:rowOff>133351</xdr:rowOff>
    </xdr:to>
    <xdr:pic>
      <xdr:nvPicPr>
        <xdr:cNvPr id="5141" name="Picture 22"/>
        <xdr:cNvPicPr>
          <a:picLocks noChangeAspect="1" noChangeArrowheads="1"/>
        </xdr:cNvPicPr>
      </xdr:nvPicPr>
      <xdr:blipFill>
        <a:blip xmlns:r="http://schemas.openxmlformats.org/officeDocument/2006/relationships" r:embed="rId21" cstate="print"/>
        <a:srcRect/>
        <a:stretch>
          <a:fillRect/>
        </a:stretch>
      </xdr:blipFill>
      <xdr:spPr bwMode="auto">
        <a:xfrm>
          <a:off x="16411575" y="4667250"/>
          <a:ext cx="1628775" cy="323850"/>
        </a:xfrm>
        <a:prstGeom prst="rect">
          <a:avLst/>
        </a:prstGeom>
        <a:noFill/>
        <a:ln w="9525">
          <a:noFill/>
          <a:miter lim="800000"/>
          <a:headEnd/>
          <a:tailEnd/>
        </a:ln>
      </xdr:spPr>
    </xdr:pic>
    <xdr:clientData/>
  </xdr:twoCellAnchor>
  <xdr:twoCellAnchor editAs="oneCell">
    <xdr:from>
      <xdr:col>15</xdr:col>
      <xdr:colOff>123825</xdr:colOff>
      <xdr:row>31</xdr:row>
      <xdr:rowOff>19050</xdr:rowOff>
    </xdr:from>
    <xdr:to>
      <xdr:col>15</xdr:col>
      <xdr:colOff>3048000</xdr:colOff>
      <xdr:row>33</xdr:row>
      <xdr:rowOff>76200</xdr:rowOff>
    </xdr:to>
    <xdr:pic>
      <xdr:nvPicPr>
        <xdr:cNvPr id="5142" name="Picture 23"/>
        <xdr:cNvPicPr>
          <a:picLocks noChangeAspect="1" noChangeArrowheads="1"/>
        </xdr:cNvPicPr>
      </xdr:nvPicPr>
      <xdr:blipFill>
        <a:blip xmlns:r="http://schemas.openxmlformats.org/officeDocument/2006/relationships" r:embed="rId22" cstate="print"/>
        <a:srcRect/>
        <a:stretch>
          <a:fillRect/>
        </a:stretch>
      </xdr:blipFill>
      <xdr:spPr bwMode="auto">
        <a:xfrm>
          <a:off x="18716625" y="5200650"/>
          <a:ext cx="2924175" cy="381000"/>
        </a:xfrm>
        <a:prstGeom prst="rect">
          <a:avLst/>
        </a:prstGeom>
        <a:noFill/>
        <a:ln w="9525">
          <a:noFill/>
          <a:miter lim="800000"/>
          <a:headEnd/>
          <a:tailEnd/>
        </a:ln>
      </xdr:spPr>
    </xdr:pic>
    <xdr:clientData/>
  </xdr:twoCellAnchor>
  <xdr:twoCellAnchor editAs="oneCell">
    <xdr:from>
      <xdr:col>19</xdr:col>
      <xdr:colOff>200025</xdr:colOff>
      <xdr:row>26</xdr:row>
      <xdr:rowOff>38100</xdr:rowOff>
    </xdr:from>
    <xdr:to>
      <xdr:col>19</xdr:col>
      <xdr:colOff>3314700</xdr:colOff>
      <xdr:row>32</xdr:row>
      <xdr:rowOff>104775</xdr:rowOff>
    </xdr:to>
    <xdr:pic>
      <xdr:nvPicPr>
        <xdr:cNvPr id="5143" name="Picture 24"/>
        <xdr:cNvPicPr>
          <a:picLocks noChangeAspect="1" noChangeArrowheads="1"/>
        </xdr:cNvPicPr>
      </xdr:nvPicPr>
      <xdr:blipFill>
        <a:blip xmlns:r="http://schemas.openxmlformats.org/officeDocument/2006/relationships" r:embed="rId23" cstate="print"/>
        <a:srcRect/>
        <a:stretch>
          <a:fillRect/>
        </a:stretch>
      </xdr:blipFill>
      <xdr:spPr bwMode="auto">
        <a:xfrm>
          <a:off x="28470225" y="4410075"/>
          <a:ext cx="3114675" cy="1038225"/>
        </a:xfrm>
        <a:prstGeom prst="rect">
          <a:avLst/>
        </a:prstGeom>
        <a:noFill/>
        <a:ln w="9525">
          <a:noFill/>
          <a:miter lim="800000"/>
          <a:headEnd/>
          <a:tailEnd/>
        </a:ln>
      </xdr:spPr>
    </xdr:pic>
    <xdr:clientData/>
  </xdr:twoCellAnchor>
  <xdr:twoCellAnchor editAs="oneCell">
    <xdr:from>
      <xdr:col>17</xdr:col>
      <xdr:colOff>228600</xdr:colOff>
      <xdr:row>28</xdr:row>
      <xdr:rowOff>47625</xdr:rowOff>
    </xdr:from>
    <xdr:to>
      <xdr:col>17</xdr:col>
      <xdr:colOff>1552575</xdr:colOff>
      <xdr:row>30</xdr:row>
      <xdr:rowOff>142875</xdr:rowOff>
    </xdr:to>
    <xdr:pic>
      <xdr:nvPicPr>
        <xdr:cNvPr id="5144" name="Picture 26"/>
        <xdr:cNvPicPr>
          <a:picLocks noChangeAspect="1" noChangeArrowheads="1"/>
        </xdr:cNvPicPr>
      </xdr:nvPicPr>
      <xdr:blipFill>
        <a:blip xmlns:r="http://schemas.openxmlformats.org/officeDocument/2006/relationships" r:embed="rId24" cstate="print"/>
        <a:srcRect/>
        <a:stretch>
          <a:fillRect/>
        </a:stretch>
      </xdr:blipFill>
      <xdr:spPr bwMode="auto">
        <a:xfrm>
          <a:off x="24555450" y="4743450"/>
          <a:ext cx="1323975" cy="419100"/>
        </a:xfrm>
        <a:prstGeom prst="rect">
          <a:avLst/>
        </a:prstGeom>
        <a:noFill/>
        <a:ln w="9525">
          <a:noFill/>
          <a:miter lim="800000"/>
          <a:headEnd/>
          <a:tailEnd/>
        </a:ln>
      </xdr:spPr>
    </xdr:pic>
    <xdr:clientData/>
  </xdr:twoCellAnchor>
  <xdr:twoCellAnchor editAs="oneCell">
    <xdr:from>
      <xdr:col>18</xdr:col>
      <xdr:colOff>323850</xdr:colOff>
      <xdr:row>28</xdr:row>
      <xdr:rowOff>104775</xdr:rowOff>
    </xdr:from>
    <xdr:to>
      <xdr:col>18</xdr:col>
      <xdr:colOff>1228725</xdr:colOff>
      <xdr:row>31</xdr:row>
      <xdr:rowOff>0</xdr:rowOff>
    </xdr:to>
    <xdr:pic>
      <xdr:nvPicPr>
        <xdr:cNvPr id="5145" name="Picture 27"/>
        <xdr:cNvPicPr>
          <a:picLocks noChangeAspect="1" noChangeArrowheads="1"/>
        </xdr:cNvPicPr>
      </xdr:nvPicPr>
      <xdr:blipFill>
        <a:blip xmlns:r="http://schemas.openxmlformats.org/officeDocument/2006/relationships" r:embed="rId25" cstate="print"/>
        <a:srcRect/>
        <a:stretch>
          <a:fillRect/>
        </a:stretch>
      </xdr:blipFill>
      <xdr:spPr bwMode="auto">
        <a:xfrm>
          <a:off x="27089100" y="4800600"/>
          <a:ext cx="904875" cy="381000"/>
        </a:xfrm>
        <a:prstGeom prst="rect">
          <a:avLst/>
        </a:prstGeom>
        <a:noFill/>
        <a:ln w="9525">
          <a:noFill/>
          <a:miter lim="800000"/>
          <a:headEnd/>
          <a:tailEnd/>
        </a:ln>
      </xdr:spPr>
    </xdr:pic>
    <xdr:clientData/>
  </xdr:twoCellAnchor>
  <xdr:twoCellAnchor editAs="oneCell">
    <xdr:from>
      <xdr:col>20</xdr:col>
      <xdr:colOff>85725</xdr:colOff>
      <xdr:row>29</xdr:row>
      <xdr:rowOff>19050</xdr:rowOff>
    </xdr:from>
    <xdr:to>
      <xdr:col>20</xdr:col>
      <xdr:colOff>1905000</xdr:colOff>
      <xdr:row>32</xdr:row>
      <xdr:rowOff>47625</xdr:rowOff>
    </xdr:to>
    <xdr:pic>
      <xdr:nvPicPr>
        <xdr:cNvPr id="5146" name="Picture 28"/>
        <xdr:cNvPicPr>
          <a:picLocks noChangeAspect="1" noChangeArrowheads="1"/>
        </xdr:cNvPicPr>
      </xdr:nvPicPr>
      <xdr:blipFill>
        <a:blip xmlns:r="http://schemas.openxmlformats.org/officeDocument/2006/relationships" r:embed="rId26" cstate="print"/>
        <a:srcRect/>
        <a:stretch>
          <a:fillRect/>
        </a:stretch>
      </xdr:blipFill>
      <xdr:spPr bwMode="auto">
        <a:xfrm>
          <a:off x="31908750" y="4876800"/>
          <a:ext cx="1819275" cy="51435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T266"/>
  <sheetViews>
    <sheetView tabSelected="1" zoomScaleNormal="100" zoomScaleSheetLayoutView="75" workbookViewId="0">
      <selection activeCell="C9" sqref="C9"/>
    </sheetView>
  </sheetViews>
  <sheetFormatPr defaultRowHeight="12.75" x14ac:dyDescent="0.2"/>
  <cols>
    <col min="1" max="1" width="65.140625" style="2" customWidth="1"/>
    <col min="2" max="2" width="15" style="2" customWidth="1"/>
    <col min="3" max="3" width="19.140625" style="2" customWidth="1"/>
    <col min="4" max="4" width="8.7109375" style="2" customWidth="1"/>
    <col min="5" max="5" width="64.7109375" style="2" customWidth="1"/>
    <col min="6" max="6" width="12.28515625" style="2" bestFit="1" customWidth="1"/>
    <col min="7" max="8" width="9.140625" style="2"/>
    <col min="9" max="9" width="5.7109375" style="2" customWidth="1"/>
    <col min="10" max="10" width="18.28515625" style="2" customWidth="1"/>
    <col min="11" max="11" width="15.140625" style="2" customWidth="1"/>
    <col min="12" max="16384" width="9.140625" style="2"/>
  </cols>
  <sheetData>
    <row r="1" spans="1:20" ht="22.5" customHeight="1" x14ac:dyDescent="0.25">
      <c r="A1" s="180" t="s">
        <v>292</v>
      </c>
      <c r="B1" s="209"/>
      <c r="C1" s="209"/>
      <c r="D1" s="209"/>
      <c r="E1" s="179" t="s">
        <v>348</v>
      </c>
      <c r="F1" s="40"/>
      <c r="G1" s="40"/>
      <c r="H1" s="40"/>
      <c r="I1" s="40"/>
      <c r="J1" s="40"/>
      <c r="K1" s="40"/>
      <c r="L1" s="40"/>
      <c r="M1" s="40"/>
      <c r="N1" s="40"/>
      <c r="O1" s="40"/>
      <c r="P1" s="40"/>
    </row>
    <row r="2" spans="1:20" ht="21.75" customHeight="1" x14ac:dyDescent="0.25">
      <c r="A2" s="180" t="s">
        <v>152</v>
      </c>
      <c r="B2" s="181"/>
      <c r="C2" s="181"/>
      <c r="D2" s="181"/>
      <c r="E2" s="182"/>
      <c r="F2" s="40"/>
      <c r="G2" s="40"/>
      <c r="H2" s="40"/>
      <c r="I2" s="40"/>
      <c r="J2" s="40"/>
      <c r="K2" s="40"/>
      <c r="L2" s="40"/>
      <c r="M2" s="40"/>
      <c r="N2" s="40"/>
      <c r="O2" s="40"/>
      <c r="P2" s="40"/>
    </row>
    <row r="3" spans="1:20" ht="12.75" customHeight="1" x14ac:dyDescent="0.2">
      <c r="A3" s="55" t="s">
        <v>280</v>
      </c>
      <c r="B3" s="56"/>
      <c r="C3" s="56"/>
      <c r="D3" s="57"/>
      <c r="E3" s="58"/>
      <c r="F3" s="40"/>
      <c r="G3" s="40"/>
      <c r="H3" s="40"/>
      <c r="I3" s="40"/>
      <c r="J3" s="40"/>
      <c r="K3" s="40"/>
      <c r="L3" s="40"/>
      <c r="M3" s="40"/>
      <c r="N3" s="40"/>
      <c r="O3" s="40"/>
      <c r="P3" s="40"/>
    </row>
    <row r="4" spans="1:20" ht="12.75" customHeight="1" x14ac:dyDescent="0.2">
      <c r="A4" s="186" t="s">
        <v>113</v>
      </c>
      <c r="B4" s="187"/>
      <c r="C4" s="187"/>
      <c r="D4" s="187"/>
      <c r="E4" s="58"/>
      <c r="F4" s="40"/>
      <c r="G4" s="40"/>
      <c r="H4" s="40"/>
      <c r="I4" s="40"/>
      <c r="J4" s="40"/>
      <c r="K4" s="40"/>
      <c r="L4" s="40"/>
      <c r="M4" s="40"/>
      <c r="N4" s="40"/>
      <c r="O4" s="40"/>
      <c r="P4" s="40"/>
    </row>
    <row r="5" spans="1:20" ht="12.75" customHeight="1" x14ac:dyDescent="0.2">
      <c r="A5" s="59" t="s">
        <v>114</v>
      </c>
      <c r="B5" s="56"/>
      <c r="C5" s="56"/>
      <c r="D5" s="57"/>
      <c r="E5" s="58"/>
      <c r="F5" s="40"/>
      <c r="G5" s="40"/>
      <c r="H5" s="40"/>
      <c r="I5" s="40"/>
      <c r="J5" s="40"/>
      <c r="K5" s="40"/>
      <c r="L5" s="40"/>
      <c r="M5" s="40"/>
      <c r="N5" s="40"/>
      <c r="O5" s="40"/>
      <c r="P5" s="40"/>
    </row>
    <row r="6" spans="1:20" x14ac:dyDescent="0.2">
      <c r="A6" s="60" t="s">
        <v>0</v>
      </c>
      <c r="B6" s="61"/>
      <c r="C6" s="61"/>
      <c r="D6" s="57"/>
      <c r="E6" s="58"/>
      <c r="F6" s="40"/>
      <c r="G6" s="40"/>
      <c r="H6" s="40"/>
      <c r="I6" s="40"/>
      <c r="J6" s="40"/>
      <c r="K6" s="40"/>
      <c r="L6" s="40"/>
      <c r="M6" s="40"/>
      <c r="N6" s="40"/>
      <c r="O6" s="40"/>
      <c r="P6" s="40"/>
    </row>
    <row r="7" spans="1:20" ht="26.25" customHeight="1" x14ac:dyDescent="0.25">
      <c r="A7" s="62" t="s">
        <v>293</v>
      </c>
      <c r="B7" s="63"/>
      <c r="C7" s="63"/>
      <c r="D7" s="63"/>
      <c r="E7" s="64"/>
      <c r="F7" s="51"/>
      <c r="G7" s="51"/>
      <c r="H7" s="40"/>
      <c r="I7" s="40"/>
      <c r="J7" s="40"/>
      <c r="K7" s="40"/>
      <c r="L7" s="40"/>
      <c r="M7" s="40"/>
      <c r="N7" s="40"/>
      <c r="O7" s="40"/>
      <c r="P7" s="40"/>
    </row>
    <row r="8" spans="1:20" s="10" customFormat="1" ht="36" customHeight="1" x14ac:dyDescent="0.2">
      <c r="A8" s="65" t="s">
        <v>1</v>
      </c>
      <c r="B8" s="65" t="s">
        <v>111</v>
      </c>
      <c r="C8" s="65" t="s">
        <v>112</v>
      </c>
      <c r="D8" s="65" t="s">
        <v>2</v>
      </c>
      <c r="E8" s="65" t="s">
        <v>3</v>
      </c>
      <c r="F8" s="35"/>
      <c r="G8" s="35"/>
      <c r="H8" s="35"/>
      <c r="I8" s="35"/>
      <c r="J8" s="35"/>
      <c r="K8" s="35"/>
      <c r="L8" s="35"/>
      <c r="M8" s="35"/>
      <c r="N8" s="35"/>
      <c r="O8" s="35"/>
      <c r="P8" s="35"/>
    </row>
    <row r="9" spans="1:20" s="10" customFormat="1" ht="17.25" customHeight="1" x14ac:dyDescent="0.2">
      <c r="A9" s="66" t="s">
        <v>185</v>
      </c>
      <c r="B9" s="67" t="s">
        <v>186</v>
      </c>
      <c r="C9" s="178">
        <v>12</v>
      </c>
      <c r="D9" s="67" t="s">
        <v>4</v>
      </c>
      <c r="E9" s="68"/>
      <c r="F9" s="35"/>
      <c r="G9" s="35"/>
      <c r="H9" s="35"/>
      <c r="I9" s="35"/>
      <c r="J9" s="35"/>
      <c r="K9" s="35"/>
      <c r="L9" s="35"/>
      <c r="M9" s="35"/>
      <c r="N9" s="35"/>
      <c r="O9" s="35"/>
      <c r="P9" s="35"/>
    </row>
    <row r="10" spans="1:20" s="10" customFormat="1" ht="17.25" customHeight="1" x14ac:dyDescent="0.2">
      <c r="A10" s="69" t="s">
        <v>16</v>
      </c>
      <c r="B10" s="67" t="s">
        <v>262</v>
      </c>
      <c r="C10" s="178">
        <v>10</v>
      </c>
      <c r="D10" s="67" t="s">
        <v>4</v>
      </c>
      <c r="E10" s="68"/>
      <c r="F10" s="35"/>
      <c r="G10" s="35"/>
      <c r="H10" s="35"/>
      <c r="I10" s="35"/>
      <c r="J10" s="35"/>
      <c r="K10" s="35"/>
      <c r="L10" s="35"/>
      <c r="M10" s="35"/>
      <c r="N10" s="35"/>
      <c r="O10" s="35"/>
      <c r="P10" s="35"/>
    </row>
    <row r="11" spans="1:20" s="10" customFormat="1" ht="18" customHeight="1" x14ac:dyDescent="0.2">
      <c r="A11" s="70" t="s">
        <v>17</v>
      </c>
      <c r="B11" s="67" t="s">
        <v>263</v>
      </c>
      <c r="C11" s="178">
        <v>14</v>
      </c>
      <c r="D11" s="67" t="s">
        <v>4</v>
      </c>
      <c r="E11" s="68"/>
      <c r="F11" s="35"/>
      <c r="G11" s="35"/>
      <c r="H11" s="35"/>
      <c r="I11" s="35"/>
      <c r="J11" s="35"/>
      <c r="K11" s="35"/>
      <c r="L11" s="35"/>
      <c r="M11" s="35"/>
      <c r="N11" s="35"/>
      <c r="O11" s="35"/>
      <c r="P11" s="35"/>
    </row>
    <row r="12" spans="1:20" s="10" customFormat="1" ht="18" customHeight="1" x14ac:dyDescent="0.2">
      <c r="A12" s="70" t="s">
        <v>197</v>
      </c>
      <c r="B12" s="67" t="s">
        <v>103</v>
      </c>
      <c r="C12" s="178">
        <v>10</v>
      </c>
      <c r="D12" s="67"/>
      <c r="E12" s="68"/>
      <c r="F12" s="35"/>
      <c r="G12" s="35"/>
      <c r="H12" s="35"/>
      <c r="I12" s="35"/>
      <c r="J12" s="35"/>
      <c r="K12" s="35"/>
      <c r="L12" s="35"/>
      <c r="M12" s="35"/>
      <c r="N12" s="35"/>
      <c r="O12" s="35"/>
      <c r="P12" s="35"/>
    </row>
    <row r="13" spans="1:20" s="10" customFormat="1" ht="18" customHeight="1" x14ac:dyDescent="0.2">
      <c r="A13" s="70" t="s">
        <v>226</v>
      </c>
      <c r="B13" s="67" t="s">
        <v>189</v>
      </c>
      <c r="C13" s="178">
        <v>10</v>
      </c>
      <c r="D13" s="67"/>
      <c r="E13" s="68"/>
      <c r="F13" s="35"/>
      <c r="G13" s="35"/>
      <c r="H13" s="35"/>
      <c r="I13" s="35"/>
      <c r="J13" s="35"/>
      <c r="K13" s="35"/>
      <c r="L13" s="35"/>
      <c r="M13" s="35"/>
      <c r="N13" s="35"/>
      <c r="O13" s="35"/>
      <c r="P13" s="35"/>
    </row>
    <row r="14" spans="1:20" s="10" customFormat="1" ht="19.5" customHeight="1" x14ac:dyDescent="0.2">
      <c r="A14" s="70" t="s">
        <v>227</v>
      </c>
      <c r="B14" s="67" t="s">
        <v>199</v>
      </c>
      <c r="C14" s="178">
        <v>1</v>
      </c>
      <c r="D14" s="67"/>
      <c r="E14" s="68"/>
      <c r="F14" s="35"/>
      <c r="G14" s="35"/>
      <c r="H14" s="35"/>
      <c r="I14" s="35"/>
      <c r="J14" s="35"/>
      <c r="K14" s="35"/>
      <c r="L14" s="35"/>
      <c r="M14" s="35"/>
      <c r="N14" s="35"/>
      <c r="O14" s="35"/>
      <c r="P14" s="35"/>
      <c r="T14" s="43"/>
    </row>
    <row r="15" spans="1:20" s="10" customFormat="1" ht="18.75" customHeight="1" x14ac:dyDescent="0.2">
      <c r="A15" s="70" t="s">
        <v>188</v>
      </c>
      <c r="B15" s="67" t="s">
        <v>102</v>
      </c>
      <c r="C15" s="178">
        <v>7</v>
      </c>
      <c r="D15" s="67"/>
      <c r="E15" s="68"/>
      <c r="F15" s="35"/>
      <c r="G15" s="35"/>
      <c r="H15" s="35"/>
      <c r="I15" s="35"/>
      <c r="J15" s="35"/>
      <c r="K15" s="35"/>
      <c r="L15" s="35"/>
      <c r="M15" s="35"/>
      <c r="N15" s="35"/>
      <c r="O15" s="35"/>
      <c r="P15" s="35"/>
    </row>
    <row r="16" spans="1:20" s="10" customFormat="1" ht="18" customHeight="1" x14ac:dyDescent="0.2">
      <c r="A16" s="71" t="s">
        <v>5</v>
      </c>
      <c r="B16" s="67" t="s">
        <v>33</v>
      </c>
      <c r="C16" s="178">
        <v>3.1</v>
      </c>
      <c r="D16" s="67" t="s">
        <v>4</v>
      </c>
      <c r="E16" s="68"/>
      <c r="F16" s="35"/>
      <c r="G16" s="35"/>
      <c r="H16" s="35"/>
      <c r="I16" s="35"/>
      <c r="J16" s="35"/>
      <c r="K16" s="35"/>
      <c r="L16" s="35"/>
      <c r="M16" s="35"/>
      <c r="N16" s="35"/>
      <c r="O16" s="35"/>
      <c r="P16" s="35"/>
    </row>
    <row r="17" spans="1:16" s="10" customFormat="1" ht="19.5" customHeight="1" x14ac:dyDescent="0.2">
      <c r="A17" s="70" t="s">
        <v>190</v>
      </c>
      <c r="B17" s="67" t="s">
        <v>191</v>
      </c>
      <c r="C17" s="178">
        <v>60</v>
      </c>
      <c r="D17" s="67" t="s">
        <v>12</v>
      </c>
      <c r="E17" s="68"/>
      <c r="F17" s="35"/>
      <c r="G17" s="35"/>
      <c r="H17" s="35"/>
      <c r="I17" s="35"/>
      <c r="J17" s="35"/>
      <c r="K17" s="35"/>
      <c r="L17" s="35"/>
      <c r="M17" s="35"/>
      <c r="N17" s="35"/>
      <c r="O17" s="35"/>
      <c r="P17" s="35"/>
    </row>
    <row r="18" spans="1:16" s="10" customFormat="1" ht="24" customHeight="1" x14ac:dyDescent="0.2">
      <c r="A18" s="70" t="s">
        <v>228</v>
      </c>
      <c r="B18" s="67" t="s">
        <v>192</v>
      </c>
      <c r="C18" s="20">
        <f>C17/C14</f>
        <v>60</v>
      </c>
      <c r="D18" s="67" t="s">
        <v>12</v>
      </c>
      <c r="E18" s="68" t="s">
        <v>193</v>
      </c>
      <c r="F18" s="35"/>
      <c r="G18" s="35"/>
      <c r="H18" s="35"/>
      <c r="I18" s="35"/>
      <c r="J18" s="35"/>
      <c r="K18" s="35"/>
      <c r="L18" s="35"/>
      <c r="M18" s="35"/>
      <c r="N18" s="35"/>
      <c r="O18" s="35"/>
      <c r="P18" s="35"/>
    </row>
    <row r="19" spans="1:16" s="10" customFormat="1" ht="20.25" customHeight="1" x14ac:dyDescent="0.2">
      <c r="A19" s="70" t="s">
        <v>194</v>
      </c>
      <c r="B19" s="67" t="s">
        <v>195</v>
      </c>
      <c r="C19" s="20">
        <f>C17*C12</f>
        <v>600</v>
      </c>
      <c r="D19" s="67" t="s">
        <v>12</v>
      </c>
      <c r="E19" s="68" t="s">
        <v>196</v>
      </c>
      <c r="F19" s="35"/>
      <c r="G19" s="35"/>
      <c r="H19" s="35"/>
      <c r="I19" s="35"/>
      <c r="J19" s="35"/>
      <c r="K19" s="35"/>
      <c r="L19" s="35"/>
      <c r="M19" s="35"/>
      <c r="N19" s="35"/>
      <c r="O19" s="35"/>
      <c r="P19" s="35"/>
    </row>
    <row r="20" spans="1:16" s="10" customFormat="1" ht="18.75" customHeight="1" x14ac:dyDescent="0.2">
      <c r="A20" s="70" t="s">
        <v>21</v>
      </c>
      <c r="B20" s="67" t="s">
        <v>93</v>
      </c>
      <c r="C20" s="11">
        <v>200</v>
      </c>
      <c r="D20" s="67" t="s">
        <v>27</v>
      </c>
      <c r="E20" s="68"/>
      <c r="F20" s="35"/>
      <c r="G20" s="35"/>
      <c r="H20" s="35"/>
      <c r="I20" s="35"/>
      <c r="J20" s="35"/>
      <c r="K20" s="35"/>
      <c r="L20" s="35"/>
      <c r="M20" s="35"/>
      <c r="N20" s="35"/>
      <c r="O20" s="35"/>
      <c r="P20" s="35"/>
    </row>
    <row r="21" spans="1:16" s="10" customFormat="1" ht="18" customHeight="1" x14ac:dyDescent="0.2">
      <c r="A21" s="70" t="s">
        <v>200</v>
      </c>
      <c r="B21" s="67" t="s">
        <v>201</v>
      </c>
      <c r="C21" s="20">
        <f>(1/C20)*10^6</f>
        <v>5000</v>
      </c>
      <c r="D21" s="74" t="s">
        <v>362</v>
      </c>
      <c r="E21" s="68" t="s">
        <v>211</v>
      </c>
      <c r="F21" s="35"/>
      <c r="G21" s="35"/>
      <c r="H21" s="35"/>
      <c r="I21" s="35"/>
      <c r="J21" s="35"/>
      <c r="K21" s="35"/>
      <c r="L21" s="35"/>
      <c r="M21" s="35"/>
      <c r="N21" s="35"/>
      <c r="O21" s="35"/>
      <c r="P21" s="35"/>
    </row>
    <row r="22" spans="1:16" s="10" customFormat="1" ht="20.25" customHeight="1" x14ac:dyDescent="0.2">
      <c r="A22" s="70" t="s">
        <v>202</v>
      </c>
      <c r="B22" s="67" t="s">
        <v>104</v>
      </c>
      <c r="C22" s="20">
        <f>(1/5000)*100</f>
        <v>0.02</v>
      </c>
      <c r="D22" s="67" t="s">
        <v>7</v>
      </c>
      <c r="E22" s="72"/>
      <c r="F22" s="35"/>
      <c r="G22" s="35"/>
      <c r="H22" s="35"/>
      <c r="I22" s="35"/>
      <c r="J22" s="35"/>
      <c r="K22" s="35"/>
      <c r="L22" s="35"/>
      <c r="M22" s="35"/>
      <c r="N22" s="35"/>
      <c r="O22" s="35"/>
      <c r="P22" s="35"/>
    </row>
    <row r="23" spans="1:16" s="10" customFormat="1" ht="24" customHeight="1" x14ac:dyDescent="0.2">
      <c r="A23" s="70" t="s">
        <v>198</v>
      </c>
      <c r="B23" s="67" t="s">
        <v>8</v>
      </c>
      <c r="C23" s="178">
        <v>0.25</v>
      </c>
      <c r="D23" s="67" t="s">
        <v>4</v>
      </c>
      <c r="E23" s="68" t="s">
        <v>246</v>
      </c>
      <c r="F23" s="35"/>
      <c r="G23" s="35"/>
      <c r="H23" s="35"/>
      <c r="I23" s="35"/>
      <c r="J23" s="35"/>
      <c r="K23" s="35"/>
      <c r="L23" s="35"/>
      <c r="M23" s="35"/>
      <c r="N23" s="35"/>
      <c r="O23" s="35"/>
      <c r="P23" s="35"/>
    </row>
    <row r="24" spans="1:16" s="10" customFormat="1" ht="24.75" customHeight="1" x14ac:dyDescent="0.2">
      <c r="A24" s="70" t="s">
        <v>235</v>
      </c>
      <c r="B24" s="67" t="s">
        <v>265</v>
      </c>
      <c r="C24" s="178">
        <v>100</v>
      </c>
      <c r="D24" s="67" t="s">
        <v>359</v>
      </c>
      <c r="E24" s="68" t="s">
        <v>236</v>
      </c>
      <c r="F24" s="35"/>
      <c r="G24" s="35"/>
      <c r="H24" s="35"/>
      <c r="I24" s="35"/>
      <c r="J24" s="35"/>
      <c r="K24" s="50" t="s">
        <v>249</v>
      </c>
      <c r="L24" s="35"/>
      <c r="M24" s="35"/>
      <c r="N24" s="35"/>
      <c r="O24" s="35"/>
      <c r="P24" s="35"/>
    </row>
    <row r="25" spans="1:16" s="10" customFormat="1" ht="23.25" customHeight="1" x14ac:dyDescent="0.2">
      <c r="A25" s="73" t="s">
        <v>18</v>
      </c>
      <c r="B25" s="74" t="s">
        <v>300</v>
      </c>
      <c r="C25" s="178">
        <v>25</v>
      </c>
      <c r="D25" s="67" t="s">
        <v>7</v>
      </c>
      <c r="E25" s="68"/>
      <c r="F25" s="35"/>
      <c r="G25" s="35"/>
      <c r="H25" s="35"/>
      <c r="I25" s="35"/>
      <c r="J25" s="35"/>
      <c r="K25" s="35"/>
      <c r="L25" s="35"/>
      <c r="M25" s="35"/>
      <c r="N25" s="35"/>
      <c r="O25" s="35"/>
      <c r="P25" s="35"/>
    </row>
    <row r="26" spans="1:16" s="10" customFormat="1" ht="20.25" customHeight="1" x14ac:dyDescent="0.2">
      <c r="A26" s="70" t="s">
        <v>251</v>
      </c>
      <c r="B26" s="74" t="s">
        <v>285</v>
      </c>
      <c r="C26" s="178">
        <v>0.4</v>
      </c>
      <c r="D26" s="67" t="s">
        <v>10</v>
      </c>
      <c r="E26" s="68"/>
      <c r="F26" s="35"/>
      <c r="G26" s="35"/>
      <c r="H26" s="35"/>
      <c r="I26" s="35"/>
      <c r="J26" s="35"/>
      <c r="K26" s="35"/>
      <c r="L26" s="35"/>
      <c r="M26" s="35"/>
      <c r="N26" s="35"/>
      <c r="O26" s="35"/>
      <c r="P26" s="35"/>
    </row>
    <row r="27" spans="1:16" s="10" customFormat="1" ht="31.5" customHeight="1" x14ac:dyDescent="0.2">
      <c r="A27" s="70" t="s">
        <v>67</v>
      </c>
      <c r="B27" s="67" t="s">
        <v>108</v>
      </c>
      <c r="C27" s="75">
        <f>(19.9/C26)-0.01</f>
        <v>49.739999999999995</v>
      </c>
      <c r="D27" s="74" t="s">
        <v>357</v>
      </c>
      <c r="E27" s="68" t="s">
        <v>212</v>
      </c>
      <c r="F27" s="35"/>
      <c r="G27" s="35"/>
      <c r="H27" s="35"/>
      <c r="I27" s="35"/>
      <c r="J27" s="50"/>
      <c r="K27" s="50"/>
      <c r="L27" s="35"/>
      <c r="M27" s="35"/>
      <c r="N27" s="35"/>
      <c r="O27" s="35"/>
      <c r="P27" s="35"/>
    </row>
    <row r="28" spans="1:16" s="10" customFormat="1" ht="19.5" customHeight="1" x14ac:dyDescent="0.2">
      <c r="A28" s="77" t="s">
        <v>68</v>
      </c>
      <c r="B28" s="78" t="s">
        <v>70</v>
      </c>
      <c r="C28" s="177">
        <v>50</v>
      </c>
      <c r="D28" s="78" t="s">
        <v>357</v>
      </c>
      <c r="E28" s="77"/>
      <c r="F28" s="35"/>
      <c r="G28" s="35"/>
      <c r="H28" s="35"/>
      <c r="I28" s="35"/>
      <c r="J28" s="35"/>
      <c r="K28" s="35"/>
      <c r="L28" s="35"/>
      <c r="M28" s="35"/>
      <c r="N28" s="35"/>
      <c r="O28" s="35"/>
      <c r="P28" s="35"/>
    </row>
    <row r="29" spans="1:16" s="10" customFormat="1" ht="27" customHeight="1" x14ac:dyDescent="0.2">
      <c r="A29" s="68" t="s">
        <v>69</v>
      </c>
      <c r="B29" s="67" t="s">
        <v>276</v>
      </c>
      <c r="C29" s="22">
        <f>19.9/(C28+0.01)</f>
        <v>0.39792041591681665</v>
      </c>
      <c r="D29" s="67" t="s">
        <v>10</v>
      </c>
      <c r="E29" s="68" t="s">
        <v>213</v>
      </c>
      <c r="F29" s="35"/>
      <c r="G29" s="35"/>
      <c r="H29" s="35"/>
      <c r="I29" s="35"/>
      <c r="J29" s="35"/>
      <c r="K29" s="35"/>
      <c r="L29" s="35"/>
      <c r="M29" s="35"/>
      <c r="N29" s="35"/>
      <c r="O29" s="35"/>
      <c r="P29" s="35"/>
    </row>
    <row r="30" spans="1:16" s="10" customFormat="1" ht="27" customHeight="1" x14ac:dyDescent="0.2">
      <c r="A30" s="116" t="s">
        <v>312</v>
      </c>
      <c r="B30" s="65" t="s">
        <v>313</v>
      </c>
      <c r="C30" s="140">
        <f>0.9*fsw</f>
        <v>0.358128374325135</v>
      </c>
      <c r="D30" s="65" t="s">
        <v>10</v>
      </c>
      <c r="E30" s="204" t="s">
        <v>316</v>
      </c>
      <c r="F30" s="35"/>
      <c r="G30" s="35"/>
      <c r="H30" s="35"/>
      <c r="I30" s="35"/>
      <c r="J30" s="35"/>
      <c r="K30" s="35"/>
      <c r="L30" s="35"/>
      <c r="M30" s="35"/>
      <c r="N30" s="35"/>
      <c r="O30" s="35"/>
      <c r="P30" s="35"/>
    </row>
    <row r="31" spans="1:16" s="10" customFormat="1" ht="27" customHeight="1" x14ac:dyDescent="0.2">
      <c r="A31" s="116" t="s">
        <v>314</v>
      </c>
      <c r="B31" s="65" t="s">
        <v>315</v>
      </c>
      <c r="C31" s="140">
        <f>1.1*fsw</f>
        <v>0.43771245750849835</v>
      </c>
      <c r="D31" s="65" t="s">
        <v>10</v>
      </c>
      <c r="E31" s="205"/>
      <c r="F31" s="35"/>
      <c r="G31" s="35"/>
      <c r="H31" s="35"/>
      <c r="I31" s="35"/>
      <c r="J31" s="35"/>
      <c r="K31" s="35"/>
      <c r="L31" s="35"/>
      <c r="M31" s="35"/>
      <c r="N31" s="35"/>
      <c r="O31" s="35"/>
      <c r="P31" s="35"/>
    </row>
    <row r="32" spans="1:16" s="10" customFormat="1" ht="26.25" customHeight="1" x14ac:dyDescent="0.2">
      <c r="A32" s="70" t="s">
        <v>206</v>
      </c>
      <c r="B32" s="67" t="s">
        <v>106</v>
      </c>
      <c r="C32" s="20">
        <f>(C15*C16)+[0]!Vreg+[0]!VH</f>
        <v>23</v>
      </c>
      <c r="D32" s="67" t="s">
        <v>4</v>
      </c>
      <c r="E32" s="68" t="s">
        <v>205</v>
      </c>
      <c r="F32" s="35"/>
      <c r="G32" s="35"/>
      <c r="H32" s="35"/>
      <c r="I32" s="35"/>
      <c r="J32" s="35"/>
      <c r="K32" s="35"/>
      <c r="L32" s="35"/>
      <c r="M32" s="35"/>
      <c r="N32" s="35"/>
      <c r="O32" s="35"/>
      <c r="P32" s="35"/>
    </row>
    <row r="33" spans="1:16" s="10" customFormat="1" ht="32.25" customHeight="1" x14ac:dyDescent="0.2">
      <c r="A33" s="73" t="s">
        <v>60</v>
      </c>
      <c r="B33" s="74" t="s">
        <v>284</v>
      </c>
      <c r="C33" s="76">
        <f>C15*C16+[0]!Vreg+[0]!VH+5</f>
        <v>28</v>
      </c>
      <c r="D33" s="67" t="s">
        <v>4</v>
      </c>
      <c r="E33" s="68"/>
      <c r="F33" s="35"/>
      <c r="G33" s="35"/>
      <c r="H33" s="35"/>
      <c r="I33" s="35"/>
      <c r="J33" s="35"/>
      <c r="K33" s="35"/>
      <c r="L33" s="35"/>
      <c r="M33" s="35"/>
      <c r="N33" s="35"/>
      <c r="O33" s="35"/>
      <c r="P33" s="35"/>
    </row>
    <row r="34" spans="1:16" s="10" customFormat="1" ht="50.25" customHeight="1" x14ac:dyDescent="0.2">
      <c r="A34" s="77" t="s">
        <v>282</v>
      </c>
      <c r="B34" s="78" t="s">
        <v>105</v>
      </c>
      <c r="C34" s="177">
        <v>28</v>
      </c>
      <c r="D34" s="78" t="s">
        <v>4</v>
      </c>
      <c r="E34" s="77" t="s">
        <v>295</v>
      </c>
      <c r="F34" s="35"/>
      <c r="G34" s="35"/>
      <c r="H34" s="35"/>
      <c r="I34" s="35"/>
      <c r="J34" s="35"/>
      <c r="K34" s="35"/>
      <c r="L34" s="35"/>
      <c r="M34" s="35"/>
      <c r="N34" s="35"/>
      <c r="O34" s="35"/>
      <c r="P34" s="35"/>
    </row>
    <row r="35" spans="1:16" s="10" customFormat="1" ht="31.5" customHeight="1" x14ac:dyDescent="0.2">
      <c r="A35" s="73" t="s">
        <v>15</v>
      </c>
      <c r="B35" s="67" t="s">
        <v>203</v>
      </c>
      <c r="C35" s="75">
        <f xml:space="preserve"> 1-[0]!Toff_min*fsw/1000</f>
        <v>0.96617676464707059</v>
      </c>
      <c r="D35" s="67"/>
      <c r="E35" s="68" t="s">
        <v>208</v>
      </c>
      <c r="F35" s="35"/>
      <c r="G35" s="35"/>
      <c r="H35" s="35"/>
      <c r="I35" s="35"/>
      <c r="J35" s="35"/>
      <c r="K35" s="35"/>
      <c r="L35" s="35"/>
      <c r="M35" s="35"/>
      <c r="N35" s="35"/>
      <c r="O35" s="35"/>
      <c r="P35" s="35"/>
    </row>
    <row r="36" spans="1:16" s="10" customFormat="1" ht="36.75" customHeight="1" x14ac:dyDescent="0.2">
      <c r="A36" s="70" t="s">
        <v>209</v>
      </c>
      <c r="B36" s="67" t="s">
        <v>204</v>
      </c>
      <c r="C36" s="75">
        <f>C10*(1/(1-C35))-C23</f>
        <v>295.40474430978418</v>
      </c>
      <c r="D36" s="67" t="s">
        <v>4</v>
      </c>
      <c r="E36" s="79" t="str">
        <f>IF(C36&lt;C34," Reduce Vout(ovp)' and Vout(ovp) or increase Vin_min","        ")</f>
        <v xml:space="preserve">        </v>
      </c>
      <c r="F36" s="35"/>
      <c r="G36" s="35"/>
      <c r="H36" s="35"/>
      <c r="I36" s="35"/>
      <c r="J36" s="35"/>
      <c r="K36" s="35"/>
      <c r="L36" s="35"/>
      <c r="M36" s="35"/>
      <c r="N36" s="35"/>
      <c r="O36" s="35"/>
      <c r="P36" s="35"/>
    </row>
    <row r="37" spans="1:16" s="10" customFormat="1" ht="21.75" customHeight="1" x14ac:dyDescent="0.2">
      <c r="A37" s="70" t="s">
        <v>207</v>
      </c>
      <c r="B37" s="67" t="s">
        <v>107</v>
      </c>
      <c r="C37" s="75">
        <f>1-(C10)/(C34)</f>
        <v>0.64285714285714279</v>
      </c>
      <c r="D37" s="67"/>
      <c r="E37" s="79" t="str">
        <f>IF(C35&lt;Dmax_OV,"Reduce Vout(OVP) setting or increase Vin_min","       ")</f>
        <v xml:space="preserve">       </v>
      </c>
      <c r="F37" s="35"/>
      <c r="G37" s="35"/>
      <c r="H37" s="35"/>
      <c r="I37" s="35"/>
      <c r="J37" s="35"/>
      <c r="K37" s="35"/>
      <c r="L37" s="35"/>
      <c r="M37" s="35"/>
      <c r="N37" s="35"/>
      <c r="O37" s="35"/>
      <c r="P37" s="35"/>
    </row>
    <row r="38" spans="1:16" s="10" customFormat="1" ht="22.5" customHeight="1" x14ac:dyDescent="0.2">
      <c r="A38" s="70" t="s">
        <v>294</v>
      </c>
      <c r="B38" s="67" t="s">
        <v>72</v>
      </c>
      <c r="C38" s="75">
        <f>(C32-C10)/C32</f>
        <v>0.56521739130434778</v>
      </c>
      <c r="D38" s="67"/>
      <c r="E38" s="79" t="str">
        <f>IF(Dmax&gt;C35," Increase Vin_min","     ")</f>
        <v xml:space="preserve">     </v>
      </c>
      <c r="F38" s="35"/>
      <c r="G38" s="35"/>
      <c r="H38" s="35"/>
      <c r="I38" s="35"/>
      <c r="J38" s="35"/>
      <c r="K38" s="35"/>
      <c r="L38" s="35"/>
      <c r="M38" s="35"/>
      <c r="N38" s="35"/>
      <c r="O38" s="35"/>
      <c r="P38" s="35"/>
    </row>
    <row r="39" spans="1:16" s="10" customFormat="1" ht="22.5" customHeight="1" x14ac:dyDescent="0.2">
      <c r="A39" s="70" t="s">
        <v>253</v>
      </c>
      <c r="B39" s="67" t="s">
        <v>162</v>
      </c>
      <c r="C39" s="75">
        <f>(C32-C9)/C32</f>
        <v>0.47826086956521741</v>
      </c>
      <c r="D39" s="67"/>
      <c r="E39" s="68"/>
      <c r="F39" s="35"/>
      <c r="G39" s="35"/>
      <c r="H39" s="35"/>
      <c r="I39" s="35"/>
      <c r="J39" s="35"/>
      <c r="K39" s="35"/>
      <c r="L39" s="35"/>
      <c r="M39" s="35"/>
      <c r="N39" s="35"/>
      <c r="O39" s="35"/>
      <c r="P39" s="35"/>
    </row>
    <row r="40" spans="1:16" s="10" customFormat="1" ht="21" customHeight="1" x14ac:dyDescent="0.2">
      <c r="A40" s="70" t="s">
        <v>254</v>
      </c>
      <c r="B40" s="67" t="s">
        <v>161</v>
      </c>
      <c r="C40" s="75">
        <f>IF(((C32-Vin_max)/C32)&lt;0,0,((C32-Vin_max)/C32))</f>
        <v>0.39130434782608697</v>
      </c>
      <c r="D40" s="67"/>
      <c r="E40" s="68"/>
      <c r="F40" s="35"/>
      <c r="G40" s="35"/>
      <c r="H40" s="35"/>
      <c r="I40" s="35"/>
      <c r="J40" s="35"/>
      <c r="K40" s="35"/>
      <c r="L40" s="35"/>
      <c r="M40" s="35"/>
      <c r="N40" s="35"/>
      <c r="O40" s="35"/>
      <c r="P40" s="35"/>
    </row>
    <row r="41" spans="1:16" s="10" customFormat="1" ht="26.25" customHeight="1" x14ac:dyDescent="0.2">
      <c r="A41" s="70" t="s">
        <v>301</v>
      </c>
      <c r="B41" s="67" t="s">
        <v>65</v>
      </c>
      <c r="C41" s="22">
        <f>((ILEDt/1000)/(1-Dmax))</f>
        <v>1.38</v>
      </c>
      <c r="D41" s="67" t="s">
        <v>6</v>
      </c>
      <c r="E41" s="68"/>
      <c r="F41" s="35"/>
      <c r="G41" s="35"/>
      <c r="H41" s="35"/>
      <c r="I41" s="35"/>
      <c r="J41" s="35"/>
      <c r="K41" s="35"/>
      <c r="L41" s="35"/>
      <c r="M41" s="35"/>
      <c r="N41" s="35"/>
      <c r="O41" s="35"/>
      <c r="P41" s="35"/>
    </row>
    <row r="42" spans="1:16" s="10" customFormat="1" ht="32.25" customHeight="1" x14ac:dyDescent="0.2">
      <c r="A42" s="70" t="s">
        <v>109</v>
      </c>
      <c r="B42" s="67" t="s">
        <v>66</v>
      </c>
      <c r="C42" s="22">
        <f>((ILEDt/1000)/(1-C40))</f>
        <v>0.98571428571428565</v>
      </c>
      <c r="D42" s="67" t="s">
        <v>6</v>
      </c>
      <c r="E42" s="68"/>
      <c r="F42" s="35"/>
      <c r="G42" s="35"/>
      <c r="H42" s="35"/>
      <c r="I42" s="35"/>
      <c r="J42" s="35"/>
      <c r="K42" s="35"/>
      <c r="L42" s="35"/>
      <c r="M42" s="35"/>
      <c r="N42" s="35"/>
      <c r="O42" s="35"/>
      <c r="P42" s="35"/>
    </row>
    <row r="43" spans="1:16" s="10" customFormat="1" ht="30" customHeight="1" x14ac:dyDescent="0.2">
      <c r="A43" s="73" t="s">
        <v>23</v>
      </c>
      <c r="B43" s="67" t="s">
        <v>268</v>
      </c>
      <c r="C43" s="22">
        <f>C41*C25/100</f>
        <v>0.34499999999999997</v>
      </c>
      <c r="D43" s="67" t="s">
        <v>6</v>
      </c>
      <c r="E43" s="68"/>
      <c r="F43" s="35"/>
      <c r="G43" s="35"/>
      <c r="H43" s="35"/>
      <c r="I43" s="35"/>
      <c r="J43" s="35"/>
      <c r="K43" s="35"/>
      <c r="L43" s="35"/>
      <c r="M43" s="35"/>
      <c r="N43" s="35"/>
      <c r="O43" s="35"/>
      <c r="P43" s="35"/>
    </row>
    <row r="44" spans="1:16" s="10" customFormat="1" ht="36.75" customHeight="1" x14ac:dyDescent="0.2">
      <c r="A44" s="70" t="s">
        <v>210</v>
      </c>
      <c r="B44" s="67" t="s">
        <v>272</v>
      </c>
      <c r="C44" s="22">
        <f>C43/2</f>
        <v>0.17249999999999999</v>
      </c>
      <c r="D44" s="67" t="s">
        <v>6</v>
      </c>
      <c r="E44" s="79" t="str">
        <f>IF(C44&gt;C42,"At full load it is recommended to run at continuous mode. Reduce Δl_PER.","                                 ")</f>
        <v xml:space="preserve">                                 </v>
      </c>
      <c r="F44" s="35"/>
      <c r="G44" s="35"/>
      <c r="H44" s="35"/>
      <c r="I44" s="35"/>
      <c r="J44" s="35"/>
      <c r="K44" s="35"/>
      <c r="L44" s="35"/>
      <c r="M44" s="35"/>
      <c r="N44" s="35"/>
      <c r="O44" s="35"/>
      <c r="P44" s="35"/>
    </row>
    <row r="45" spans="1:16" s="10" customFormat="1" ht="25.5" customHeight="1" x14ac:dyDescent="0.2">
      <c r="A45" s="70" t="s">
        <v>19</v>
      </c>
      <c r="B45" s="67" t="s">
        <v>273</v>
      </c>
      <c r="C45" s="75">
        <f>(C10*C38)/(fsw*C43)</f>
        <v>41.171832698463966</v>
      </c>
      <c r="D45" s="67" t="s">
        <v>372</v>
      </c>
      <c r="E45" s="68"/>
      <c r="F45" s="35"/>
      <c r="G45" s="35"/>
      <c r="H45" s="35"/>
      <c r="I45" s="35"/>
      <c r="J45" s="35"/>
      <c r="K45" s="35"/>
      <c r="L45" s="35"/>
      <c r="M45" s="35"/>
      <c r="N45" s="35"/>
      <c r="O45" s="35"/>
      <c r="P45" s="35"/>
    </row>
    <row r="46" spans="1:16" s="10" customFormat="1" ht="45.75" customHeight="1" x14ac:dyDescent="0.2">
      <c r="A46" s="77" t="s">
        <v>20</v>
      </c>
      <c r="B46" s="78" t="s">
        <v>61</v>
      </c>
      <c r="C46" s="177">
        <v>47</v>
      </c>
      <c r="D46" s="78" t="s">
        <v>373</v>
      </c>
      <c r="E46" s="77" t="s">
        <v>367</v>
      </c>
      <c r="F46" s="35"/>
      <c r="G46" s="35"/>
      <c r="H46" s="35"/>
      <c r="I46" s="35"/>
      <c r="J46" s="35"/>
      <c r="K46" s="35"/>
      <c r="L46" s="35"/>
      <c r="M46" s="35"/>
      <c r="N46" s="35"/>
      <c r="O46" s="35"/>
      <c r="P46" s="35"/>
    </row>
    <row r="47" spans="1:16" s="10" customFormat="1" ht="32.25" customHeight="1" x14ac:dyDescent="0.2">
      <c r="A47" s="73" t="s">
        <v>24</v>
      </c>
      <c r="B47" s="67" t="s">
        <v>267</v>
      </c>
      <c r="C47" s="22">
        <f>(C10*C38*100)/(fsw*C46)/100</f>
        <v>0.30221877193553331</v>
      </c>
      <c r="D47" s="67" t="s">
        <v>371</v>
      </c>
      <c r="E47" s="68"/>
      <c r="F47" s="35"/>
      <c r="G47" s="35"/>
      <c r="H47" s="35"/>
      <c r="I47" s="35"/>
      <c r="J47" s="35"/>
      <c r="K47" s="35"/>
      <c r="L47" s="35"/>
      <c r="M47" s="35"/>
      <c r="N47" s="35"/>
      <c r="O47" s="35"/>
      <c r="P47" s="35"/>
    </row>
    <row r="48" spans="1:16" s="10" customFormat="1" ht="32.25" customHeight="1" x14ac:dyDescent="0.2">
      <c r="A48" s="68" t="s">
        <v>283</v>
      </c>
      <c r="B48" s="20" t="s">
        <v>281</v>
      </c>
      <c r="C48" s="22">
        <f>C41+C47/2</f>
        <v>1.5311093859677665</v>
      </c>
      <c r="D48" s="20" t="s">
        <v>6</v>
      </c>
      <c r="E48" s="68"/>
      <c r="F48" s="35"/>
      <c r="G48" s="35"/>
      <c r="H48" s="35"/>
      <c r="I48" s="35"/>
      <c r="J48" s="35"/>
      <c r="K48" s="35"/>
      <c r="L48" s="35"/>
      <c r="M48" s="35"/>
      <c r="N48" s="35"/>
      <c r="O48" s="35"/>
      <c r="P48" s="35"/>
    </row>
    <row r="49" spans="1:20" s="10" customFormat="1" ht="31.5" customHeight="1" x14ac:dyDescent="0.2">
      <c r="A49" s="70" t="s">
        <v>158</v>
      </c>
      <c r="B49" s="67" t="s">
        <v>110</v>
      </c>
      <c r="C49" s="22">
        <f>[0]!SC*(fsw/2)</f>
        <v>0.45760847830433909</v>
      </c>
      <c r="D49" s="67" t="s">
        <v>363</v>
      </c>
      <c r="E49" s="68"/>
      <c r="F49" s="35"/>
      <c r="G49" s="35"/>
      <c r="H49" s="35"/>
      <c r="I49" s="35"/>
      <c r="J49" s="35"/>
      <c r="K49" s="35"/>
      <c r="L49" s="35"/>
      <c r="M49" s="35"/>
      <c r="N49" s="35"/>
      <c r="O49" s="35"/>
      <c r="P49" s="35"/>
    </row>
    <row r="50" spans="1:20" s="10" customFormat="1" ht="27.75" customHeight="1" x14ac:dyDescent="0.2">
      <c r="A50" s="70" t="s">
        <v>182</v>
      </c>
      <c r="B50" s="67" t="s">
        <v>71</v>
      </c>
      <c r="C50" s="22">
        <f>1-(0.18)/(C38)</f>
        <v>0.68153846153846154</v>
      </c>
      <c r="D50" s="67"/>
      <c r="E50" s="68" t="s">
        <v>260</v>
      </c>
      <c r="F50" s="35"/>
      <c r="G50" s="35"/>
      <c r="H50" s="35"/>
      <c r="I50" s="35"/>
      <c r="J50" s="35"/>
      <c r="K50" s="35"/>
      <c r="L50" s="35"/>
      <c r="M50" s="35"/>
      <c r="N50" s="35"/>
      <c r="O50" s="35"/>
      <c r="P50" s="35"/>
    </row>
    <row r="51" spans="1:20" s="10" customFormat="1" ht="43.5" customHeight="1" x14ac:dyDescent="0.2">
      <c r="A51" s="70" t="s">
        <v>22</v>
      </c>
      <c r="B51" s="67" t="s">
        <v>165</v>
      </c>
      <c r="C51" s="22">
        <f>(C47*C50)/((1/fsw)*(1-Dmax))</f>
        <v>0.18851063829787226</v>
      </c>
      <c r="D51" s="67" t="s">
        <v>363</v>
      </c>
      <c r="E51" s="80" t="str">
        <f>IF(C51&gt;C49,"Increase the inductor value","       ")</f>
        <v xml:space="preserve">       </v>
      </c>
      <c r="F51" s="35"/>
      <c r="G51" s="44"/>
      <c r="H51" s="44"/>
      <c r="I51" s="44"/>
      <c r="J51" s="44"/>
      <c r="K51" s="44"/>
      <c r="L51" s="44"/>
      <c r="M51" s="35"/>
      <c r="N51" s="35"/>
      <c r="O51" s="35"/>
      <c r="P51" s="35"/>
      <c r="R51" s="12"/>
      <c r="S51" s="12"/>
      <c r="T51" s="12"/>
    </row>
    <row r="52" spans="1:20" s="10" customFormat="1" ht="30" customHeight="1" x14ac:dyDescent="0.2">
      <c r="A52" s="70" t="s">
        <v>234</v>
      </c>
      <c r="B52" s="67" t="s">
        <v>233</v>
      </c>
      <c r="C52" s="22">
        <f>C41+0.5*C47</f>
        <v>1.5311093859677665</v>
      </c>
      <c r="D52" s="67" t="s">
        <v>6</v>
      </c>
      <c r="E52" s="68"/>
      <c r="F52" s="35"/>
      <c r="G52" s="45"/>
      <c r="H52" s="45"/>
      <c r="I52" s="44"/>
      <c r="J52" s="35"/>
      <c r="K52" s="35"/>
      <c r="L52" s="35"/>
      <c r="M52" s="35"/>
      <c r="N52" s="35"/>
      <c r="O52" s="35"/>
      <c r="P52" s="35"/>
    </row>
    <row r="53" spans="1:20" s="10" customFormat="1" ht="32.25" customHeight="1" x14ac:dyDescent="0.2">
      <c r="A53" s="70" t="s">
        <v>264</v>
      </c>
      <c r="B53" s="67" t="s">
        <v>26</v>
      </c>
      <c r="C53" s="20">
        <f>C24+[0]!OVPL</f>
        <v>130</v>
      </c>
      <c r="D53" s="67" t="s">
        <v>359</v>
      </c>
      <c r="E53" s="68" t="s">
        <v>360</v>
      </c>
      <c r="F53" s="35"/>
      <c r="G53" s="45"/>
      <c r="H53" s="46"/>
      <c r="I53" s="44"/>
      <c r="J53" s="35"/>
      <c r="K53" s="35"/>
      <c r="L53" s="35"/>
      <c r="M53" s="35"/>
      <c r="N53" s="35"/>
      <c r="O53" s="35"/>
      <c r="P53" s="35"/>
    </row>
    <row r="54" spans="1:20" s="10" customFormat="1" ht="43.5" customHeight="1" x14ac:dyDescent="0.2">
      <c r="A54" s="70" t="s">
        <v>238</v>
      </c>
      <c r="B54" s="67" t="s">
        <v>255</v>
      </c>
      <c r="C54" s="75">
        <f>1000*C53*(1-C22/100)/(C20*1000*[0]!VH)</f>
        <v>1.4441555555555556</v>
      </c>
      <c r="D54" s="67" t="s">
        <v>361</v>
      </c>
      <c r="E54" s="68"/>
      <c r="G54" s="45"/>
      <c r="H54" s="46"/>
      <c r="I54" s="44"/>
      <c r="J54" s="35"/>
      <c r="K54" s="35"/>
      <c r="L54" s="35"/>
      <c r="M54" s="35"/>
      <c r="N54" s="35"/>
      <c r="O54" s="35"/>
      <c r="P54" s="35"/>
    </row>
    <row r="55" spans="1:20" s="10" customFormat="1" ht="40.5" customHeight="1" x14ac:dyDescent="0.2">
      <c r="A55" s="70" t="s">
        <v>347</v>
      </c>
      <c r="B55" s="67" t="s">
        <v>256</v>
      </c>
      <c r="C55" s="75">
        <f>((((((C12*C17*10^-3)*(1/fc))*10^6)))/([0]!VH))*1.2</f>
        <v>80</v>
      </c>
      <c r="D55" s="67" t="s">
        <v>361</v>
      </c>
      <c r="E55" s="68" t="s">
        <v>299</v>
      </c>
      <c r="F55" s="47"/>
      <c r="G55" s="48"/>
      <c r="H55" s="46"/>
      <c r="I55" s="44"/>
      <c r="J55" s="35"/>
      <c r="K55" s="35"/>
      <c r="L55" s="35"/>
      <c r="M55" s="35"/>
      <c r="N55" s="35"/>
      <c r="O55" s="35"/>
      <c r="P55" s="35"/>
    </row>
    <row r="56" spans="1:20" s="10" customFormat="1" ht="33.75" customHeight="1" x14ac:dyDescent="0.2">
      <c r="A56" s="70" t="s">
        <v>30</v>
      </c>
      <c r="B56" s="67" t="s">
        <v>257</v>
      </c>
      <c r="C56" s="22">
        <f>(ILEDt/1000)*(Dmax/(1-Dmax))^0.5</f>
        <v>0.68410525505948272</v>
      </c>
      <c r="D56" s="67" t="s">
        <v>6</v>
      </c>
      <c r="E56" s="70"/>
      <c r="F56" s="35"/>
      <c r="G56" s="45"/>
      <c r="H56" s="46"/>
      <c r="I56" s="44"/>
      <c r="J56" s="35"/>
      <c r="K56" s="35"/>
      <c r="L56" s="35"/>
      <c r="M56" s="35"/>
      <c r="N56" s="35"/>
      <c r="O56" s="35"/>
      <c r="P56" s="35"/>
    </row>
    <row r="57" spans="1:20" ht="39" customHeight="1" x14ac:dyDescent="0.2">
      <c r="A57" s="70" t="s">
        <v>239</v>
      </c>
      <c r="B57" s="67" t="s">
        <v>258</v>
      </c>
      <c r="C57" s="22">
        <f>C47/(8*fsw*0.01*C10)</f>
        <v>0.94936939601105663</v>
      </c>
      <c r="D57" s="67" t="s">
        <v>361</v>
      </c>
      <c r="E57" s="68" t="s">
        <v>296</v>
      </c>
      <c r="F57" s="40"/>
      <c r="G57" s="45"/>
      <c r="H57" s="46"/>
      <c r="I57" s="44"/>
      <c r="J57" s="40"/>
      <c r="K57" s="40"/>
      <c r="L57" s="40"/>
      <c r="M57" s="40"/>
      <c r="N57" s="40"/>
      <c r="O57" s="40"/>
      <c r="P57" s="40"/>
    </row>
    <row r="58" spans="1:20" s="10" customFormat="1" ht="33" customHeight="1" x14ac:dyDescent="0.2">
      <c r="A58" s="70" t="s">
        <v>31</v>
      </c>
      <c r="B58" s="67" t="s">
        <v>64</v>
      </c>
      <c r="C58" s="22">
        <f>C47/(12)^0.5</f>
        <v>8.7243044665569147E-2</v>
      </c>
      <c r="D58" s="67" t="s">
        <v>6</v>
      </c>
      <c r="E58" s="68"/>
      <c r="F58" s="35"/>
      <c r="G58" s="46"/>
      <c r="H58" s="46"/>
      <c r="I58" s="44"/>
      <c r="J58" s="35"/>
      <c r="K58" s="35"/>
      <c r="L58" s="35"/>
      <c r="M58" s="35"/>
      <c r="N58" s="35"/>
      <c r="O58" s="35"/>
      <c r="P58" s="35"/>
    </row>
    <row r="59" spans="1:20" s="10" customFormat="1" ht="31.5" customHeight="1" x14ac:dyDescent="0.2">
      <c r="A59" s="70" t="s">
        <v>241</v>
      </c>
      <c r="B59" s="67" t="s">
        <v>242</v>
      </c>
      <c r="C59" s="11">
        <v>5.8</v>
      </c>
      <c r="D59" s="67" t="s">
        <v>6</v>
      </c>
      <c r="E59" s="68"/>
      <c r="F59" s="35"/>
      <c r="G59" s="49"/>
      <c r="H59" s="49"/>
      <c r="I59" s="35"/>
      <c r="J59" s="35"/>
      <c r="K59" s="35"/>
      <c r="L59" s="35"/>
      <c r="M59" s="35"/>
      <c r="N59" s="35"/>
      <c r="O59" s="35"/>
      <c r="P59" s="35"/>
    </row>
    <row r="60" spans="1:20" s="10" customFormat="1" ht="27" customHeight="1" x14ac:dyDescent="0.2">
      <c r="A60" s="70" t="s">
        <v>274</v>
      </c>
      <c r="B60" s="67" t="s">
        <v>275</v>
      </c>
      <c r="C60" s="22">
        <f>[0]!Vs_trip/C59</f>
        <v>1.810344827586207E-2</v>
      </c>
      <c r="D60" s="145" t="s">
        <v>322</v>
      </c>
      <c r="E60" s="68"/>
      <c r="F60" s="35"/>
      <c r="G60" s="35"/>
      <c r="H60" s="35"/>
      <c r="I60" s="35"/>
      <c r="J60" s="35"/>
      <c r="K60" s="35"/>
      <c r="L60" s="35"/>
      <c r="M60" s="35"/>
      <c r="N60" s="35"/>
      <c r="O60" s="35"/>
      <c r="P60" s="35"/>
    </row>
    <row r="61" spans="1:20" s="10" customFormat="1" ht="24.75" customHeight="1" x14ac:dyDescent="0.2">
      <c r="A61" s="77" t="s">
        <v>11</v>
      </c>
      <c r="B61" s="78" t="s">
        <v>63</v>
      </c>
      <c r="C61" s="165">
        <v>1.7000000000000001E-2</v>
      </c>
      <c r="D61" s="157" t="s">
        <v>322</v>
      </c>
      <c r="E61" s="77"/>
      <c r="F61" s="35"/>
      <c r="G61" s="35"/>
      <c r="H61" s="35"/>
      <c r="I61" s="35"/>
      <c r="J61" s="35"/>
      <c r="K61" s="35"/>
      <c r="L61" s="35"/>
      <c r="M61" s="35"/>
      <c r="N61" s="35"/>
      <c r="O61" s="35"/>
      <c r="P61" s="35"/>
    </row>
    <row r="62" spans="1:20" s="10" customFormat="1" ht="29.25" customHeight="1" x14ac:dyDescent="0.2">
      <c r="A62" s="192"/>
      <c r="B62" s="193"/>
      <c r="C62" s="193"/>
      <c r="D62" s="193"/>
      <c r="E62" s="194"/>
      <c r="F62" s="35"/>
      <c r="G62" s="35"/>
      <c r="H62" s="35"/>
      <c r="I62" s="35"/>
      <c r="J62" s="35"/>
      <c r="K62" s="35"/>
      <c r="L62" s="35"/>
      <c r="M62" s="35"/>
      <c r="N62" s="35"/>
      <c r="O62" s="35"/>
      <c r="P62" s="35"/>
    </row>
    <row r="63" spans="1:20" s="10" customFormat="1" ht="24.75" customHeight="1" x14ac:dyDescent="0.2">
      <c r="A63" s="195" t="s">
        <v>145</v>
      </c>
      <c r="B63" s="193"/>
      <c r="C63" s="193"/>
      <c r="D63" s="193"/>
      <c r="E63" s="194"/>
      <c r="F63" s="35"/>
      <c r="G63" s="35"/>
      <c r="H63" s="35"/>
      <c r="I63" s="35"/>
      <c r="J63" s="35"/>
      <c r="K63" s="35"/>
      <c r="L63" s="35"/>
      <c r="M63" s="35"/>
      <c r="N63" s="35"/>
      <c r="O63" s="35"/>
      <c r="P63" s="35"/>
    </row>
    <row r="64" spans="1:20" s="10" customFormat="1" ht="24.75" customHeight="1" x14ac:dyDescent="0.2">
      <c r="A64" s="141" t="s">
        <v>317</v>
      </c>
      <c r="B64" s="142"/>
      <c r="C64" s="142"/>
      <c r="D64" s="142"/>
      <c r="E64" s="143"/>
      <c r="F64" s="35"/>
      <c r="G64" s="35"/>
      <c r="H64" s="35"/>
      <c r="I64" s="35"/>
      <c r="J64" s="35"/>
      <c r="K64" s="35"/>
      <c r="L64" s="35"/>
      <c r="M64" s="35"/>
      <c r="N64" s="35"/>
      <c r="O64" s="35"/>
      <c r="P64" s="35"/>
    </row>
    <row r="65" spans="1:16" s="10" customFormat="1" ht="24.75" customHeight="1" x14ac:dyDescent="0.2">
      <c r="A65" s="144" t="s">
        <v>318</v>
      </c>
      <c r="B65" s="145" t="s">
        <v>319</v>
      </c>
      <c r="C65" s="171">
        <v>68</v>
      </c>
      <c r="D65" s="145" t="s">
        <v>361</v>
      </c>
      <c r="E65" s="146"/>
      <c r="F65" s="35"/>
      <c r="G65" s="35"/>
      <c r="H65" s="35"/>
      <c r="I65" s="35"/>
      <c r="J65" s="35"/>
      <c r="K65" s="35"/>
      <c r="L65" s="35"/>
      <c r="M65" s="35"/>
      <c r="N65" s="35"/>
      <c r="O65" s="35"/>
      <c r="P65" s="35"/>
    </row>
    <row r="66" spans="1:16" s="10" customFormat="1" ht="24.75" customHeight="1" x14ac:dyDescent="0.2">
      <c r="A66" s="144" t="s">
        <v>320</v>
      </c>
      <c r="B66" s="145" t="s">
        <v>321</v>
      </c>
      <c r="C66" s="147">
        <v>2.5000000000000001E-2</v>
      </c>
      <c r="D66" s="145" t="s">
        <v>322</v>
      </c>
      <c r="E66" s="146"/>
      <c r="F66" s="35"/>
      <c r="G66" s="35"/>
      <c r="H66" s="35"/>
      <c r="I66" s="35"/>
      <c r="J66" s="35"/>
      <c r="K66" s="35"/>
      <c r="L66" s="35"/>
      <c r="M66" s="35"/>
      <c r="N66" s="35"/>
      <c r="O66" s="35"/>
      <c r="P66" s="35"/>
    </row>
    <row r="67" spans="1:16" s="10" customFormat="1" ht="49.5" customHeight="1" x14ac:dyDescent="0.2">
      <c r="A67" s="144" t="s">
        <v>323</v>
      </c>
      <c r="B67" s="145" t="s">
        <v>324</v>
      </c>
      <c r="C67" s="147">
        <v>42</v>
      </c>
      <c r="D67" s="145" t="s">
        <v>361</v>
      </c>
      <c r="E67" s="146"/>
      <c r="F67" s="35"/>
      <c r="G67" s="35"/>
      <c r="H67" s="35"/>
      <c r="I67" s="35"/>
      <c r="J67" s="35"/>
      <c r="K67" s="35"/>
      <c r="L67" s="35"/>
      <c r="M67" s="35"/>
      <c r="N67" s="35"/>
      <c r="O67" s="35"/>
      <c r="P67" s="35"/>
    </row>
    <row r="68" spans="1:16" s="10" customFormat="1" ht="24.75" customHeight="1" x14ac:dyDescent="0.2">
      <c r="A68" s="148" t="s">
        <v>325</v>
      </c>
      <c r="B68" s="149" t="s">
        <v>326</v>
      </c>
      <c r="C68" s="150">
        <v>3.5000000000000001E-3</v>
      </c>
      <c r="D68" s="149" t="s">
        <v>322</v>
      </c>
      <c r="E68" s="151"/>
      <c r="F68" s="35"/>
      <c r="G68" s="35"/>
      <c r="H68" s="35"/>
      <c r="I68" s="35"/>
      <c r="J68" s="35"/>
      <c r="K68" s="35"/>
      <c r="L68" s="35"/>
      <c r="M68" s="35"/>
      <c r="N68" s="35"/>
      <c r="O68" s="35"/>
      <c r="P68" s="35"/>
    </row>
    <row r="69" spans="1:16" s="10" customFormat="1" ht="24.75" customHeight="1" x14ac:dyDescent="0.2">
      <c r="A69" s="144" t="s">
        <v>327</v>
      </c>
      <c r="B69" s="206"/>
      <c r="C69" s="207"/>
      <c r="D69" s="207"/>
      <c r="E69" s="208"/>
      <c r="F69" s="35"/>
      <c r="G69" s="35"/>
      <c r="H69" s="35"/>
      <c r="I69" s="35"/>
      <c r="J69" s="35"/>
      <c r="K69" s="35"/>
      <c r="L69" s="35"/>
      <c r="M69" s="35"/>
      <c r="N69" s="35"/>
      <c r="O69" s="35"/>
      <c r="P69" s="35"/>
    </row>
    <row r="70" spans="1:16" s="10" customFormat="1" ht="24.75" customHeight="1" x14ac:dyDescent="0.2">
      <c r="A70" s="152" t="s">
        <v>328</v>
      </c>
      <c r="B70" s="153" t="s">
        <v>329</v>
      </c>
      <c r="C70" s="171">
        <v>68</v>
      </c>
      <c r="D70" s="153" t="s">
        <v>361</v>
      </c>
      <c r="E70" s="154"/>
      <c r="F70" s="35"/>
      <c r="G70" s="35"/>
      <c r="H70" s="35"/>
      <c r="I70" s="35"/>
      <c r="J70" s="35"/>
      <c r="K70" s="35"/>
      <c r="L70" s="35"/>
      <c r="M70" s="35"/>
      <c r="N70" s="35"/>
      <c r="O70" s="35"/>
      <c r="P70" s="35"/>
    </row>
    <row r="71" spans="1:16" s="10" customFormat="1" ht="24.75" customHeight="1" x14ac:dyDescent="0.2">
      <c r="A71" s="144" t="s">
        <v>330</v>
      </c>
      <c r="B71" s="145" t="s">
        <v>331</v>
      </c>
      <c r="C71" s="147">
        <v>2.5000000000000001E-2</v>
      </c>
      <c r="D71" s="145" t="s">
        <v>322</v>
      </c>
      <c r="E71" s="146"/>
      <c r="F71" s="35"/>
      <c r="G71" s="35"/>
      <c r="H71" s="35"/>
      <c r="I71" s="35"/>
      <c r="J71" s="35"/>
      <c r="K71" s="35"/>
      <c r="L71" s="35"/>
      <c r="M71" s="35"/>
      <c r="N71" s="35"/>
      <c r="O71" s="35"/>
      <c r="P71" s="35"/>
    </row>
    <row r="72" spans="1:16" s="10" customFormat="1" ht="24.75" customHeight="1" x14ac:dyDescent="0.2">
      <c r="A72" s="144" t="s">
        <v>332</v>
      </c>
      <c r="B72" s="145" t="s">
        <v>333</v>
      </c>
      <c r="C72" s="171">
        <v>2.2000000000000002</v>
      </c>
      <c r="D72" s="145" t="s">
        <v>361</v>
      </c>
      <c r="E72" s="146"/>
      <c r="F72" s="35"/>
      <c r="G72" s="35"/>
      <c r="H72" s="35"/>
      <c r="I72" s="35"/>
      <c r="J72" s="35"/>
      <c r="K72" s="35"/>
      <c r="L72" s="35"/>
      <c r="M72" s="35"/>
      <c r="N72" s="35"/>
      <c r="O72" s="35"/>
      <c r="P72" s="35"/>
    </row>
    <row r="73" spans="1:16" s="10" customFormat="1" ht="24.75" customHeight="1" x14ac:dyDescent="0.2">
      <c r="A73" s="144" t="s">
        <v>334</v>
      </c>
      <c r="B73" s="145" t="s">
        <v>335</v>
      </c>
      <c r="C73" s="147">
        <v>3.5000000000000001E-3</v>
      </c>
      <c r="D73" s="145" t="s">
        <v>322</v>
      </c>
      <c r="E73" s="146"/>
      <c r="F73" s="35"/>
      <c r="G73" s="35"/>
      <c r="H73" s="35"/>
      <c r="I73" s="35"/>
      <c r="J73" s="35"/>
      <c r="K73" s="35"/>
      <c r="L73" s="35"/>
      <c r="M73" s="35"/>
      <c r="N73" s="35"/>
      <c r="O73" s="35"/>
      <c r="P73" s="35"/>
    </row>
    <row r="74" spans="1:16" s="10" customFormat="1" ht="31.5" customHeight="1" x14ac:dyDescent="0.2">
      <c r="A74" s="144" t="s">
        <v>349</v>
      </c>
      <c r="B74" s="145" t="s">
        <v>336</v>
      </c>
      <c r="C74" s="155" t="str">
        <f>IMSUM(C71,IMDIV(1,COMPLEX(0,(2*PI()*100000*C70*10^-6))))</f>
        <v>0.025-0.0234051386899846i</v>
      </c>
      <c r="D74" s="145" t="s">
        <v>322</v>
      </c>
      <c r="E74" s="146"/>
      <c r="F74" s="35"/>
      <c r="G74" s="35"/>
      <c r="H74" s="35"/>
      <c r="I74" s="35"/>
      <c r="J74" s="35"/>
      <c r="K74" s="35"/>
      <c r="L74" s="35"/>
      <c r="M74" s="35"/>
      <c r="N74" s="35"/>
      <c r="O74" s="35"/>
      <c r="P74" s="35"/>
    </row>
    <row r="75" spans="1:16" s="10" customFormat="1" ht="36" customHeight="1" x14ac:dyDescent="0.2">
      <c r="A75" s="144" t="s">
        <v>350</v>
      </c>
      <c r="B75" s="145" t="s">
        <v>337</v>
      </c>
      <c r="C75" s="155" t="str">
        <f>IMSUM(C73,IMDIV(1,COMPLEX(0,(2*PI()*100000*C72*10^-6))))</f>
        <v>0.0035-0.723431559508615i</v>
      </c>
      <c r="D75" s="145" t="s">
        <v>322</v>
      </c>
      <c r="E75" s="146"/>
      <c r="F75" s="35"/>
      <c r="G75" s="35"/>
      <c r="H75" s="35"/>
      <c r="I75" s="35"/>
      <c r="J75" s="35"/>
      <c r="K75" s="35"/>
      <c r="L75" s="35"/>
      <c r="M75" s="35"/>
      <c r="N75" s="35"/>
      <c r="O75" s="35"/>
      <c r="P75" s="35"/>
    </row>
    <row r="76" spans="1:16" s="10" customFormat="1" ht="33" customHeight="1" x14ac:dyDescent="0.2">
      <c r="A76" s="144" t="s">
        <v>338</v>
      </c>
      <c r="B76" s="145" t="s">
        <v>339</v>
      </c>
      <c r="C76" s="156" t="str">
        <f>IMDIV(IMPRODUCT(C74,C75),IMSUM(C74,C75))</f>
        <v>0.0234313880919529-0.023448647590393i</v>
      </c>
      <c r="D76" s="145" t="s">
        <v>322</v>
      </c>
      <c r="E76" s="146"/>
      <c r="F76" s="35"/>
      <c r="G76" s="35"/>
      <c r="H76" s="35"/>
      <c r="I76" s="35"/>
      <c r="J76" s="35"/>
      <c r="K76" s="35"/>
      <c r="L76" s="35"/>
      <c r="M76" s="35"/>
      <c r="N76" s="35"/>
      <c r="O76" s="35"/>
      <c r="P76" s="35"/>
    </row>
    <row r="77" spans="1:16" s="10" customFormat="1" ht="39.75" customHeight="1" x14ac:dyDescent="0.2">
      <c r="A77" s="161" t="s">
        <v>345</v>
      </c>
      <c r="B77" s="162" t="s">
        <v>340</v>
      </c>
      <c r="C77" s="163">
        <f>IMREAL(C76)</f>
        <v>2.3431388091952901E-2</v>
      </c>
      <c r="D77" s="162" t="s">
        <v>322</v>
      </c>
      <c r="E77" s="164" t="s">
        <v>341</v>
      </c>
      <c r="F77" s="35"/>
      <c r="G77" s="35"/>
      <c r="H77" s="35"/>
      <c r="I77" s="35"/>
      <c r="J77" s="35"/>
      <c r="K77" s="35"/>
      <c r="L77" s="35"/>
      <c r="M77" s="35"/>
      <c r="N77" s="35"/>
      <c r="O77" s="35"/>
      <c r="P77" s="35"/>
    </row>
    <row r="78" spans="1:16" s="10" customFormat="1" ht="49.5" customHeight="1" x14ac:dyDescent="0.2">
      <c r="A78" s="161" t="s">
        <v>351</v>
      </c>
      <c r="B78" s="162" t="s">
        <v>342</v>
      </c>
      <c r="C78" s="172">
        <f>((1/(-(IMAGINARY(C76))))/(2*PI()*100000))*10^6</f>
        <v>67.873826189064189</v>
      </c>
      <c r="D78" s="162" t="s">
        <v>361</v>
      </c>
      <c r="E78" s="164"/>
      <c r="F78" s="35"/>
      <c r="G78" s="35"/>
      <c r="H78" s="35"/>
      <c r="I78" s="35"/>
      <c r="J78" s="35"/>
      <c r="K78" s="35"/>
      <c r="L78" s="35"/>
      <c r="M78" s="35"/>
      <c r="N78" s="35"/>
      <c r="O78" s="35"/>
      <c r="P78" s="35"/>
    </row>
    <row r="79" spans="1:16" s="10" customFormat="1" ht="39" customHeight="1" x14ac:dyDescent="0.2">
      <c r="A79" s="77" t="s">
        <v>343</v>
      </c>
      <c r="B79" s="78" t="s">
        <v>29</v>
      </c>
      <c r="C79" s="165">
        <f>C78</f>
        <v>67.873826189064189</v>
      </c>
      <c r="D79" s="78" t="s">
        <v>361</v>
      </c>
      <c r="E79" s="77"/>
      <c r="F79" s="173">
        <f>C79*10^-6</f>
        <v>6.787382618906419E-5</v>
      </c>
      <c r="G79" s="35"/>
      <c r="H79" s="35"/>
      <c r="I79" s="35"/>
      <c r="J79" s="50"/>
      <c r="K79" s="35"/>
      <c r="L79" s="35"/>
      <c r="M79" s="35"/>
      <c r="N79" s="35"/>
      <c r="O79" s="35"/>
      <c r="P79" s="35"/>
    </row>
    <row r="80" spans="1:16" s="10" customFormat="1" ht="27" customHeight="1" x14ac:dyDescent="0.2">
      <c r="A80" s="158" t="s">
        <v>214</v>
      </c>
      <c r="B80" s="159" t="s">
        <v>169</v>
      </c>
      <c r="C80" s="160">
        <f>C77</f>
        <v>2.3431388091952901E-2</v>
      </c>
      <c r="D80" s="157" t="s">
        <v>322</v>
      </c>
      <c r="E80" s="158"/>
      <c r="F80" s="35"/>
      <c r="G80" s="35"/>
      <c r="H80" s="35"/>
      <c r="I80" s="35"/>
      <c r="J80" s="35"/>
      <c r="K80" s="35"/>
      <c r="L80" s="35"/>
      <c r="M80" s="35"/>
      <c r="N80" s="35"/>
      <c r="O80" s="35"/>
      <c r="P80" s="35"/>
    </row>
    <row r="81" spans="1:16" s="10" customFormat="1" ht="30" x14ac:dyDescent="0.2">
      <c r="A81" s="83" t="s">
        <v>146</v>
      </c>
      <c r="B81" s="84" t="s">
        <v>82</v>
      </c>
      <c r="C81" s="125">
        <v>20000</v>
      </c>
      <c r="D81" s="84" t="s">
        <v>27</v>
      </c>
      <c r="E81" s="83" t="s">
        <v>352</v>
      </c>
      <c r="F81" s="35"/>
      <c r="G81" s="35"/>
      <c r="H81" s="35"/>
      <c r="I81" s="35"/>
      <c r="J81" s="35"/>
      <c r="K81" s="35"/>
      <c r="L81" s="35"/>
      <c r="M81" s="35"/>
      <c r="N81" s="35"/>
      <c r="O81" s="35"/>
      <c r="P81" s="35"/>
    </row>
    <row r="82" spans="1:16" s="10" customFormat="1" ht="25.5" customHeight="1" x14ac:dyDescent="0.2">
      <c r="A82" s="166" t="s">
        <v>250</v>
      </c>
      <c r="B82" s="167" t="s">
        <v>73</v>
      </c>
      <c r="C82" s="168">
        <f>('IC Data'!C3)/(C18/1000)</f>
        <v>14.166666666666666</v>
      </c>
      <c r="D82" s="145" t="s">
        <v>322</v>
      </c>
      <c r="E82" s="169" t="s">
        <v>215</v>
      </c>
      <c r="F82" s="35"/>
      <c r="G82" s="35"/>
      <c r="H82" s="35"/>
      <c r="I82" s="35"/>
      <c r="J82" s="35"/>
      <c r="K82" s="35"/>
      <c r="L82" s="35"/>
      <c r="M82" s="35"/>
      <c r="N82" s="35"/>
      <c r="O82" s="35"/>
      <c r="P82" s="35"/>
    </row>
    <row r="83" spans="1:16" s="10" customFormat="1" ht="15" x14ac:dyDescent="0.2">
      <c r="A83" s="87"/>
      <c r="B83" s="88"/>
      <c r="C83" s="89"/>
      <c r="D83" s="88"/>
      <c r="E83" s="90"/>
      <c r="F83" s="35"/>
      <c r="G83" s="35"/>
      <c r="H83" s="35"/>
      <c r="I83" s="35"/>
      <c r="J83" s="35"/>
      <c r="K83" s="35"/>
      <c r="L83" s="35"/>
      <c r="M83" s="35"/>
      <c r="N83" s="35"/>
      <c r="O83" s="35"/>
      <c r="P83" s="35"/>
    </row>
    <row r="84" spans="1:16" s="10" customFormat="1" ht="27.75" customHeight="1" x14ac:dyDescent="0.2">
      <c r="A84" s="196" t="s">
        <v>248</v>
      </c>
      <c r="B84" s="197"/>
      <c r="C84" s="197"/>
      <c r="D84" s="197"/>
      <c r="E84" s="198"/>
      <c r="F84" s="37"/>
      <c r="G84" s="35"/>
      <c r="H84" s="35"/>
      <c r="I84" s="35"/>
      <c r="J84" s="35"/>
      <c r="K84" s="35"/>
      <c r="L84" s="35"/>
      <c r="M84" s="35"/>
      <c r="N84" s="35"/>
      <c r="O84" s="35"/>
      <c r="P84" s="35"/>
    </row>
    <row r="85" spans="1:16" s="10" customFormat="1" ht="25.5" customHeight="1" x14ac:dyDescent="0.25">
      <c r="A85" s="188" t="s">
        <v>302</v>
      </c>
      <c r="B85" s="189"/>
      <c r="C85" s="189"/>
      <c r="D85" s="189"/>
      <c r="E85" s="190"/>
      <c r="F85" s="35"/>
      <c r="G85" s="35"/>
      <c r="H85" s="35"/>
      <c r="I85" s="35"/>
      <c r="J85" s="35"/>
      <c r="K85" s="35"/>
      <c r="L85" s="35"/>
      <c r="M85" s="35"/>
      <c r="N85" s="35"/>
      <c r="O85" s="35"/>
      <c r="P85" s="35"/>
    </row>
    <row r="86" spans="1:16" s="10" customFormat="1" ht="25.5" customHeight="1" x14ac:dyDescent="0.25">
      <c r="A86" s="191" t="s">
        <v>368</v>
      </c>
      <c r="B86" s="189"/>
      <c r="C86" s="189"/>
      <c r="D86" s="189"/>
      <c r="E86" s="190"/>
      <c r="F86" s="38"/>
      <c r="G86" s="38"/>
      <c r="H86" s="35"/>
      <c r="I86" s="35"/>
      <c r="J86" s="35"/>
      <c r="K86" s="35"/>
      <c r="L86" s="35"/>
      <c r="M86" s="35"/>
      <c r="N86" s="35"/>
      <c r="O86" s="35"/>
      <c r="P86" s="35"/>
    </row>
    <row r="87" spans="1:16" s="10" customFormat="1" ht="25.5" customHeight="1" x14ac:dyDescent="0.25">
      <c r="A87" s="188" t="s">
        <v>308</v>
      </c>
      <c r="B87" s="189"/>
      <c r="C87" s="189"/>
      <c r="D87" s="189"/>
      <c r="E87" s="190"/>
      <c r="F87" s="38"/>
      <c r="G87" s="38"/>
      <c r="H87" s="35"/>
      <c r="I87" s="35"/>
      <c r="J87" s="35"/>
      <c r="K87" s="35"/>
      <c r="L87" s="35"/>
      <c r="M87" s="35"/>
      <c r="N87" s="35"/>
      <c r="O87" s="35"/>
      <c r="P87" s="35"/>
    </row>
    <row r="88" spans="1:16" s="10" customFormat="1" ht="25.5" customHeight="1" x14ac:dyDescent="0.25">
      <c r="A88" s="139" t="s">
        <v>303</v>
      </c>
      <c r="B88" s="91"/>
      <c r="C88" s="91"/>
      <c r="D88" s="91"/>
      <c r="E88" s="92"/>
      <c r="F88" s="38"/>
      <c r="G88" s="38"/>
      <c r="H88" s="35"/>
      <c r="I88" s="35"/>
      <c r="J88" s="35"/>
      <c r="K88" s="35"/>
      <c r="L88" s="35"/>
      <c r="M88" s="35"/>
      <c r="N88" s="35"/>
      <c r="O88" s="35"/>
      <c r="P88" s="35"/>
    </row>
    <row r="89" spans="1:16" s="10" customFormat="1" ht="25.5" customHeight="1" x14ac:dyDescent="0.25">
      <c r="A89" s="139" t="s">
        <v>304</v>
      </c>
      <c r="B89" s="91"/>
      <c r="C89" s="91"/>
      <c r="D89" s="91"/>
      <c r="E89" s="92"/>
      <c r="F89" s="38"/>
      <c r="G89" s="38"/>
      <c r="H89" s="35"/>
      <c r="I89" s="35"/>
      <c r="J89" s="35"/>
      <c r="K89" s="35"/>
      <c r="L89" s="35"/>
      <c r="M89" s="35"/>
      <c r="N89" s="35"/>
      <c r="O89" s="35"/>
      <c r="P89" s="35"/>
    </row>
    <row r="90" spans="1:16" s="10" customFormat="1" ht="25.5" customHeight="1" x14ac:dyDescent="0.25">
      <c r="A90" s="188" t="s">
        <v>309</v>
      </c>
      <c r="B90" s="199"/>
      <c r="C90" s="199"/>
      <c r="D90" s="199"/>
      <c r="E90" s="200"/>
      <c r="F90" s="39"/>
      <c r="G90" s="38"/>
      <c r="H90" s="35"/>
      <c r="I90" s="35"/>
      <c r="J90" s="35"/>
      <c r="K90" s="35"/>
      <c r="L90" s="35"/>
      <c r="M90" s="35"/>
      <c r="N90" s="35"/>
      <c r="O90" s="35"/>
      <c r="P90" s="35"/>
    </row>
    <row r="91" spans="1:16" s="10" customFormat="1" ht="25.5" customHeight="1" x14ac:dyDescent="0.2">
      <c r="A91" s="93" t="s">
        <v>75</v>
      </c>
      <c r="B91" s="94" t="s">
        <v>75</v>
      </c>
      <c r="C91" s="138">
        <f>C17/1000</f>
        <v>0.06</v>
      </c>
      <c r="D91" s="94" t="s">
        <v>6</v>
      </c>
      <c r="E91" s="86"/>
      <c r="F91" s="35"/>
      <c r="G91" s="35"/>
      <c r="H91" s="35"/>
      <c r="I91" s="35"/>
      <c r="J91" s="35"/>
      <c r="K91" s="35"/>
      <c r="L91" s="35"/>
      <c r="M91" s="35"/>
      <c r="N91" s="35"/>
      <c r="O91" s="35"/>
      <c r="P91" s="35"/>
    </row>
    <row r="92" spans="1:16" s="10" customFormat="1" ht="20.25" customHeight="1" x14ac:dyDescent="0.2">
      <c r="A92" s="93" t="s">
        <v>76</v>
      </c>
      <c r="B92" s="94" t="s">
        <v>76</v>
      </c>
      <c r="C92" s="138">
        <f>0.9*C17/1000</f>
        <v>5.3999999999999999E-2</v>
      </c>
      <c r="D92" s="94" t="s">
        <v>6</v>
      </c>
      <c r="E92" s="86"/>
      <c r="F92" s="35"/>
      <c r="G92" s="35"/>
      <c r="H92" s="35"/>
      <c r="I92" s="35"/>
      <c r="J92" s="35"/>
      <c r="K92" s="35"/>
      <c r="L92" s="35"/>
      <c r="M92" s="35"/>
      <c r="N92" s="35"/>
      <c r="O92" s="35"/>
      <c r="P92" s="35"/>
    </row>
    <row r="93" spans="1:16" s="10" customFormat="1" ht="30.75" customHeight="1" x14ac:dyDescent="0.2">
      <c r="A93" s="93" t="s">
        <v>305</v>
      </c>
      <c r="B93" s="94" t="s">
        <v>183</v>
      </c>
      <c r="C93" s="176">
        <v>22.468</v>
      </c>
      <c r="D93" s="94" t="s">
        <v>4</v>
      </c>
      <c r="E93" s="86" t="s">
        <v>244</v>
      </c>
      <c r="F93" s="35"/>
      <c r="G93" s="35"/>
      <c r="H93" s="35"/>
      <c r="I93" s="35"/>
      <c r="J93" s="35"/>
      <c r="K93" s="35"/>
      <c r="L93" s="35"/>
      <c r="M93" s="35"/>
      <c r="N93" s="35"/>
      <c r="O93" s="35"/>
      <c r="P93" s="35"/>
    </row>
    <row r="94" spans="1:16" s="10" customFormat="1" ht="29.25" customHeight="1" x14ac:dyDescent="0.2">
      <c r="A94" s="93" t="s">
        <v>306</v>
      </c>
      <c r="B94" s="94" t="s">
        <v>184</v>
      </c>
      <c r="C94" s="176">
        <v>22.23</v>
      </c>
      <c r="D94" s="94" t="s">
        <v>4</v>
      </c>
      <c r="E94" s="86" t="s">
        <v>245</v>
      </c>
      <c r="F94" s="35"/>
      <c r="G94" s="35"/>
      <c r="H94" s="35"/>
      <c r="I94" s="35"/>
      <c r="J94" s="35"/>
      <c r="K94" s="35"/>
      <c r="L94" s="35"/>
      <c r="M94" s="35"/>
      <c r="N94" s="35"/>
      <c r="O94" s="35"/>
      <c r="P94" s="35"/>
    </row>
    <row r="95" spans="1:16" s="10" customFormat="1" ht="27.75" customHeight="1" x14ac:dyDescent="0.2">
      <c r="A95" s="93" t="s">
        <v>157</v>
      </c>
      <c r="B95" s="94" t="s">
        <v>77</v>
      </c>
      <c r="C95" s="95">
        <f>(C93-C94)/(C91-C92)</f>
        <v>39.6666666666666</v>
      </c>
      <c r="D95" s="94" t="s">
        <v>353</v>
      </c>
      <c r="E95" s="93" t="s">
        <v>153</v>
      </c>
      <c r="F95" s="35"/>
      <c r="G95" s="35"/>
      <c r="H95" s="35"/>
      <c r="I95" s="35"/>
      <c r="J95" s="35"/>
      <c r="K95" s="35"/>
      <c r="L95" s="35"/>
      <c r="M95" s="35"/>
      <c r="N95" s="35"/>
      <c r="O95" s="35"/>
      <c r="P95" s="35"/>
    </row>
    <row r="96" spans="1:16" s="10" customFormat="1" ht="15" x14ac:dyDescent="0.2">
      <c r="A96" s="96"/>
      <c r="B96" s="97"/>
      <c r="C96" s="98"/>
      <c r="D96" s="97"/>
      <c r="E96" s="96"/>
      <c r="F96" s="35"/>
      <c r="G96" s="35"/>
      <c r="H96" s="35"/>
      <c r="I96" s="35"/>
      <c r="J96" s="35"/>
      <c r="K96" s="35"/>
      <c r="L96" s="35"/>
      <c r="M96" s="35"/>
      <c r="N96" s="35"/>
      <c r="O96" s="35"/>
      <c r="P96" s="35"/>
    </row>
    <row r="97" spans="1:16" s="10" customFormat="1" ht="21.75" customHeight="1" x14ac:dyDescent="0.25">
      <c r="A97" s="202" t="s">
        <v>307</v>
      </c>
      <c r="B97" s="203"/>
      <c r="C97" s="203"/>
      <c r="D97" s="203"/>
      <c r="E97" s="203"/>
      <c r="F97" s="35"/>
      <c r="G97" s="35"/>
      <c r="H97" s="35"/>
      <c r="I97" s="35"/>
      <c r="J97" s="35"/>
      <c r="K97" s="35"/>
      <c r="L97" s="35"/>
      <c r="M97" s="35"/>
      <c r="N97" s="35"/>
      <c r="O97" s="35"/>
      <c r="P97" s="35"/>
    </row>
    <row r="98" spans="1:16" s="10" customFormat="1" ht="15" x14ac:dyDescent="0.25">
      <c r="A98" s="99"/>
      <c r="B98" s="100"/>
      <c r="C98" s="100"/>
      <c r="D98" s="100"/>
      <c r="E98" s="100"/>
      <c r="F98" s="35"/>
      <c r="G98" s="35"/>
      <c r="H98" s="35"/>
      <c r="I98" s="35"/>
      <c r="J98" s="35"/>
      <c r="K98" s="35"/>
      <c r="L98" s="35"/>
      <c r="M98" s="35"/>
      <c r="N98" s="35"/>
      <c r="O98" s="35"/>
      <c r="P98" s="35"/>
    </row>
    <row r="99" spans="1:16" s="10" customFormat="1" ht="30" x14ac:dyDescent="0.2">
      <c r="A99" s="101" t="s">
        <v>147</v>
      </c>
      <c r="B99" s="33" t="s">
        <v>78</v>
      </c>
      <c r="C99" s="33">
        <v>4.0000000000000002E-4</v>
      </c>
      <c r="D99" s="224" t="s">
        <v>369</v>
      </c>
      <c r="E99" s="86" t="s">
        <v>311</v>
      </c>
      <c r="F99" s="35"/>
      <c r="G99" s="35"/>
      <c r="H99" s="35"/>
      <c r="I99" s="35"/>
      <c r="J99" s="35"/>
      <c r="K99" s="35"/>
      <c r="L99" s="35"/>
      <c r="M99" s="35"/>
      <c r="N99" s="35"/>
      <c r="O99" s="35"/>
      <c r="P99" s="35"/>
    </row>
    <row r="100" spans="1:16" s="10" customFormat="1" ht="60" x14ac:dyDescent="0.2">
      <c r="A100" s="85" t="s">
        <v>247</v>
      </c>
      <c r="B100" s="33" t="s">
        <v>80</v>
      </c>
      <c r="C100" s="21">
        <f>'Control Loop'!E35</f>
        <v>-0.54876927646537021</v>
      </c>
      <c r="D100" s="224" t="s">
        <v>370</v>
      </c>
      <c r="E100" s="86" t="s">
        <v>344</v>
      </c>
      <c r="F100" s="35"/>
      <c r="G100" s="35"/>
      <c r="H100" s="35"/>
      <c r="I100" s="35"/>
      <c r="J100" s="35"/>
      <c r="K100" s="52" t="s">
        <v>216</v>
      </c>
      <c r="L100" s="35"/>
      <c r="M100" s="35"/>
      <c r="N100" s="35"/>
      <c r="O100" s="35"/>
      <c r="P100" s="35"/>
    </row>
    <row r="101" spans="1:16" s="10" customFormat="1" ht="31.5" customHeight="1" x14ac:dyDescent="0.2">
      <c r="A101" s="82" t="s">
        <v>148</v>
      </c>
      <c r="B101" s="33" t="s">
        <v>91</v>
      </c>
      <c r="C101" s="31">
        <f>(C32)/(C12*((C17)/1000))</f>
        <v>38.333333333333336</v>
      </c>
      <c r="D101" s="33" t="s">
        <v>353</v>
      </c>
      <c r="E101" s="86" t="s">
        <v>217</v>
      </c>
      <c r="F101" s="35"/>
      <c r="G101" s="35"/>
      <c r="H101" s="35"/>
      <c r="I101" s="35"/>
      <c r="J101" s="35"/>
      <c r="K101" s="35"/>
      <c r="L101" s="35"/>
      <c r="M101" s="35"/>
      <c r="N101" s="35"/>
      <c r="O101" s="35"/>
      <c r="P101" s="35"/>
    </row>
    <row r="102" spans="1:16" s="10" customFormat="1" ht="45" customHeight="1" x14ac:dyDescent="0.2">
      <c r="A102" s="82" t="s">
        <v>97</v>
      </c>
      <c r="B102" s="81" t="s">
        <v>277</v>
      </c>
      <c r="C102" s="32">
        <f>(((10^((-C100-0.01)/20))*(Rs+Rd))/([0]!g*Rs))/1000</f>
        <v>10.107926356495188</v>
      </c>
      <c r="D102" s="33" t="s">
        <v>357</v>
      </c>
      <c r="E102" s="102" t="s">
        <v>218</v>
      </c>
      <c r="F102" s="35"/>
      <c r="G102" s="35"/>
      <c r="H102" s="35"/>
      <c r="I102" s="35"/>
      <c r="J102" s="35"/>
      <c r="K102" s="35"/>
      <c r="L102" s="35"/>
      <c r="M102" s="35"/>
      <c r="N102" s="35"/>
      <c r="O102" s="35"/>
      <c r="P102" s="35"/>
    </row>
    <row r="103" spans="1:16" s="10" customFormat="1" ht="32.25" customHeight="1" x14ac:dyDescent="0.2">
      <c r="A103" s="103" t="s">
        <v>364</v>
      </c>
      <c r="B103" s="104" t="s">
        <v>81</v>
      </c>
      <c r="C103" s="174">
        <v>10</v>
      </c>
      <c r="D103" s="104" t="s">
        <v>357</v>
      </c>
      <c r="E103" s="102"/>
      <c r="F103" s="35"/>
      <c r="G103" s="35"/>
      <c r="H103" s="35"/>
      <c r="I103" s="35"/>
      <c r="J103" s="35"/>
      <c r="K103" s="35"/>
      <c r="L103" s="35"/>
      <c r="M103" s="35"/>
      <c r="N103" s="35"/>
      <c r="O103" s="35"/>
      <c r="P103" s="35"/>
    </row>
    <row r="104" spans="1:16" s="10" customFormat="1" ht="30" customHeight="1" x14ac:dyDescent="0.2">
      <c r="A104" s="82" t="s">
        <v>98</v>
      </c>
      <c r="B104" s="81" t="s">
        <v>278</v>
      </c>
      <c r="C104" s="31">
        <f>1*10^9/(2*PI()*Rz*1000*(fc)/10)</f>
        <v>7.9577471545947667</v>
      </c>
      <c r="D104" s="33" t="s">
        <v>85</v>
      </c>
      <c r="E104" s="102" t="s">
        <v>219</v>
      </c>
      <c r="F104" s="35"/>
      <c r="G104" s="35"/>
      <c r="H104" s="35"/>
      <c r="I104" s="35"/>
      <c r="J104" s="35"/>
      <c r="K104" s="35"/>
      <c r="L104" s="35"/>
      <c r="M104" s="35"/>
      <c r="N104" s="35"/>
      <c r="O104" s="35"/>
      <c r="P104" s="35"/>
    </row>
    <row r="105" spans="1:16" s="10" customFormat="1" ht="38.25" customHeight="1" x14ac:dyDescent="0.2">
      <c r="A105" s="103" t="s">
        <v>365</v>
      </c>
      <c r="B105" s="104" t="s">
        <v>83</v>
      </c>
      <c r="C105" s="175">
        <v>8.1999999999999993</v>
      </c>
      <c r="D105" s="104" t="s">
        <v>85</v>
      </c>
      <c r="E105" s="105" t="s">
        <v>346</v>
      </c>
      <c r="F105" s="35"/>
      <c r="G105" s="35"/>
      <c r="H105" s="35"/>
      <c r="I105" s="35"/>
      <c r="J105" s="35"/>
      <c r="K105" s="35"/>
      <c r="L105" s="35"/>
      <c r="M105" s="35"/>
      <c r="N105" s="35"/>
      <c r="O105" s="35"/>
      <c r="P105" s="35"/>
    </row>
    <row r="106" spans="1:16" s="10" customFormat="1" ht="29.25" customHeight="1" x14ac:dyDescent="0.2">
      <c r="A106" s="106" t="s">
        <v>86</v>
      </c>
      <c r="B106" s="107" t="s">
        <v>87</v>
      </c>
      <c r="C106" s="108">
        <f>(1/(esr*Cout))/(2*PI())</f>
        <v>100073.65973527632</v>
      </c>
      <c r="D106" s="107" t="s">
        <v>27</v>
      </c>
      <c r="E106" s="102" t="s">
        <v>115</v>
      </c>
      <c r="F106" s="35"/>
      <c r="G106" s="35"/>
      <c r="H106" s="35"/>
      <c r="I106" s="35"/>
      <c r="J106" s="35"/>
      <c r="K106" s="35"/>
      <c r="L106" s="35"/>
      <c r="M106" s="35"/>
      <c r="N106" s="35"/>
      <c r="O106" s="35"/>
      <c r="P106" s="35"/>
    </row>
    <row r="107" spans="1:16" s="10" customFormat="1" ht="29.25" customHeight="1" x14ac:dyDescent="0.2">
      <c r="A107" s="82" t="s">
        <v>99</v>
      </c>
      <c r="B107" s="81" t="s">
        <v>279</v>
      </c>
      <c r="C107" s="109">
        <f>IF(fz&gt;fsw*10^6/2,((Cz*10^-9)*10^12)/(2*PI()*(C105*10^-9)*Rz*1000*((fsw*10^6)/2)-1),((Cz*10^-9)*10^12)/(2*PI()*(C105*10^-9)*Rz*1000*((fz))-1))</f>
        <v>162.18331791526373</v>
      </c>
      <c r="D107" s="33" t="s">
        <v>88</v>
      </c>
      <c r="E107" s="102" t="s">
        <v>220</v>
      </c>
      <c r="F107" s="35"/>
      <c r="G107" s="35"/>
      <c r="H107" s="35"/>
      <c r="I107" s="35"/>
      <c r="J107" s="35"/>
      <c r="K107" s="35"/>
      <c r="L107" s="35"/>
      <c r="M107" s="35"/>
      <c r="N107" s="35"/>
      <c r="O107" s="35"/>
      <c r="P107" s="35"/>
    </row>
    <row r="108" spans="1:16" s="10" customFormat="1" ht="32.25" customHeight="1" x14ac:dyDescent="0.2">
      <c r="A108" s="103" t="s">
        <v>366</v>
      </c>
      <c r="B108" s="104" t="s">
        <v>84</v>
      </c>
      <c r="C108" s="15">
        <v>100</v>
      </c>
      <c r="D108" s="104" t="s">
        <v>88</v>
      </c>
      <c r="E108" s="105" t="s">
        <v>136</v>
      </c>
      <c r="F108" s="35"/>
      <c r="G108" s="35"/>
      <c r="H108" s="35"/>
      <c r="I108" s="35"/>
      <c r="J108" s="35"/>
      <c r="K108" s="35"/>
      <c r="L108" s="35"/>
      <c r="M108" s="35"/>
      <c r="N108" s="35"/>
      <c r="O108" s="35"/>
      <c r="P108" s="35"/>
    </row>
    <row r="109" spans="1:16" s="10" customFormat="1" ht="15" x14ac:dyDescent="0.2">
      <c r="A109" s="103" t="s">
        <v>94</v>
      </c>
      <c r="B109" s="201"/>
      <c r="C109" s="184"/>
      <c r="D109" s="184"/>
      <c r="E109" s="185"/>
      <c r="F109" s="35"/>
      <c r="G109" s="35"/>
      <c r="H109" s="35"/>
      <c r="I109" s="35"/>
      <c r="J109" s="35"/>
      <c r="K109" s="35"/>
      <c r="L109" s="35"/>
      <c r="M109" s="35"/>
      <c r="N109" s="35"/>
      <c r="O109" s="35"/>
      <c r="P109" s="35"/>
    </row>
    <row r="110" spans="1:16" s="10" customFormat="1" ht="27" customHeight="1" x14ac:dyDescent="0.2">
      <c r="A110" s="106" t="s">
        <v>89</v>
      </c>
      <c r="B110" s="107" t="s">
        <v>90</v>
      </c>
      <c r="C110" s="108">
        <f>((C82+C95+C101)/((C82+C95+C80)*C101*Cout))/(2*3.142)</f>
        <v>104.66910870040162</v>
      </c>
      <c r="D110" s="107" t="s">
        <v>27</v>
      </c>
      <c r="E110" s="110" t="s">
        <v>125</v>
      </c>
      <c r="F110" s="35"/>
      <c r="G110" s="35"/>
      <c r="H110" s="35"/>
      <c r="I110" s="35"/>
      <c r="J110" s="35"/>
      <c r="K110" s="35"/>
      <c r="L110" s="35"/>
      <c r="M110" s="35"/>
      <c r="N110" s="35"/>
      <c r="O110" s="35"/>
      <c r="P110" s="35"/>
    </row>
    <row r="111" spans="1:16" s="10" customFormat="1" ht="21.75" customHeight="1" x14ac:dyDescent="0.2">
      <c r="A111" s="106" t="s">
        <v>86</v>
      </c>
      <c r="B111" s="107" t="s">
        <v>119</v>
      </c>
      <c r="C111" s="108">
        <f>(1/(C80*Cout))/(2*3.142)</f>
        <v>100060.68562768579</v>
      </c>
      <c r="D111" s="107" t="s">
        <v>27</v>
      </c>
      <c r="E111" s="110" t="s">
        <v>115</v>
      </c>
      <c r="F111" s="35"/>
      <c r="G111" s="35"/>
      <c r="H111" s="35"/>
      <c r="I111" s="35"/>
      <c r="J111" s="35"/>
      <c r="K111" s="35"/>
      <c r="L111" s="35"/>
      <c r="M111" s="35"/>
      <c r="N111" s="35"/>
      <c r="O111" s="35"/>
      <c r="P111" s="35"/>
    </row>
    <row r="112" spans="1:16" s="10" customFormat="1" ht="21" customHeight="1" x14ac:dyDescent="0.2">
      <c r="A112" s="82" t="s">
        <v>100</v>
      </c>
      <c r="B112" s="33" t="s">
        <v>92</v>
      </c>
      <c r="C112" s="31">
        <f>(((Req)/(((1-Dmax)^2)*Lout*10^-6))/(2*PI()))/1000000</f>
        <v>0.68668021014152125</v>
      </c>
      <c r="D112" s="33" t="s">
        <v>10</v>
      </c>
      <c r="E112" s="110" t="s">
        <v>126</v>
      </c>
      <c r="F112" s="35"/>
      <c r="G112" s="35"/>
      <c r="H112" s="35"/>
      <c r="I112" s="35"/>
      <c r="J112" s="35"/>
      <c r="K112" s="35"/>
      <c r="L112" s="35"/>
      <c r="M112" s="35"/>
      <c r="N112" s="35"/>
      <c r="O112" s="35"/>
      <c r="P112" s="35"/>
    </row>
    <row r="113" spans="1:16" s="10" customFormat="1" ht="23.25" customHeight="1" x14ac:dyDescent="0.2">
      <c r="A113" s="82" t="s">
        <v>101</v>
      </c>
      <c r="B113" s="33" t="s">
        <v>93</v>
      </c>
      <c r="C113" s="111">
        <f>(1/2)*C29</f>
        <v>0.19896020795840832</v>
      </c>
      <c r="D113" s="33" t="s">
        <v>10</v>
      </c>
      <c r="E113" s="110" t="s">
        <v>116</v>
      </c>
      <c r="F113" s="35"/>
      <c r="G113" s="35"/>
      <c r="H113" s="35"/>
      <c r="I113" s="35"/>
      <c r="J113" s="35"/>
      <c r="K113" s="35"/>
      <c r="L113" s="35"/>
      <c r="M113" s="35"/>
      <c r="N113" s="35"/>
      <c r="O113" s="35"/>
      <c r="P113" s="35"/>
    </row>
    <row r="114" spans="1:16" s="10" customFormat="1" ht="27" customHeight="1" x14ac:dyDescent="0.2">
      <c r="A114" s="103" t="s">
        <v>149</v>
      </c>
      <c r="B114" s="33"/>
      <c r="C114" s="33"/>
      <c r="D114" s="33"/>
      <c r="E114" s="110"/>
      <c r="F114" s="35"/>
      <c r="G114" s="35"/>
      <c r="H114" s="35"/>
      <c r="I114" s="35"/>
      <c r="J114" s="35"/>
      <c r="K114" s="35"/>
      <c r="L114" s="35"/>
      <c r="M114" s="35"/>
      <c r="N114" s="35"/>
      <c r="O114" s="35"/>
      <c r="P114" s="35"/>
    </row>
    <row r="115" spans="1:16" s="10" customFormat="1" ht="24.75" customHeight="1" x14ac:dyDescent="0.2">
      <c r="A115" s="82" t="s">
        <v>96</v>
      </c>
      <c r="B115" s="33" t="s">
        <v>117</v>
      </c>
      <c r="C115" s="31">
        <f>(1/(2*3.142*C103*1000*C105*10^-9))/1000</f>
        <v>1.9406623092328952</v>
      </c>
      <c r="D115" s="33" t="s">
        <v>170</v>
      </c>
      <c r="E115" s="110" t="s">
        <v>127</v>
      </c>
      <c r="F115" s="35"/>
      <c r="G115" s="35"/>
      <c r="H115" s="35"/>
      <c r="I115" s="35"/>
      <c r="J115" s="35"/>
      <c r="K115" s="35"/>
      <c r="L115" s="35"/>
      <c r="M115" s="35"/>
      <c r="N115" s="35"/>
      <c r="O115" s="35"/>
      <c r="P115" s="35"/>
    </row>
    <row r="116" spans="1:16" s="10" customFormat="1" ht="24.75" customHeight="1" x14ac:dyDescent="0.2">
      <c r="A116" s="82" t="s">
        <v>95</v>
      </c>
      <c r="B116" s="33" t="s">
        <v>118</v>
      </c>
      <c r="C116" s="31">
        <f>(((C105*10^-9)+(C108*10^-12))/((C105*10^-9)*(C108*10^-12)*2*3.142*C103*1000))/1000</f>
        <v>161.07497166633027</v>
      </c>
      <c r="D116" s="33" t="s">
        <v>170</v>
      </c>
      <c r="E116" s="110" t="s">
        <v>128</v>
      </c>
      <c r="F116" s="35"/>
      <c r="G116" s="35"/>
      <c r="H116" s="35"/>
      <c r="I116" s="35"/>
      <c r="J116" s="35"/>
      <c r="K116" s="35"/>
      <c r="L116" s="35"/>
      <c r="M116" s="35"/>
      <c r="N116" s="35"/>
      <c r="O116" s="35"/>
      <c r="P116" s="35"/>
    </row>
    <row r="117" spans="1:16" s="10" customFormat="1" ht="34.5" customHeight="1" x14ac:dyDescent="0.2">
      <c r="A117" s="183" t="s">
        <v>358</v>
      </c>
      <c r="B117" s="184"/>
      <c r="C117" s="184"/>
      <c r="D117" s="184"/>
      <c r="E117" s="185"/>
      <c r="F117" s="35"/>
      <c r="G117" s="35"/>
      <c r="H117" s="35"/>
      <c r="I117" s="35"/>
      <c r="J117" s="35"/>
      <c r="K117" s="35"/>
      <c r="L117" s="35"/>
      <c r="M117" s="35"/>
      <c r="N117" s="35"/>
      <c r="O117" s="35"/>
      <c r="P117" s="35"/>
    </row>
    <row r="118" spans="1:16" s="10" customFormat="1" ht="54.75" customHeight="1" x14ac:dyDescent="0.2">
      <c r="A118" s="214" t="s">
        <v>287</v>
      </c>
      <c r="B118" s="215"/>
      <c r="C118" s="215"/>
      <c r="D118" s="215"/>
      <c r="E118" s="216"/>
      <c r="F118" s="35"/>
      <c r="G118" s="35"/>
      <c r="H118" s="35"/>
      <c r="I118" s="35"/>
      <c r="J118" s="35"/>
      <c r="K118" s="35"/>
      <c r="L118" s="35"/>
      <c r="M118" s="35"/>
      <c r="N118" s="35"/>
      <c r="O118" s="35"/>
      <c r="P118" s="35"/>
    </row>
    <row r="119" spans="1:16" s="10" customFormat="1" x14ac:dyDescent="0.2">
      <c r="A119" s="112"/>
      <c r="B119" s="217"/>
      <c r="C119" s="218"/>
      <c r="D119" s="218"/>
      <c r="E119" s="219"/>
      <c r="F119" s="35"/>
      <c r="G119" s="35"/>
      <c r="H119" s="35"/>
      <c r="I119" s="35"/>
      <c r="J119" s="35"/>
      <c r="K119" s="35"/>
      <c r="L119" s="35"/>
      <c r="M119" s="35"/>
      <c r="N119" s="35"/>
      <c r="O119" s="35"/>
      <c r="P119" s="35"/>
    </row>
    <row r="120" spans="1:16" s="10" customFormat="1" ht="24" customHeight="1" x14ac:dyDescent="0.2">
      <c r="A120" s="113" t="s">
        <v>143</v>
      </c>
      <c r="B120" s="210"/>
      <c r="C120" s="211"/>
      <c r="D120" s="211"/>
      <c r="E120" s="212"/>
      <c r="F120" s="35"/>
      <c r="G120" s="35"/>
      <c r="H120" s="35"/>
      <c r="I120" s="35"/>
      <c r="J120" s="35"/>
      <c r="K120" s="35"/>
      <c r="L120" s="35"/>
      <c r="M120" s="35"/>
      <c r="N120" s="35"/>
      <c r="O120" s="35"/>
      <c r="P120" s="35"/>
    </row>
    <row r="121" spans="1:16" s="10" customFormat="1" ht="20.25" customHeight="1" x14ac:dyDescent="0.2">
      <c r="A121" s="114" t="s">
        <v>142</v>
      </c>
      <c r="B121" s="74"/>
      <c r="C121" s="32"/>
      <c r="D121" s="74"/>
      <c r="E121" s="68"/>
      <c r="F121" s="35"/>
      <c r="G121" s="35"/>
      <c r="H121" s="35"/>
      <c r="I121" s="35"/>
      <c r="J121" s="35"/>
      <c r="K121" s="35"/>
      <c r="L121" s="35"/>
      <c r="M121" s="35"/>
      <c r="N121" s="35"/>
      <c r="O121" s="35"/>
      <c r="P121" s="35"/>
    </row>
    <row r="122" spans="1:16" s="10" customFormat="1" ht="21" customHeight="1" x14ac:dyDescent="0.2">
      <c r="A122" s="70" t="s">
        <v>54</v>
      </c>
      <c r="B122" s="74" t="s">
        <v>55</v>
      </c>
      <c r="C122" s="11">
        <v>12</v>
      </c>
      <c r="D122" s="115" t="s">
        <v>4</v>
      </c>
      <c r="E122" s="70"/>
      <c r="F122" s="35"/>
      <c r="G122" s="35"/>
      <c r="H122" s="35"/>
      <c r="I122" s="35"/>
      <c r="J122" s="35"/>
      <c r="K122" s="35"/>
      <c r="L122" s="35"/>
      <c r="M122" s="35"/>
      <c r="N122" s="35"/>
      <c r="O122" s="35"/>
      <c r="P122" s="35"/>
    </row>
    <row r="123" spans="1:16" ht="21" customHeight="1" x14ac:dyDescent="0.2">
      <c r="A123" s="70" t="s">
        <v>34</v>
      </c>
      <c r="B123" s="74" t="s">
        <v>35</v>
      </c>
      <c r="C123" s="11">
        <v>28</v>
      </c>
      <c r="D123" s="74" t="s">
        <v>36</v>
      </c>
      <c r="E123" s="68" t="s">
        <v>231</v>
      </c>
      <c r="F123" s="40"/>
      <c r="G123" s="40"/>
      <c r="H123" s="40"/>
      <c r="I123" s="40"/>
      <c r="J123" s="40"/>
      <c r="K123" s="40"/>
      <c r="L123" s="40"/>
      <c r="M123" s="40"/>
      <c r="N123" s="40"/>
      <c r="O123" s="40"/>
      <c r="P123" s="40"/>
    </row>
    <row r="124" spans="1:16" ht="24.75" customHeight="1" x14ac:dyDescent="0.2">
      <c r="A124" s="70" t="s">
        <v>124</v>
      </c>
      <c r="B124" s="74" t="s">
        <v>38</v>
      </c>
      <c r="C124" s="11">
        <v>1.5</v>
      </c>
      <c r="D124" s="74"/>
      <c r="E124" s="68"/>
      <c r="F124" s="40"/>
      <c r="G124" s="40"/>
      <c r="H124" s="40"/>
      <c r="I124" s="40"/>
      <c r="J124" s="40"/>
      <c r="K124" s="40"/>
      <c r="L124" s="40"/>
      <c r="M124" s="40"/>
      <c r="N124" s="40"/>
      <c r="O124" s="40"/>
      <c r="P124" s="40"/>
    </row>
    <row r="125" spans="1:16" ht="24" customHeight="1" x14ac:dyDescent="0.2">
      <c r="A125" s="70" t="s">
        <v>56</v>
      </c>
      <c r="B125" s="74" t="s">
        <v>57</v>
      </c>
      <c r="C125" s="21">
        <f>(ILEDt/1000)/(1-C39)</f>
        <v>1.1499999999999999</v>
      </c>
      <c r="D125" s="67" t="s">
        <v>6</v>
      </c>
      <c r="E125" s="68"/>
      <c r="F125" s="40"/>
      <c r="G125" s="40"/>
      <c r="H125" s="40"/>
      <c r="I125" s="40"/>
      <c r="J125" s="40"/>
      <c r="K125" s="40"/>
      <c r="L125" s="40"/>
      <c r="M125" s="40"/>
      <c r="N125" s="40"/>
      <c r="O125" s="40"/>
      <c r="P125" s="40"/>
    </row>
    <row r="126" spans="1:16" ht="26.25" customHeight="1" x14ac:dyDescent="0.2">
      <c r="A126" s="70" t="s">
        <v>58</v>
      </c>
      <c r="B126" s="74" t="s">
        <v>59</v>
      </c>
      <c r="C126" s="32">
        <f>100*(1-(C122)/(C32))</f>
        <v>47.826086956521742</v>
      </c>
      <c r="D126" s="67" t="s">
        <v>7</v>
      </c>
      <c r="E126" s="68"/>
      <c r="F126" s="40"/>
      <c r="G126" s="40"/>
      <c r="H126" s="40"/>
      <c r="I126" s="40"/>
      <c r="J126" s="40"/>
      <c r="K126" s="40"/>
      <c r="L126" s="40"/>
      <c r="M126" s="40"/>
      <c r="N126" s="40"/>
      <c r="O126" s="40"/>
      <c r="P126" s="40"/>
    </row>
    <row r="127" spans="1:16" ht="24.75" customHeight="1" x14ac:dyDescent="0.2">
      <c r="A127" s="70" t="s">
        <v>43</v>
      </c>
      <c r="B127" s="74" t="s">
        <v>44</v>
      </c>
      <c r="C127" s="23">
        <f>(((C125)^2)+((C47)^2)/12)*'IC Data'!C9*C124*C126/100</f>
        <v>0.20992626940427572</v>
      </c>
      <c r="D127" s="33" t="s">
        <v>45</v>
      </c>
      <c r="E127" s="68"/>
      <c r="F127" s="40"/>
      <c r="G127" s="40"/>
      <c r="H127" s="40"/>
      <c r="I127" s="40"/>
      <c r="J127" s="40"/>
      <c r="K127" s="40"/>
      <c r="L127" s="40"/>
      <c r="M127" s="40"/>
      <c r="N127" s="40"/>
      <c r="O127" s="40"/>
      <c r="P127" s="40"/>
    </row>
    <row r="128" spans="1:16" ht="27" customHeight="1" x14ac:dyDescent="0.2">
      <c r="A128" s="70" t="s">
        <v>46</v>
      </c>
      <c r="B128" s="74" t="s">
        <v>47</v>
      </c>
      <c r="C128" s="23">
        <f>(C125+C47/2)*(C32)*('IC Data'!C10+'IC Data'!C11)*fsw/2/1000</f>
        <v>8.3355816070828384E-2</v>
      </c>
      <c r="D128" s="33" t="s">
        <v>45</v>
      </c>
      <c r="E128" s="68"/>
      <c r="F128" s="40"/>
      <c r="G128" s="41"/>
      <c r="H128" s="40"/>
      <c r="I128" s="40"/>
      <c r="J128" s="40"/>
      <c r="K128" s="40"/>
      <c r="L128" s="40"/>
      <c r="M128" s="40"/>
      <c r="N128" s="40"/>
      <c r="O128" s="40"/>
      <c r="P128" s="40"/>
    </row>
    <row r="129" spans="1:16" ht="24" customHeight="1" x14ac:dyDescent="0.2">
      <c r="A129" s="70" t="s">
        <v>48</v>
      </c>
      <c r="B129" s="74" t="s">
        <v>49</v>
      </c>
      <c r="C129" s="24">
        <f>(C14*C18*'IC Data'!C3+(C12-1)*C17*('IC Data'!C3+'IC Data'!C12))/1000</f>
        <v>0.51134999999999997</v>
      </c>
      <c r="D129" s="33" t="s">
        <v>45</v>
      </c>
      <c r="E129" s="68"/>
      <c r="F129" s="40"/>
      <c r="G129" s="40"/>
      <c r="H129" s="40"/>
      <c r="I129" s="40"/>
      <c r="J129" s="40"/>
      <c r="K129" s="40"/>
      <c r="L129" s="40"/>
      <c r="M129" s="40"/>
      <c r="N129" s="40"/>
      <c r="O129" s="40"/>
      <c r="P129" s="40"/>
    </row>
    <row r="130" spans="1:16" ht="26.25" customHeight="1" x14ac:dyDescent="0.2">
      <c r="A130" s="70" t="s">
        <v>121</v>
      </c>
      <c r="B130" s="74" t="s">
        <v>122</v>
      </c>
      <c r="C130" s="24">
        <f>C10*0.001</f>
        <v>0.01</v>
      </c>
      <c r="D130" s="33" t="s">
        <v>45</v>
      </c>
      <c r="E130" s="68"/>
      <c r="F130" s="40"/>
      <c r="G130" s="40"/>
      <c r="H130" s="40"/>
      <c r="I130" s="40"/>
      <c r="J130" s="40"/>
      <c r="K130" s="40"/>
      <c r="L130" s="40"/>
      <c r="M130" s="40"/>
      <c r="N130" s="40"/>
      <c r="O130" s="40"/>
      <c r="P130" s="40"/>
    </row>
    <row r="131" spans="1:16" ht="33" customHeight="1" x14ac:dyDescent="0.2">
      <c r="A131" s="70" t="s">
        <v>221</v>
      </c>
      <c r="B131" s="74" t="s">
        <v>123</v>
      </c>
      <c r="C131" s="24">
        <f>C32*5*(10^-9)*fsw*10^6</f>
        <v>4.5760847830433916E-2</v>
      </c>
      <c r="D131" s="33"/>
      <c r="E131" s="68" t="s">
        <v>223</v>
      </c>
      <c r="F131" s="40"/>
      <c r="G131" s="40"/>
      <c r="H131" s="40"/>
      <c r="I131" s="40"/>
      <c r="J131" s="40"/>
      <c r="K131" s="40"/>
      <c r="L131" s="40"/>
      <c r="M131" s="40"/>
      <c r="N131" s="40"/>
      <c r="O131" s="40"/>
      <c r="P131" s="40"/>
    </row>
    <row r="132" spans="1:16" ht="27" customHeight="1" x14ac:dyDescent="0.2">
      <c r="A132" s="116" t="s">
        <v>50</v>
      </c>
      <c r="B132" s="65" t="s">
        <v>155</v>
      </c>
      <c r="C132" s="25">
        <f>C127+C128+C129+C130+C131</f>
        <v>0.86039293330553801</v>
      </c>
      <c r="D132" s="117" t="s">
        <v>45</v>
      </c>
      <c r="E132" s="116"/>
      <c r="F132" s="40"/>
      <c r="G132" s="40"/>
      <c r="H132" s="40"/>
      <c r="I132" s="40"/>
      <c r="J132" s="40"/>
      <c r="K132" s="40"/>
      <c r="L132" s="40"/>
      <c r="M132" s="40"/>
      <c r="N132" s="40"/>
      <c r="O132" s="40"/>
      <c r="P132" s="40"/>
    </row>
    <row r="133" spans="1:16" ht="24.75" customHeight="1" x14ac:dyDescent="0.2">
      <c r="A133" s="116" t="s">
        <v>144</v>
      </c>
      <c r="B133" s="65" t="s">
        <v>62</v>
      </c>
      <c r="C133" s="26">
        <f>C132*C123</f>
        <v>24.091002132555065</v>
      </c>
      <c r="D133" s="117" t="s">
        <v>51</v>
      </c>
      <c r="E133" s="118" t="str">
        <f>IF(C133&gt;65,"De-rate the output power","      ")</f>
        <v xml:space="preserve">      </v>
      </c>
      <c r="F133" s="40"/>
      <c r="G133" s="40"/>
      <c r="H133" s="40"/>
      <c r="I133" s="40"/>
      <c r="J133" s="40"/>
      <c r="K133" s="40"/>
      <c r="L133" s="40"/>
      <c r="M133" s="40"/>
      <c r="N133" s="40"/>
      <c r="O133" s="40"/>
      <c r="P133" s="40"/>
    </row>
    <row r="134" spans="1:16" ht="15" x14ac:dyDescent="0.2">
      <c r="A134" s="223"/>
      <c r="B134" s="184"/>
      <c r="C134" s="184"/>
      <c r="D134" s="184"/>
      <c r="E134" s="185"/>
      <c r="F134" s="40"/>
      <c r="G134" s="40"/>
      <c r="H134" s="40"/>
      <c r="I134" s="40"/>
      <c r="J134" s="40"/>
      <c r="K134" s="40"/>
      <c r="L134" s="40"/>
      <c r="M134" s="40"/>
      <c r="N134" s="40"/>
      <c r="O134" s="40"/>
      <c r="P134" s="40"/>
    </row>
    <row r="135" spans="1:16" ht="29.25" customHeight="1" x14ac:dyDescent="0.2">
      <c r="A135" s="119" t="s">
        <v>150</v>
      </c>
      <c r="B135" s="213"/>
      <c r="C135" s="193"/>
      <c r="D135" s="193"/>
      <c r="E135" s="194"/>
      <c r="F135" s="40"/>
      <c r="G135" s="40"/>
      <c r="H135" s="40"/>
      <c r="I135" s="40"/>
      <c r="J135" s="40"/>
      <c r="K135" s="40"/>
      <c r="L135" s="40"/>
      <c r="M135" s="40"/>
      <c r="N135" s="40"/>
      <c r="O135" s="40"/>
      <c r="P135" s="40"/>
    </row>
    <row r="136" spans="1:16" ht="30" customHeight="1" x14ac:dyDescent="0.2">
      <c r="A136" s="70" t="s">
        <v>129</v>
      </c>
      <c r="B136" s="74" t="s">
        <v>130</v>
      </c>
      <c r="C136" s="120">
        <f>(((C125)^2)+((C47)^2)/12)*C23*(100-C126)/100</f>
        <v>0.17349278463163281</v>
      </c>
      <c r="D136" s="33" t="s">
        <v>45</v>
      </c>
      <c r="E136" s="68"/>
      <c r="F136" s="40"/>
      <c r="G136" s="40"/>
      <c r="H136" s="40"/>
      <c r="I136" s="40"/>
      <c r="J136" s="40"/>
      <c r="K136" s="40"/>
      <c r="L136" s="40"/>
      <c r="M136" s="40"/>
      <c r="N136" s="40"/>
      <c r="O136" s="40"/>
      <c r="P136" s="40"/>
    </row>
    <row r="137" spans="1:16" ht="27" customHeight="1" x14ac:dyDescent="0.2">
      <c r="A137" s="70" t="s">
        <v>131</v>
      </c>
      <c r="B137" s="74" t="s">
        <v>132</v>
      </c>
      <c r="C137" s="120">
        <f>(C125)*(C32)*(5+5)*C29/2/1000</f>
        <v>5.2624975004998999E-2</v>
      </c>
      <c r="D137" s="33" t="s">
        <v>45</v>
      </c>
      <c r="E137" s="68"/>
      <c r="F137" s="40"/>
      <c r="G137" s="40"/>
      <c r="H137" s="40"/>
      <c r="I137" s="40"/>
      <c r="J137" s="40"/>
      <c r="K137" s="40"/>
      <c r="L137" s="40"/>
      <c r="M137" s="40"/>
      <c r="N137" s="40"/>
      <c r="O137" s="40"/>
      <c r="P137" s="40"/>
    </row>
    <row r="138" spans="1:16" ht="26.25" customHeight="1" x14ac:dyDescent="0.2">
      <c r="A138" s="70" t="s">
        <v>354</v>
      </c>
      <c r="B138" s="74" t="s">
        <v>137</v>
      </c>
      <c r="C138" s="120">
        <f>(((C125)^2)+((C47)^2)/12)*0.025*1.15</f>
        <v>3.8240701279222404E-2</v>
      </c>
      <c r="D138" s="33" t="s">
        <v>45</v>
      </c>
      <c r="E138" s="68"/>
      <c r="F138" s="40"/>
      <c r="G138" s="40"/>
      <c r="H138" s="40"/>
      <c r="I138" s="40"/>
      <c r="J138" s="40"/>
      <c r="K138" s="40"/>
      <c r="L138" s="40"/>
      <c r="M138" s="40"/>
      <c r="N138" s="40"/>
      <c r="O138" s="40"/>
      <c r="P138" s="40"/>
    </row>
    <row r="139" spans="1:16" ht="23.25" customHeight="1" x14ac:dyDescent="0.2">
      <c r="A139" s="70" t="s">
        <v>133</v>
      </c>
      <c r="B139" s="74" t="s">
        <v>134</v>
      </c>
      <c r="C139" s="34">
        <v>3.5000000000000001E-3</v>
      </c>
      <c r="D139" s="33" t="s">
        <v>45</v>
      </c>
      <c r="E139" s="68" t="s">
        <v>135</v>
      </c>
      <c r="F139" s="40"/>
      <c r="G139" s="40"/>
      <c r="H139" s="40"/>
      <c r="I139" s="40"/>
      <c r="J139" s="40"/>
      <c r="K139" s="40"/>
      <c r="L139" s="40"/>
      <c r="M139" s="40"/>
      <c r="N139" s="40"/>
      <c r="O139" s="40"/>
      <c r="P139" s="40"/>
    </row>
    <row r="140" spans="1:16" ht="23.25" customHeight="1" x14ac:dyDescent="0.2">
      <c r="A140" s="70" t="s">
        <v>140</v>
      </c>
      <c r="B140" s="74" t="s">
        <v>156</v>
      </c>
      <c r="C140" s="120">
        <f>(((C125)^2)+((C47)^2)/12)*C61*1.15</f>
        <v>2.6003676869871234E-2</v>
      </c>
      <c r="D140" s="33" t="s">
        <v>45</v>
      </c>
      <c r="E140" s="68"/>
      <c r="F140" s="40"/>
      <c r="G140" s="40"/>
      <c r="H140" s="40"/>
      <c r="I140" s="40"/>
      <c r="J140" s="40"/>
      <c r="K140" s="40"/>
      <c r="L140" s="40"/>
      <c r="M140" s="40"/>
      <c r="N140" s="40"/>
      <c r="O140" s="40"/>
      <c r="P140" s="40"/>
    </row>
    <row r="141" spans="1:16" ht="35.25" customHeight="1" x14ac:dyDescent="0.2">
      <c r="A141" s="70" t="s">
        <v>355</v>
      </c>
      <c r="B141" s="74" t="s">
        <v>141</v>
      </c>
      <c r="C141" s="120">
        <f>(((C125)^2)+((C47)^2)/12)*0.015*1.15</f>
        <v>2.2944420767533436E-2</v>
      </c>
      <c r="D141" s="33" t="s">
        <v>45</v>
      </c>
      <c r="E141" s="68"/>
      <c r="F141" s="40"/>
      <c r="G141" s="40"/>
      <c r="H141" s="40"/>
      <c r="I141" s="40"/>
      <c r="J141" s="40"/>
      <c r="K141" s="40"/>
      <c r="L141" s="40"/>
      <c r="M141" s="40"/>
      <c r="N141" s="40"/>
      <c r="O141" s="40"/>
      <c r="P141" s="40"/>
    </row>
    <row r="142" spans="1:16" ht="34.5" customHeight="1" x14ac:dyDescent="0.2">
      <c r="A142" s="70" t="s">
        <v>288</v>
      </c>
      <c r="B142" s="74" t="s">
        <v>289</v>
      </c>
      <c r="C142" s="34">
        <v>1E-3</v>
      </c>
      <c r="D142" s="121" t="s">
        <v>353</v>
      </c>
      <c r="E142" s="68" t="s">
        <v>135</v>
      </c>
      <c r="F142" s="40"/>
      <c r="G142" s="40"/>
      <c r="H142" s="40"/>
      <c r="I142" s="40"/>
      <c r="J142" s="40"/>
      <c r="K142" s="40"/>
      <c r="L142" s="40"/>
      <c r="M142" s="40"/>
      <c r="N142" s="40"/>
      <c r="O142" s="40"/>
      <c r="P142" s="40"/>
    </row>
    <row r="143" spans="1:16" ht="30" customHeight="1" x14ac:dyDescent="0.2">
      <c r="A143" s="70" t="s">
        <v>356</v>
      </c>
      <c r="B143" s="74" t="s">
        <v>291</v>
      </c>
      <c r="C143" s="120">
        <f>(((C125)^2)+((C47)^2)/12)*C142*1.15</f>
        <v>1.5296280511688961E-3</v>
      </c>
      <c r="D143" s="33" t="s">
        <v>45</v>
      </c>
      <c r="E143" s="68"/>
      <c r="F143" s="40"/>
      <c r="G143" s="40"/>
      <c r="H143" s="40"/>
      <c r="I143" s="40"/>
      <c r="J143" s="40"/>
      <c r="K143" s="40"/>
      <c r="L143" s="40"/>
      <c r="M143" s="40"/>
      <c r="N143" s="40"/>
      <c r="O143" s="40"/>
      <c r="P143" s="40"/>
    </row>
    <row r="144" spans="1:16" ht="29.25" customHeight="1" x14ac:dyDescent="0.2">
      <c r="A144" s="70" t="s">
        <v>151</v>
      </c>
      <c r="B144" s="74" t="s">
        <v>138</v>
      </c>
      <c r="C144" s="34">
        <v>5.0000000000000001E-4</v>
      </c>
      <c r="D144" s="224" t="s">
        <v>45</v>
      </c>
      <c r="E144" s="68" t="s">
        <v>135</v>
      </c>
      <c r="F144" s="40"/>
      <c r="G144" s="40"/>
      <c r="H144" s="40"/>
      <c r="I144" s="40"/>
      <c r="J144" s="40"/>
      <c r="K144" s="40"/>
      <c r="L144" s="40"/>
      <c r="M144" s="40"/>
      <c r="N144" s="40"/>
      <c r="O144" s="40"/>
      <c r="P144" s="40"/>
    </row>
    <row r="145" spans="1:16" ht="30.75" customHeight="1" x14ac:dyDescent="0.2">
      <c r="A145" s="70" t="s">
        <v>230</v>
      </c>
      <c r="B145" s="74" t="s">
        <v>154</v>
      </c>
      <c r="C145" s="120">
        <f>C132+C136+C137+C138+C139+C140+C141+C143+C144</f>
        <v>1.1792291199099656</v>
      </c>
      <c r="D145" s="33" t="s">
        <v>45</v>
      </c>
      <c r="E145" s="68"/>
      <c r="F145" s="40"/>
      <c r="G145" s="40"/>
      <c r="H145" s="40"/>
      <c r="I145" s="40"/>
      <c r="J145" s="40"/>
      <c r="K145" s="40"/>
      <c r="L145" s="40"/>
      <c r="M145" s="40"/>
      <c r="N145" s="40"/>
      <c r="O145" s="40"/>
      <c r="P145" s="40"/>
    </row>
    <row r="146" spans="1:16" ht="34.5" customHeight="1" x14ac:dyDescent="0.2">
      <c r="A146" s="116" t="s">
        <v>229</v>
      </c>
      <c r="B146" s="122" t="s">
        <v>139</v>
      </c>
      <c r="C146" s="123">
        <f>100*((C18/1000)*nc*C32)/(((C18/1000)*nc*C32)+C145)</f>
        <v>92.127571382544872</v>
      </c>
      <c r="D146" s="124" t="s">
        <v>7</v>
      </c>
      <c r="E146" s="116"/>
      <c r="F146" s="40"/>
      <c r="G146" s="40"/>
      <c r="H146" s="40"/>
      <c r="I146" s="40"/>
      <c r="J146" s="40"/>
      <c r="K146" s="36"/>
      <c r="L146" s="36"/>
      <c r="M146" s="42"/>
      <c r="N146" s="40"/>
      <c r="O146" s="40"/>
      <c r="P146" s="40"/>
    </row>
    <row r="147" spans="1:16" ht="59.25" customHeight="1" x14ac:dyDescent="0.25">
      <c r="A147" s="220" t="s">
        <v>290</v>
      </c>
      <c r="B147" s="221"/>
      <c r="C147" s="221"/>
      <c r="D147" s="221"/>
      <c r="E147" s="222"/>
      <c r="F147" s="40"/>
      <c r="G147" s="40"/>
      <c r="H147" s="40"/>
      <c r="I147" s="40"/>
      <c r="J147" s="53" t="s">
        <v>297</v>
      </c>
      <c r="K147" s="54">
        <f>'Control Loop'!J35</f>
        <v>71.548431238168163</v>
      </c>
      <c r="L147" s="53" t="s">
        <v>298</v>
      </c>
      <c r="M147" s="40"/>
      <c r="N147" s="40"/>
      <c r="O147" s="40"/>
      <c r="P147" s="40"/>
    </row>
    <row r="148" spans="1:16" ht="21.75" customHeight="1" x14ac:dyDescent="0.25">
      <c r="A148" s="16"/>
      <c r="B148" s="13"/>
      <c r="C148" s="13"/>
      <c r="D148" s="13"/>
      <c r="E148" s="17"/>
      <c r="J148" s="53"/>
      <c r="K148" s="54"/>
      <c r="L148" s="53"/>
    </row>
    <row r="149" spans="1:16" ht="15" x14ac:dyDescent="0.25">
      <c r="A149" s="9"/>
      <c r="B149" s="9"/>
      <c r="C149" s="9"/>
      <c r="D149" s="9"/>
      <c r="E149" s="9"/>
    </row>
    <row r="150" spans="1:16" ht="15" x14ac:dyDescent="0.25">
      <c r="A150" s="9"/>
      <c r="B150" s="14"/>
      <c r="C150" s="9"/>
      <c r="D150" s="9"/>
      <c r="E150" s="9"/>
      <c r="F150" s="9"/>
      <c r="G150" s="9"/>
    </row>
    <row r="151" spans="1:16" ht="15" x14ac:dyDescent="0.25">
      <c r="A151" s="9"/>
      <c r="B151" s="14"/>
      <c r="C151" s="9"/>
      <c r="D151" s="9"/>
      <c r="E151" s="9"/>
      <c r="F151" s="9"/>
      <c r="G151" s="9"/>
    </row>
    <row r="152" spans="1:16" ht="15" x14ac:dyDescent="0.25">
      <c r="A152" s="9"/>
      <c r="B152" s="14"/>
      <c r="C152" s="9"/>
      <c r="D152" s="9"/>
      <c r="E152" s="9"/>
      <c r="F152" s="9"/>
      <c r="G152" s="9"/>
    </row>
    <row r="153" spans="1:16" ht="15" x14ac:dyDescent="0.25">
      <c r="A153" s="9"/>
      <c r="B153" s="14"/>
      <c r="C153" s="9"/>
      <c r="D153" s="9"/>
      <c r="E153" s="9"/>
      <c r="F153" s="9"/>
      <c r="G153" s="9"/>
    </row>
    <row r="154" spans="1:16" ht="15" x14ac:dyDescent="0.25">
      <c r="A154" s="18"/>
      <c r="B154" s="14"/>
      <c r="C154" s="18"/>
      <c r="D154" s="18"/>
      <c r="E154" s="9"/>
      <c r="F154" s="9"/>
      <c r="G154" s="9"/>
    </row>
    <row r="155" spans="1:16" ht="15" x14ac:dyDescent="0.25">
      <c r="A155" s="18"/>
      <c r="B155" s="14"/>
      <c r="C155" s="18"/>
      <c r="D155" s="18"/>
      <c r="E155" s="9"/>
      <c r="F155" s="9"/>
      <c r="G155" s="9"/>
    </row>
    <row r="156" spans="1:16" ht="15" x14ac:dyDescent="0.25">
      <c r="A156" s="18"/>
      <c r="B156" s="18"/>
      <c r="C156" s="18"/>
      <c r="D156" s="18"/>
      <c r="E156" s="9"/>
      <c r="F156" s="9"/>
      <c r="G156" s="9"/>
    </row>
    <row r="157" spans="1:16" ht="15" x14ac:dyDescent="0.25">
      <c r="A157" s="19"/>
      <c r="B157" s="18"/>
      <c r="C157" s="18"/>
      <c r="D157" s="18"/>
      <c r="E157" s="9"/>
      <c r="F157" s="9"/>
      <c r="G157" s="9"/>
    </row>
    <row r="158" spans="1:16" ht="15" x14ac:dyDescent="0.25">
      <c r="E158" s="9"/>
      <c r="F158" s="9"/>
      <c r="G158" s="9"/>
    </row>
    <row r="159" spans="1:16" ht="15" x14ac:dyDescent="0.25">
      <c r="E159" s="9"/>
      <c r="F159" s="9"/>
      <c r="G159" s="9"/>
    </row>
    <row r="160" spans="1:16" ht="15" x14ac:dyDescent="0.25">
      <c r="E160" s="9"/>
      <c r="F160" s="9"/>
      <c r="G160" s="9"/>
    </row>
    <row r="161" spans="5:7" ht="15" x14ac:dyDescent="0.25">
      <c r="E161" s="9"/>
      <c r="F161" s="9"/>
      <c r="G161" s="9"/>
    </row>
    <row r="162" spans="5:7" ht="15" x14ac:dyDescent="0.25">
      <c r="E162" s="9"/>
      <c r="F162" s="9"/>
      <c r="G162" s="9"/>
    </row>
    <row r="163" spans="5:7" ht="15" x14ac:dyDescent="0.25">
      <c r="E163" s="9"/>
      <c r="F163" s="9"/>
      <c r="G163" s="9"/>
    </row>
    <row r="164" spans="5:7" ht="15" x14ac:dyDescent="0.25">
      <c r="E164" s="9"/>
      <c r="F164" s="9"/>
      <c r="G164" s="9"/>
    </row>
    <row r="165" spans="5:7" ht="15" x14ac:dyDescent="0.25">
      <c r="E165" s="9"/>
      <c r="F165" s="9"/>
      <c r="G165" s="9"/>
    </row>
    <row r="166" spans="5:7" ht="15" x14ac:dyDescent="0.25">
      <c r="E166" s="9"/>
      <c r="F166" s="9"/>
      <c r="G166" s="9"/>
    </row>
    <row r="167" spans="5:7" ht="15" x14ac:dyDescent="0.25">
      <c r="E167" s="9"/>
      <c r="F167" s="9"/>
      <c r="G167" s="9"/>
    </row>
    <row r="168" spans="5:7" ht="15" x14ac:dyDescent="0.25">
      <c r="E168" s="9"/>
      <c r="F168" s="9"/>
      <c r="G168" s="9"/>
    </row>
    <row r="169" spans="5:7" ht="15" x14ac:dyDescent="0.25">
      <c r="E169" s="9"/>
      <c r="F169" s="9"/>
      <c r="G169" s="9"/>
    </row>
    <row r="170" spans="5:7" ht="15" x14ac:dyDescent="0.25">
      <c r="E170" s="9"/>
      <c r="F170" s="9"/>
      <c r="G170" s="9"/>
    </row>
    <row r="171" spans="5:7" ht="15" x14ac:dyDescent="0.25">
      <c r="E171" s="9"/>
      <c r="F171" s="9"/>
      <c r="G171" s="9"/>
    </row>
    <row r="172" spans="5:7" ht="15" x14ac:dyDescent="0.25">
      <c r="E172" s="9"/>
      <c r="F172" s="9"/>
      <c r="G172" s="9"/>
    </row>
    <row r="173" spans="5:7" ht="15" x14ac:dyDescent="0.25">
      <c r="E173" s="9"/>
      <c r="F173" s="9"/>
      <c r="G173" s="9"/>
    </row>
    <row r="174" spans="5:7" ht="15" x14ac:dyDescent="0.25">
      <c r="E174" s="9"/>
      <c r="F174" s="9"/>
      <c r="G174" s="9"/>
    </row>
    <row r="175" spans="5:7" ht="15" x14ac:dyDescent="0.25">
      <c r="E175" s="9"/>
      <c r="F175" s="9"/>
      <c r="G175" s="9"/>
    </row>
    <row r="176" spans="5:7" ht="15" x14ac:dyDescent="0.25">
      <c r="E176" s="9"/>
      <c r="F176" s="9"/>
      <c r="G176" s="9"/>
    </row>
    <row r="177" spans="5:7" ht="15" x14ac:dyDescent="0.25">
      <c r="E177" s="9"/>
      <c r="F177" s="9"/>
      <c r="G177" s="9"/>
    </row>
    <row r="178" spans="5:7" ht="15" x14ac:dyDescent="0.25">
      <c r="E178" s="9"/>
      <c r="F178" s="9"/>
      <c r="G178" s="9"/>
    </row>
    <row r="179" spans="5:7" ht="15" x14ac:dyDescent="0.25">
      <c r="E179" s="9"/>
      <c r="F179" s="9"/>
      <c r="G179" s="9"/>
    </row>
    <row r="180" spans="5:7" ht="15" x14ac:dyDescent="0.25">
      <c r="E180" s="9"/>
      <c r="F180" s="9"/>
      <c r="G180" s="9"/>
    </row>
    <row r="181" spans="5:7" ht="15" x14ac:dyDescent="0.25">
      <c r="E181" s="9"/>
      <c r="F181" s="9"/>
      <c r="G181" s="9"/>
    </row>
    <row r="182" spans="5:7" ht="15" x14ac:dyDescent="0.25">
      <c r="E182" s="9"/>
      <c r="F182" s="9"/>
      <c r="G182" s="9"/>
    </row>
    <row r="183" spans="5:7" ht="15" x14ac:dyDescent="0.25">
      <c r="E183" s="9"/>
      <c r="F183" s="9"/>
      <c r="G183" s="9"/>
    </row>
    <row r="184" spans="5:7" ht="15" x14ac:dyDescent="0.25">
      <c r="E184" s="9"/>
      <c r="F184" s="9"/>
      <c r="G184" s="9"/>
    </row>
    <row r="185" spans="5:7" ht="15" x14ac:dyDescent="0.25">
      <c r="E185" s="9"/>
      <c r="F185" s="9"/>
      <c r="G185" s="9"/>
    </row>
    <row r="186" spans="5:7" ht="15" x14ac:dyDescent="0.25">
      <c r="E186" s="9"/>
      <c r="F186" s="9"/>
      <c r="G186" s="9"/>
    </row>
    <row r="187" spans="5:7" ht="15" x14ac:dyDescent="0.25">
      <c r="E187" s="9"/>
      <c r="F187" s="9"/>
      <c r="G187" s="9"/>
    </row>
    <row r="188" spans="5:7" ht="15" x14ac:dyDescent="0.25">
      <c r="E188" s="9"/>
      <c r="F188" s="9"/>
      <c r="G188" s="9"/>
    </row>
    <row r="189" spans="5:7" ht="15" x14ac:dyDescent="0.25">
      <c r="E189" s="9"/>
      <c r="F189" s="9"/>
      <c r="G189" s="9"/>
    </row>
    <row r="190" spans="5:7" ht="15" x14ac:dyDescent="0.25">
      <c r="E190" s="9"/>
      <c r="F190" s="9"/>
      <c r="G190" s="9"/>
    </row>
    <row r="191" spans="5:7" ht="15" x14ac:dyDescent="0.25">
      <c r="E191" s="9"/>
      <c r="F191" s="9"/>
      <c r="G191" s="9"/>
    </row>
    <row r="192" spans="5:7" ht="15" x14ac:dyDescent="0.25">
      <c r="E192" s="9"/>
      <c r="F192" s="9"/>
      <c r="G192" s="9"/>
    </row>
    <row r="193" spans="5:7" ht="15" x14ac:dyDescent="0.25">
      <c r="E193" s="9"/>
      <c r="F193" s="9"/>
      <c r="G193" s="9"/>
    </row>
    <row r="194" spans="5:7" ht="15" x14ac:dyDescent="0.25">
      <c r="E194" s="9"/>
      <c r="F194" s="9"/>
      <c r="G194" s="9"/>
    </row>
    <row r="195" spans="5:7" ht="15" x14ac:dyDescent="0.25">
      <c r="E195" s="9"/>
      <c r="F195" s="9"/>
      <c r="G195" s="9"/>
    </row>
    <row r="196" spans="5:7" ht="15" x14ac:dyDescent="0.25">
      <c r="E196" s="9"/>
      <c r="F196" s="9"/>
      <c r="G196" s="9"/>
    </row>
    <row r="197" spans="5:7" ht="15" x14ac:dyDescent="0.25">
      <c r="E197" s="9"/>
      <c r="F197" s="9"/>
      <c r="G197" s="9"/>
    </row>
    <row r="198" spans="5:7" ht="15" x14ac:dyDescent="0.25">
      <c r="E198" s="9"/>
      <c r="F198" s="9"/>
      <c r="G198" s="9"/>
    </row>
    <row r="199" spans="5:7" ht="15" x14ac:dyDescent="0.25">
      <c r="E199" s="9"/>
      <c r="F199" s="9"/>
      <c r="G199" s="9"/>
    </row>
    <row r="200" spans="5:7" ht="15" x14ac:dyDescent="0.25">
      <c r="E200" s="9"/>
      <c r="F200" s="9"/>
      <c r="G200" s="9"/>
    </row>
    <row r="201" spans="5:7" ht="15" x14ac:dyDescent="0.25">
      <c r="E201" s="9"/>
      <c r="F201" s="9"/>
      <c r="G201" s="9"/>
    </row>
    <row r="202" spans="5:7" ht="15" x14ac:dyDescent="0.25">
      <c r="E202" s="9"/>
      <c r="F202" s="9"/>
      <c r="G202" s="9"/>
    </row>
    <row r="203" spans="5:7" ht="15" x14ac:dyDescent="0.25">
      <c r="E203" s="9"/>
      <c r="F203" s="9"/>
      <c r="G203" s="9"/>
    </row>
    <row r="204" spans="5:7" ht="15" x14ac:dyDescent="0.25">
      <c r="E204" s="9"/>
      <c r="F204" s="9"/>
      <c r="G204" s="9"/>
    </row>
    <row r="205" spans="5:7" ht="15" x14ac:dyDescent="0.25">
      <c r="E205" s="9"/>
      <c r="F205" s="9"/>
      <c r="G205" s="9"/>
    </row>
    <row r="206" spans="5:7" ht="15" x14ac:dyDescent="0.25">
      <c r="E206" s="9"/>
      <c r="F206" s="9"/>
      <c r="G206" s="9"/>
    </row>
    <row r="207" spans="5:7" ht="15" x14ac:dyDescent="0.25">
      <c r="E207" s="9"/>
      <c r="F207" s="9"/>
      <c r="G207" s="9"/>
    </row>
    <row r="208" spans="5:7" ht="15" x14ac:dyDescent="0.25">
      <c r="E208" s="9"/>
      <c r="F208" s="9"/>
      <c r="G208" s="9"/>
    </row>
    <row r="209" spans="5:7" ht="15" x14ac:dyDescent="0.25">
      <c r="E209" s="9"/>
      <c r="F209" s="9"/>
      <c r="G209" s="9"/>
    </row>
    <row r="210" spans="5:7" ht="15" x14ac:dyDescent="0.25">
      <c r="E210" s="9"/>
      <c r="F210" s="9"/>
      <c r="G210" s="9"/>
    </row>
    <row r="211" spans="5:7" ht="15" x14ac:dyDescent="0.25">
      <c r="E211" s="9"/>
      <c r="F211" s="9"/>
      <c r="G211" s="9"/>
    </row>
    <row r="212" spans="5:7" ht="15" x14ac:dyDescent="0.25">
      <c r="E212" s="9"/>
      <c r="F212" s="9"/>
      <c r="G212" s="9"/>
    </row>
    <row r="213" spans="5:7" ht="15" x14ac:dyDescent="0.25">
      <c r="E213" s="9"/>
      <c r="F213" s="9"/>
      <c r="G213" s="9"/>
    </row>
    <row r="214" spans="5:7" ht="15" x14ac:dyDescent="0.25">
      <c r="E214" s="9"/>
      <c r="F214" s="9"/>
      <c r="G214" s="9"/>
    </row>
    <row r="215" spans="5:7" ht="15" x14ac:dyDescent="0.25">
      <c r="E215" s="9"/>
      <c r="F215" s="9"/>
      <c r="G215" s="9"/>
    </row>
    <row r="216" spans="5:7" ht="15" x14ac:dyDescent="0.25">
      <c r="E216" s="9"/>
      <c r="F216" s="9"/>
      <c r="G216" s="9"/>
    </row>
    <row r="217" spans="5:7" ht="15" x14ac:dyDescent="0.25">
      <c r="E217" s="9"/>
      <c r="F217" s="9"/>
      <c r="G217" s="9"/>
    </row>
    <row r="218" spans="5:7" ht="15" x14ac:dyDescent="0.25">
      <c r="E218" s="9"/>
      <c r="F218" s="9"/>
      <c r="G218" s="9"/>
    </row>
    <row r="219" spans="5:7" ht="15" x14ac:dyDescent="0.25">
      <c r="E219" s="9"/>
      <c r="F219" s="9"/>
      <c r="G219" s="9"/>
    </row>
    <row r="220" spans="5:7" ht="15" x14ac:dyDescent="0.25">
      <c r="E220" s="9"/>
      <c r="F220" s="9"/>
      <c r="G220" s="9"/>
    </row>
    <row r="221" spans="5:7" ht="15" x14ac:dyDescent="0.25">
      <c r="E221" s="9"/>
      <c r="F221" s="9"/>
      <c r="G221" s="9"/>
    </row>
    <row r="222" spans="5:7" ht="15" x14ac:dyDescent="0.25">
      <c r="E222" s="9"/>
      <c r="F222" s="9"/>
      <c r="G222" s="9"/>
    </row>
    <row r="223" spans="5:7" ht="15" x14ac:dyDescent="0.25">
      <c r="E223" s="9"/>
      <c r="F223" s="9"/>
      <c r="G223" s="9"/>
    </row>
    <row r="224" spans="5:7" ht="15" x14ac:dyDescent="0.25">
      <c r="E224" s="9"/>
      <c r="F224" s="9"/>
      <c r="G224" s="9"/>
    </row>
    <row r="225" spans="5:7" ht="15" x14ac:dyDescent="0.25">
      <c r="E225" s="9"/>
      <c r="F225" s="9"/>
      <c r="G225" s="9"/>
    </row>
    <row r="226" spans="5:7" ht="15" x14ac:dyDescent="0.25">
      <c r="E226" s="9"/>
      <c r="F226" s="9"/>
      <c r="G226" s="9"/>
    </row>
    <row r="227" spans="5:7" ht="15" x14ac:dyDescent="0.25">
      <c r="E227" s="9"/>
      <c r="F227" s="9"/>
      <c r="G227" s="9"/>
    </row>
    <row r="228" spans="5:7" ht="15" x14ac:dyDescent="0.25">
      <c r="E228" s="9"/>
      <c r="F228" s="9"/>
      <c r="G228" s="9"/>
    </row>
    <row r="229" spans="5:7" ht="15" x14ac:dyDescent="0.25">
      <c r="E229" s="9"/>
      <c r="F229" s="9"/>
      <c r="G229" s="9"/>
    </row>
    <row r="230" spans="5:7" ht="15" x14ac:dyDescent="0.25">
      <c r="E230" s="9"/>
      <c r="F230" s="9"/>
      <c r="G230" s="9"/>
    </row>
    <row r="231" spans="5:7" ht="15" x14ac:dyDescent="0.25">
      <c r="E231" s="9"/>
      <c r="F231" s="9"/>
      <c r="G231" s="9"/>
    </row>
    <row r="232" spans="5:7" ht="15" x14ac:dyDescent="0.25">
      <c r="E232" s="9"/>
      <c r="F232" s="9"/>
      <c r="G232" s="9"/>
    </row>
    <row r="233" spans="5:7" ht="15" x14ac:dyDescent="0.25">
      <c r="E233" s="9"/>
      <c r="F233" s="9"/>
      <c r="G233" s="9"/>
    </row>
    <row r="234" spans="5:7" ht="15" x14ac:dyDescent="0.25">
      <c r="E234" s="9"/>
      <c r="F234" s="9"/>
      <c r="G234" s="9"/>
    </row>
    <row r="235" spans="5:7" ht="15" x14ac:dyDescent="0.25">
      <c r="E235" s="9"/>
      <c r="F235" s="9"/>
      <c r="G235" s="9"/>
    </row>
    <row r="236" spans="5:7" ht="15" x14ac:dyDescent="0.25">
      <c r="E236" s="9"/>
      <c r="F236" s="9"/>
      <c r="G236" s="9"/>
    </row>
    <row r="237" spans="5:7" ht="15" x14ac:dyDescent="0.25">
      <c r="E237" s="9"/>
      <c r="F237" s="9"/>
      <c r="G237" s="9"/>
    </row>
    <row r="238" spans="5:7" ht="15" x14ac:dyDescent="0.25">
      <c r="E238" s="9"/>
      <c r="F238" s="9"/>
      <c r="G238" s="9"/>
    </row>
    <row r="239" spans="5:7" ht="15" x14ac:dyDescent="0.25">
      <c r="E239" s="9"/>
      <c r="F239" s="9"/>
      <c r="G239" s="9"/>
    </row>
    <row r="240" spans="5:7" ht="15" x14ac:dyDescent="0.25">
      <c r="E240" s="9"/>
      <c r="F240" s="9"/>
      <c r="G240" s="9"/>
    </row>
    <row r="241" spans="5:7" ht="15" x14ac:dyDescent="0.25">
      <c r="E241" s="9"/>
      <c r="F241" s="9"/>
      <c r="G241" s="9"/>
    </row>
    <row r="242" spans="5:7" ht="15" x14ac:dyDescent="0.25">
      <c r="E242" s="9"/>
      <c r="F242" s="9"/>
      <c r="G242" s="9"/>
    </row>
    <row r="243" spans="5:7" ht="15" x14ac:dyDescent="0.25">
      <c r="E243" s="9"/>
      <c r="F243" s="9"/>
      <c r="G243" s="9"/>
    </row>
    <row r="244" spans="5:7" ht="15" x14ac:dyDescent="0.25">
      <c r="E244" s="9"/>
      <c r="F244" s="9"/>
      <c r="G244" s="9"/>
    </row>
    <row r="245" spans="5:7" ht="15" x14ac:dyDescent="0.25">
      <c r="E245" s="9"/>
      <c r="F245" s="9"/>
      <c r="G245" s="9"/>
    </row>
    <row r="246" spans="5:7" ht="15" x14ac:dyDescent="0.25">
      <c r="E246" s="9"/>
      <c r="F246" s="9"/>
      <c r="G246" s="9"/>
    </row>
    <row r="247" spans="5:7" ht="15" x14ac:dyDescent="0.25">
      <c r="E247" s="9"/>
      <c r="F247" s="9"/>
      <c r="G247" s="9"/>
    </row>
    <row r="248" spans="5:7" ht="15" x14ac:dyDescent="0.25">
      <c r="E248" s="9"/>
      <c r="F248" s="9"/>
      <c r="G248" s="9"/>
    </row>
    <row r="249" spans="5:7" ht="15" x14ac:dyDescent="0.25">
      <c r="E249" s="9"/>
      <c r="F249" s="9"/>
      <c r="G249" s="9"/>
    </row>
    <row r="250" spans="5:7" ht="15" x14ac:dyDescent="0.25">
      <c r="E250" s="9"/>
      <c r="F250" s="9"/>
      <c r="G250" s="9"/>
    </row>
    <row r="251" spans="5:7" ht="15" x14ac:dyDescent="0.25">
      <c r="E251" s="9"/>
      <c r="F251" s="9"/>
      <c r="G251" s="9"/>
    </row>
    <row r="252" spans="5:7" ht="15" x14ac:dyDescent="0.25">
      <c r="E252" s="9"/>
      <c r="F252" s="9"/>
      <c r="G252" s="9"/>
    </row>
    <row r="253" spans="5:7" ht="15" x14ac:dyDescent="0.25">
      <c r="E253" s="9"/>
      <c r="F253" s="9"/>
      <c r="G253" s="9"/>
    </row>
    <row r="254" spans="5:7" ht="15" x14ac:dyDescent="0.25">
      <c r="E254" s="9"/>
      <c r="F254" s="9"/>
      <c r="G254" s="9"/>
    </row>
    <row r="255" spans="5:7" ht="15" x14ac:dyDescent="0.25">
      <c r="E255" s="9"/>
      <c r="F255" s="9"/>
      <c r="G255" s="9"/>
    </row>
    <row r="256" spans="5:7" ht="15" x14ac:dyDescent="0.25">
      <c r="E256" s="9"/>
      <c r="F256" s="9"/>
      <c r="G256" s="9"/>
    </row>
    <row r="257" spans="5:7" ht="15" x14ac:dyDescent="0.25">
      <c r="E257" s="9"/>
      <c r="F257" s="9"/>
      <c r="G257" s="9"/>
    </row>
    <row r="258" spans="5:7" ht="15" x14ac:dyDescent="0.25">
      <c r="E258" s="9"/>
      <c r="F258" s="9"/>
      <c r="G258" s="9"/>
    </row>
    <row r="259" spans="5:7" ht="15" x14ac:dyDescent="0.25">
      <c r="E259" s="9"/>
      <c r="F259" s="9"/>
      <c r="G259" s="9"/>
    </row>
    <row r="260" spans="5:7" ht="15" x14ac:dyDescent="0.25">
      <c r="E260" s="9"/>
      <c r="F260" s="9"/>
      <c r="G260" s="9"/>
    </row>
    <row r="261" spans="5:7" ht="15" x14ac:dyDescent="0.25">
      <c r="E261" s="9"/>
      <c r="F261" s="9"/>
      <c r="G261" s="9"/>
    </row>
    <row r="262" spans="5:7" ht="15" x14ac:dyDescent="0.25">
      <c r="E262" s="9"/>
      <c r="F262" s="9"/>
      <c r="G262" s="9"/>
    </row>
    <row r="263" spans="5:7" ht="15" x14ac:dyDescent="0.25">
      <c r="E263" s="9"/>
      <c r="F263" s="9"/>
      <c r="G263" s="9"/>
    </row>
    <row r="264" spans="5:7" ht="15" x14ac:dyDescent="0.25">
      <c r="E264" s="9"/>
      <c r="F264" s="9"/>
      <c r="G264" s="9"/>
    </row>
    <row r="265" spans="5:7" ht="15" x14ac:dyDescent="0.25">
      <c r="E265" s="9"/>
      <c r="F265" s="9"/>
      <c r="G265" s="9"/>
    </row>
    <row r="266" spans="5:7" ht="15" x14ac:dyDescent="0.25">
      <c r="F266" s="9"/>
      <c r="G266" s="9"/>
    </row>
  </sheetData>
  <sheetProtection password="CA34" sheet="1" objects="1" scenarios="1" selectLockedCells="1"/>
  <mergeCells count="21">
    <mergeCell ref="A147:E147"/>
    <mergeCell ref="A134:E134"/>
    <mergeCell ref="A1:D1"/>
    <mergeCell ref="B120:E120"/>
    <mergeCell ref="B135:E135"/>
    <mergeCell ref="A118:E118"/>
    <mergeCell ref="B119:E119"/>
    <mergeCell ref="A2:E2"/>
    <mergeCell ref="A117:E117"/>
    <mergeCell ref="A4:D4"/>
    <mergeCell ref="A85:E85"/>
    <mergeCell ref="A86:E86"/>
    <mergeCell ref="A87:E87"/>
    <mergeCell ref="A62:E62"/>
    <mergeCell ref="A63:E63"/>
    <mergeCell ref="A84:E84"/>
    <mergeCell ref="A90:E90"/>
    <mergeCell ref="B109:E109"/>
    <mergeCell ref="A97:E97"/>
    <mergeCell ref="E30:E31"/>
    <mergeCell ref="B69:E69"/>
  </mergeCells>
  <phoneticPr fontId="16" type="noConversion"/>
  <conditionalFormatting sqref="C36">
    <cfRule type="cellIs" dxfId="10" priority="10" operator="lessThan">
      <formula>$C$34</formula>
    </cfRule>
    <cfRule type="cellIs" dxfId="9" priority="11" operator="greaterThanOrEqual">
      <formula>$C$34</formula>
    </cfRule>
  </conditionalFormatting>
  <conditionalFormatting sqref="C37:C38">
    <cfRule type="cellIs" dxfId="8" priority="8" operator="greaterThan">
      <formula>$C$35</formula>
    </cfRule>
    <cfRule type="cellIs" dxfId="7" priority="9" operator="lessThanOrEqual">
      <formula>$C$35</formula>
    </cfRule>
  </conditionalFormatting>
  <conditionalFormatting sqref="C44">
    <cfRule type="cellIs" dxfId="6" priority="6" operator="greaterThan">
      <formula>$C$42</formula>
    </cfRule>
    <cfRule type="cellIs" dxfId="5" priority="7" operator="lessThanOrEqual">
      <formula>$C$42</formula>
    </cfRule>
  </conditionalFormatting>
  <conditionalFormatting sqref="C51">
    <cfRule type="cellIs" dxfId="4" priority="4" operator="lessThan">
      <formula>$C$49</formula>
    </cfRule>
    <cfRule type="cellIs" dxfId="3" priority="5" operator="greaterThanOrEqual">
      <formula>$C$49</formula>
    </cfRule>
  </conditionalFormatting>
  <conditionalFormatting sqref="C133">
    <cfRule type="cellIs" dxfId="2" priority="2" operator="greaterThanOrEqual">
      <formula>65</formula>
    </cfRule>
    <cfRule type="cellIs" dxfId="1" priority="3" operator="lessThan">
      <formula>65</formula>
    </cfRule>
  </conditionalFormatting>
  <conditionalFormatting sqref="C46">
    <cfRule type="cellIs" dxfId="0" priority="1" operator="greaterThan">
      <formula>47</formula>
    </cfRule>
  </conditionalFormatting>
  <pageMargins left="0.74803149606299213" right="0.51181102362204722" top="0.74803149606299213" bottom="0.23622047244094491" header="0.51181102362204722" footer="0.23622047244094491"/>
  <pageSetup scale="50" orientation="portrait" horizontalDpi="4294967292" r:id="rId1"/>
  <headerFooter alignWithMargins="0">
    <oddHeader>&amp;L&amp;F&amp;C&amp;D&amp;R&amp;A</oddHeader>
  </headerFooter>
  <rowBreaks count="5" manualBreakCount="5">
    <brk id="32" max="15" man="1"/>
    <brk id="61" max="15" man="1"/>
    <brk id="100" max="15" man="1"/>
    <brk id="117" max="15" man="1"/>
    <brk id="148" max="4" man="1"/>
  </rowBreaks>
  <colBreaks count="1" manualBreakCount="1">
    <brk id="5" max="130" man="1"/>
  </col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L1440"/>
  <sheetViews>
    <sheetView zoomScale="85" zoomScaleNormal="85" workbookViewId="0">
      <selection activeCell="K37" sqref="K37"/>
    </sheetView>
  </sheetViews>
  <sheetFormatPr defaultRowHeight="12.75" x14ac:dyDescent="0.2"/>
  <cols>
    <col min="1" max="1" width="12.5703125" bestFit="1" customWidth="1"/>
    <col min="2" max="2" width="9.28515625" style="3" bestFit="1" customWidth="1"/>
    <col min="3" max="3" width="10.28515625" style="3" bestFit="1" customWidth="1"/>
    <col min="4" max="4" width="9.28515625" style="3" bestFit="1" customWidth="1"/>
    <col min="5" max="5" width="12.28515625" style="3" customWidth="1"/>
    <col min="6" max="6" width="12.5703125" style="3" bestFit="1" customWidth="1"/>
    <col min="7" max="8" width="9.28515625" style="3" bestFit="1" customWidth="1"/>
    <col min="9" max="9" width="15.42578125" style="3" customWidth="1"/>
    <col min="10" max="10" width="20" style="3" customWidth="1"/>
    <col min="11" max="11" width="25" style="3" customWidth="1"/>
    <col min="12" max="12" width="24" style="3" bestFit="1" customWidth="1"/>
    <col min="13" max="13" width="37" style="3" bestFit="1" customWidth="1"/>
    <col min="14" max="14" width="36.85546875" style="3" customWidth="1"/>
    <col min="15" max="15" width="37.5703125" style="3" customWidth="1"/>
    <col min="16" max="16" width="51" style="3" customWidth="1"/>
    <col min="17" max="17" width="35" style="3" bestFit="1" customWidth="1"/>
    <col min="18" max="18" width="36.5703125" style="3" bestFit="1" customWidth="1"/>
    <col min="19" max="19" width="22.5703125" style="3" bestFit="1" customWidth="1"/>
    <col min="20" max="20" width="53.28515625" style="3" customWidth="1"/>
    <col min="21" max="21" width="36.7109375" style="3" customWidth="1"/>
    <col min="22" max="38" width="9.140625" style="3"/>
  </cols>
  <sheetData>
    <row r="1" spans="1:8" x14ac:dyDescent="0.2">
      <c r="A1" s="8"/>
    </row>
    <row r="2" spans="1:8" x14ac:dyDescent="0.2">
      <c r="A2" s="8" t="s">
        <v>168</v>
      </c>
      <c r="B2" s="3">
        <f>(1-Dnom)/R_SC*(Rs*Req)/(Rs+Rd+Req)</f>
        <v>180.83182640144676</v>
      </c>
    </row>
    <row r="3" spans="1:8" x14ac:dyDescent="0.2">
      <c r="A3" s="8"/>
    </row>
    <row r="4" spans="1:8" x14ac:dyDescent="0.2">
      <c r="A4" s="8" t="s">
        <v>160</v>
      </c>
      <c r="B4" s="3">
        <f>1/(PI()*(0.5-Dnom+(1-Dnom)*IFSC))</f>
        <v>0.35970456511271998</v>
      </c>
      <c r="C4" s="3">
        <f>1/(PI()*(0.5-Dnom+(1-Dnom)*IFSC))</f>
        <v>0.35970456511271998</v>
      </c>
    </row>
    <row r="5" spans="1:8" x14ac:dyDescent="0.2">
      <c r="A5" s="8" t="s">
        <v>161</v>
      </c>
      <c r="B5" s="6">
        <f>'A8517 Components Calculation'!C40</f>
        <v>0.39130434782608697</v>
      </c>
    </row>
    <row r="6" spans="1:8" x14ac:dyDescent="0.2">
      <c r="A6" s="8" t="s">
        <v>162</v>
      </c>
      <c r="B6" s="6">
        <f>'A8517 Components Calculation'!C39</f>
        <v>0.47826086956521741</v>
      </c>
    </row>
    <row r="7" spans="1:8" x14ac:dyDescent="0.2">
      <c r="A7" s="8" t="s">
        <v>72</v>
      </c>
      <c r="B7" s="3">
        <f>Dmax</f>
        <v>0.56521739130434778</v>
      </c>
    </row>
    <row r="8" spans="1:8" x14ac:dyDescent="0.2">
      <c r="A8" s="8" t="s">
        <v>163</v>
      </c>
      <c r="B8" s="3">
        <f>1-0.18/(Dmax)</f>
        <v>0.68153846153846154</v>
      </c>
    </row>
    <row r="9" spans="1:8" x14ac:dyDescent="0.2">
      <c r="A9" s="8" t="s">
        <v>164</v>
      </c>
      <c r="B9" s="3">
        <f>Vin_min*(Dmax)/(Lout*10^-6*fsw*10^6)</f>
        <v>0.30221877193553331</v>
      </c>
    </row>
    <row r="10" spans="1:8" x14ac:dyDescent="0.2">
      <c r="A10" s="8" t="s">
        <v>165</v>
      </c>
      <c r="B10" s="3">
        <f>dI*FSC*10^-6*fsw*10^6/(1-Dmax)</f>
        <v>0.18851063829787226</v>
      </c>
    </row>
    <row r="11" spans="1:8" x14ac:dyDescent="0.2">
      <c r="A11" s="8" t="s">
        <v>110</v>
      </c>
      <c r="B11" s="3">
        <f>'A8517 Components Calculation'!C49</f>
        <v>0.45760847830433909</v>
      </c>
      <c r="C11" s="3" t="s">
        <v>25</v>
      </c>
    </row>
    <row r="12" spans="1:8" x14ac:dyDescent="0.2">
      <c r="A12" s="8" t="s">
        <v>166</v>
      </c>
      <c r="B12" s="3">
        <f>ISC/CSC*FSC</f>
        <v>1.6544306523310728</v>
      </c>
      <c r="D12" s="3">
        <f>ISC/CSC</f>
        <v>2.4274941851358856</v>
      </c>
    </row>
    <row r="13" spans="1:8" x14ac:dyDescent="0.2">
      <c r="A13" s="8"/>
    </row>
    <row r="14" spans="1:8" x14ac:dyDescent="0.2">
      <c r="A14" s="8" t="s">
        <v>167</v>
      </c>
      <c r="B14" s="3">
        <f>2*PI()*0.5*fsw*10^6</f>
        <v>1250103.8553576663</v>
      </c>
    </row>
    <row r="15" spans="1:8" x14ac:dyDescent="0.2">
      <c r="A15" s="8"/>
      <c r="D15" s="3" t="s">
        <v>176</v>
      </c>
      <c r="F15" s="3">
        <f>1/(2*PI()*(Rd+Rs+esr)*Req*Cout/(Req+Rd+Rs))</f>
        <v>104.68268034713947</v>
      </c>
      <c r="G15" s="4" t="s">
        <v>27</v>
      </c>
    </row>
    <row r="16" spans="1:8" x14ac:dyDescent="0.2">
      <c r="A16" s="8"/>
      <c r="D16" s="3" t="s">
        <v>174</v>
      </c>
      <c r="F16" s="3">
        <f>1/(2*PI()*esr*Cout)/1000</f>
        <v>100.07365973527632</v>
      </c>
      <c r="G16" s="4" t="s">
        <v>170</v>
      </c>
      <c r="H16" s="3">
        <f>F16*1000/10^7</f>
        <v>1.0007365973527632E-2</v>
      </c>
    </row>
    <row r="17" spans="1:7" x14ac:dyDescent="0.2">
      <c r="A17" s="8" t="s">
        <v>224</v>
      </c>
      <c r="B17" s="3">
        <f>Dmax_OV</f>
        <v>0.64285714285714279</v>
      </c>
      <c r="D17" s="3" t="s">
        <v>177</v>
      </c>
      <c r="F17" s="3">
        <f>1/(2*PI()/(ws))/1000</f>
        <v>198.96020795840835</v>
      </c>
      <c r="G17" s="4" t="s">
        <v>170</v>
      </c>
    </row>
    <row r="18" spans="1:7" x14ac:dyDescent="0.2">
      <c r="A18" s="8"/>
      <c r="D18" s="3" t="s">
        <v>175</v>
      </c>
      <c r="F18" s="3">
        <f>1/(2*PI()*(1-Dmax)^2*Lout*10^-6/Req)/1000</f>
        <v>686.68021014152157</v>
      </c>
      <c r="G18" s="4" t="s">
        <v>170</v>
      </c>
    </row>
    <row r="19" spans="1:7" x14ac:dyDescent="0.2">
      <c r="A19" s="8" t="s">
        <v>77</v>
      </c>
      <c r="B19" s="3">
        <f>Rd</f>
        <v>39.6666666666666</v>
      </c>
    </row>
    <row r="20" spans="1:7" x14ac:dyDescent="0.2">
      <c r="A20" s="8" t="s">
        <v>91</v>
      </c>
      <c r="B20" s="3">
        <f>Req</f>
        <v>38.333333333333336</v>
      </c>
    </row>
    <row r="21" spans="1:7" x14ac:dyDescent="0.2">
      <c r="A21" s="8" t="s">
        <v>73</v>
      </c>
      <c r="B21" s="3">
        <f>Rs</f>
        <v>14.166666666666666</v>
      </c>
    </row>
    <row r="22" spans="1:7" x14ac:dyDescent="0.2">
      <c r="A22" s="8" t="s">
        <v>169</v>
      </c>
      <c r="B22" s="3">
        <f>esr</f>
        <v>2.3431388091952901E-2</v>
      </c>
    </row>
    <row r="23" spans="1:7" x14ac:dyDescent="0.2">
      <c r="A23" s="8" t="s">
        <v>225</v>
      </c>
      <c r="B23" s="3">
        <v>1.7000000000000001E-2</v>
      </c>
    </row>
    <row r="24" spans="1:7" x14ac:dyDescent="0.2">
      <c r="A24" s="8"/>
    </row>
    <row r="25" spans="1:7" x14ac:dyDescent="0.2">
      <c r="A25" s="8"/>
    </row>
    <row r="26" spans="1:7" x14ac:dyDescent="0.2">
      <c r="A26" s="8"/>
    </row>
    <row r="27" spans="1:7" x14ac:dyDescent="0.2">
      <c r="A27" s="8"/>
    </row>
    <row r="28" spans="1:7" x14ac:dyDescent="0.2">
      <c r="A28" s="8"/>
    </row>
    <row r="29" spans="1:7" x14ac:dyDescent="0.2">
      <c r="A29" s="8"/>
    </row>
    <row r="30" spans="1:7" x14ac:dyDescent="0.2">
      <c r="A30" s="8"/>
    </row>
    <row r="31" spans="1:7" x14ac:dyDescent="0.2">
      <c r="A31" s="8"/>
    </row>
    <row r="32" spans="1:7" x14ac:dyDescent="0.2">
      <c r="A32" s="8"/>
    </row>
    <row r="33" spans="1:38" x14ac:dyDescent="0.2">
      <c r="A33" s="8"/>
    </row>
    <row r="34" spans="1:38" x14ac:dyDescent="0.2">
      <c r="A34" s="8"/>
    </row>
    <row r="35" spans="1:38" x14ac:dyDescent="0.2">
      <c r="A35" s="8"/>
      <c r="B35" s="3" t="s">
        <v>181</v>
      </c>
      <c r="C35" s="3">
        <f>fc</f>
        <v>20000</v>
      </c>
      <c r="D35" s="3">
        <f>C35/1000</f>
        <v>20</v>
      </c>
      <c r="E35" s="3">
        <f>20*LOG(IMABS(Q35))</f>
        <v>-0.54876927646537021</v>
      </c>
      <c r="F35" s="3">
        <f>180/PI()*IMARGUMENT(Q35)</f>
        <v>-95.83157590153688</v>
      </c>
      <c r="G35" s="3">
        <f>20*LOG(IMABS(U35))</f>
        <v>0.31452516170814265</v>
      </c>
      <c r="H35" s="3">
        <f>180/PI()*IMARGUMENT(U35)</f>
        <v>167.38000713970504</v>
      </c>
      <c r="I35" s="3">
        <f>E35+G35</f>
        <v>-0.23424411475722756</v>
      </c>
      <c r="J35" s="3">
        <f>F35+H35</f>
        <v>71.548431238168163</v>
      </c>
      <c r="K35" s="3" t="str">
        <f>COMPLEX(1,2*PI()*C35*esr*Cout)</f>
        <v>1+0.199852788964706i</v>
      </c>
      <c r="L35" s="3" t="str">
        <f>COMPLEX(1,-2*PI()*C35*(1-Dmax)^2*Lout*10^-6/Req)</f>
        <v>1-0.0291256391324837i</v>
      </c>
      <c r="M35" s="3" t="str">
        <f>IMPRODUCT(K35,L35)</f>
        <v>1.00582084021101+0.170727149832222i</v>
      </c>
      <c r="N35" s="3" t="str">
        <f>COMPLEX(1,2*PI()*C35*(Rd+Rs+esr)*Req*Cout/(Req+Rd+Rs))</f>
        <v>1+191.053571934515i</v>
      </c>
      <c r="O35" s="3" t="str">
        <f>IMSUM(COMPLEX(1,2*PI()*C35/(Qd*ws)),IMPRODUCT(COMPLEX(0,2*PI()*C35/ws),COMPLEX(0,2*PI()*C35/ws)))</f>
        <v>0.989895204262519+0.279458819305855i</v>
      </c>
      <c r="P35" s="3" t="str">
        <f>IMPRODUCT(N35,O35)</f>
        <v>-52.4017104327233+189.402473434506i</v>
      </c>
      <c r="Q35" s="3" t="str">
        <f>IMPRODUCT(Ap,IMDIV(M35,P35))</f>
        <v>-0.0953838290795892-0.933916757099624i</v>
      </c>
      <c r="R35" s="3" t="str">
        <f>IMSUM(Rz*10^3,IMDIV(1,COMPLEX(0,(2*PI()*C35*Cz*10^-9))))</f>
        <v>10000-970.456970072535i</v>
      </c>
      <c r="S35" s="3" t="str">
        <f>IMDIV(1,COMPLEX(0,(2*PI()*C35*Cp*10^-12)))</f>
        <v>-79577.4715459475i</v>
      </c>
      <c r="T35" s="3" t="str">
        <f>IMDIV(IMPRODUCT(R35,S35),IMSUM(R35,S35))</f>
        <v>9612.33148063423-2152.13264850602i</v>
      </c>
      <c r="U35" s="3" t="str">
        <f>IMPRODUCT(-Rs*g/(Rs+Rd),T35)</f>
        <v>-1.01182436638255+0.226540278790108i</v>
      </c>
    </row>
    <row r="36" spans="1:38" s="1" customFormat="1" x14ac:dyDescent="0.2">
      <c r="B36" s="5"/>
      <c r="C36" s="5" t="s">
        <v>159</v>
      </c>
      <c r="D36" s="5" t="s">
        <v>170</v>
      </c>
      <c r="E36" s="5" t="s">
        <v>172</v>
      </c>
      <c r="F36" s="5" t="s">
        <v>178</v>
      </c>
      <c r="G36" s="5" t="s">
        <v>171</v>
      </c>
      <c r="H36" s="5" t="s">
        <v>179</v>
      </c>
      <c r="I36" s="5" t="s">
        <v>173</v>
      </c>
      <c r="J36" s="5" t="s">
        <v>180</v>
      </c>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row>
    <row r="37" spans="1:38" x14ac:dyDescent="0.2">
      <c r="A37" s="8"/>
      <c r="B37" s="170">
        <v>1</v>
      </c>
      <c r="C37" s="170">
        <f>10^B37</f>
        <v>10</v>
      </c>
      <c r="D37" s="170">
        <f>C37/1000</f>
        <v>0.01</v>
      </c>
      <c r="E37" s="170">
        <f>20*LOG(IMABS(Q37))</f>
        <v>45.106046121679661</v>
      </c>
      <c r="F37" s="170">
        <f>IF(180/PI()*IMARGUMENT(Q37)&gt;0,180/PI()*IMARGUMENT(Q37)-360,180/PI()*IMARGUMENT(Q37))</f>
        <v>-5.4598385961727054</v>
      </c>
      <c r="G37" s="170">
        <f>20*LOG(IMABS(U37))</f>
        <v>46.100483945995585</v>
      </c>
      <c r="H37" s="170">
        <f>180/PI()*IMARGUMENT(U37)</f>
        <v>90.291640761483805</v>
      </c>
      <c r="I37" s="170">
        <f>E37+G37</f>
        <v>91.206530067675246</v>
      </c>
      <c r="J37" s="170">
        <f>F37+H37</f>
        <v>84.831802165311103</v>
      </c>
      <c r="K37" s="170" t="str">
        <f t="shared" ref="K37:K100" si="0">COMPLEX(1,2*PI()*C37*esr*Cout)</f>
        <v>1+0.0000999263944823531i</v>
      </c>
      <c r="L37" s="170" t="str">
        <f t="shared" ref="L37:L100" si="1">COMPLEX(1,-2*PI()*C37*(1-Dmax)^2*Lout*10^-6/Req)</f>
        <v>1-0.0000145628195662418i</v>
      </c>
      <c r="M37" s="170" t="str">
        <f>IMPRODUCT(K37,L37)</f>
        <v>1.00000000145521+0.0000853635749161113i</v>
      </c>
      <c r="N37" s="170" t="str">
        <f t="shared" ref="N37:N68" si="2">COMPLEX(1,2*PI()*C37*(Rd+Rs+esr)*Req*Cout/(Req+Rd+Rs))</f>
        <v>1+0.0955267859672573i</v>
      </c>
      <c r="O37" s="170" t="str">
        <f t="shared" ref="O37:O100" si="3">IMSUM(COMPLEX(1,2*PI()*C37/(Qd*ws)),IMPRODUCT(COMPLEX(0,2*PI()*C37/ws),COMPLEX(0,2*PI()*C37/ws)))</f>
        <v>0.999999997473801+0.000139729409652927i</v>
      </c>
      <c r="P37" s="170" t="str">
        <f>IMPRODUCT(N37,O37)</f>
        <v>0.999986649572392+0.0956665151355906i</v>
      </c>
      <c r="Q37" s="170" t="str">
        <f t="shared" ref="Q37:Q100" si="4">IMPRODUCT(Ap,IMDIV(M37,P37))</f>
        <v>179.195660479389-17.1278165779987i</v>
      </c>
      <c r="R37" s="170" t="str">
        <f t="shared" ref="R37:R100" si="5">IMSUM(Rz*10^3,IMDIV(1,COMPLEX(0,(2*PI()*C37*Cz*10^-9))))</f>
        <v>10000-1940913.94014507i</v>
      </c>
      <c r="S37" s="170" t="str">
        <f t="shared" ref="S37:S100" si="6">IMDIV(1,COMPLEX(0,(2*PI()*C37*Cp*10^-12)))</f>
        <v>-159154943.091895i</v>
      </c>
      <c r="T37" s="170" t="str">
        <f>IMDIV(IMPRODUCT(R37,S37),IMSUM(R37,S37))</f>
        <v>9760.48769645886-1917530.04072286i</v>
      </c>
      <c r="U37" s="170" t="str">
        <f t="shared" ref="U37:U100" si="7">IMPRODUCT(-Rs*g/(Rs+Rd),T37)</f>
        <v>-1.02741975752199+201.845267444512i</v>
      </c>
      <c r="V37" s="170"/>
    </row>
    <row r="38" spans="1:38" x14ac:dyDescent="0.2">
      <c r="A38" s="8"/>
      <c r="B38" s="170">
        <f>B37+0.005</f>
        <v>1.0049999999999999</v>
      </c>
      <c r="C38" s="170">
        <f>10^B38</f>
        <v>10.115794542598987</v>
      </c>
      <c r="D38" s="170">
        <f t="shared" ref="D38:D101" si="8">C38/1000</f>
        <v>1.0115794542598987E-2</v>
      </c>
      <c r="E38" s="170">
        <f t="shared" ref="E38:E101" si="9">20*LOG(IMABS(Q38))</f>
        <v>45.105131441489888</v>
      </c>
      <c r="F38" s="170">
        <f t="shared" ref="F38:F101" si="10">IF(180/PI()*IMARGUMENT(Q38)&gt;0,180/PI()*IMARGUMENT(Q38)-360,180/PI()*IMARGUMENT(Q38))</f>
        <v>-5.5226725652008071</v>
      </c>
      <c r="G38" s="170">
        <f t="shared" ref="G38:G101" si="11">20*LOG(IMABS(U38))</f>
        <v>46.00048663085974</v>
      </c>
      <c r="H38" s="170">
        <f t="shared" ref="H38:H101" si="12">180/PI()*IMARGUMENT(U38)</f>
        <v>90.295017740796695</v>
      </c>
      <c r="I38" s="170">
        <f t="shared" ref="I38:I101" si="13">E38+G38</f>
        <v>91.105618072349628</v>
      </c>
      <c r="J38" s="170">
        <f t="shared" ref="J38:J101" si="14">F38+H38</f>
        <v>84.772345175595888</v>
      </c>
      <c r="K38" s="170" t="str">
        <f t="shared" si="0"/>
        <v>1+0.000101083487596618i</v>
      </c>
      <c r="L38" s="170" t="str">
        <f t="shared" si="1"/>
        <v>1-0.0000147314490693043i</v>
      </c>
      <c r="M38" s="170" t="str">
        <f>IMPRODUCT(K38,L38)</f>
        <v>1.00000000148911+0.0000863520385273137i</v>
      </c>
      <c r="N38" s="170" t="str">
        <f t="shared" si="2"/>
        <v>1+0.0966329340159603i</v>
      </c>
      <c r="O38" s="170" t="str">
        <f t="shared" si="3"/>
        <v>0.999999997414958+0.000141347399960766i</v>
      </c>
      <c r="P38" s="170" t="str">
        <f>IMPRODUCT(N38,O38)</f>
        <v>0.999986338600984+0.0967742811661209i</v>
      </c>
      <c r="Q38" s="170" t="str">
        <f t="shared" si="4"/>
        <v>179.157901866255-17.3224986210625i</v>
      </c>
      <c r="R38" s="170" t="str">
        <f t="shared" si="5"/>
        <v>10000-1918696.4819932i</v>
      </c>
      <c r="S38" s="170" t="str">
        <f t="shared" si="6"/>
        <v>-157333111.523442i</v>
      </c>
      <c r="T38" s="170" t="str">
        <f t="shared" ref="T38:T101" si="15">IMDIV(IMPRODUCT(R38,S38),IMSUM(R38,S38))</f>
        <v>9760.48769558282-1895580.26980545i</v>
      </c>
      <c r="U38" s="170" t="str">
        <f t="shared" si="7"/>
        <v>-1.02741975742977+199.534765242679i</v>
      </c>
      <c r="V38" s="170"/>
    </row>
    <row r="39" spans="1:38" x14ac:dyDescent="0.2">
      <c r="A39" s="8"/>
      <c r="B39" s="170">
        <f t="shared" ref="B39:B102" si="16">B38+0.005</f>
        <v>1.0099999999999998</v>
      </c>
      <c r="C39" s="170">
        <f t="shared" ref="C39:C102" si="17">10^B39</f>
        <v>10.232929922807537</v>
      </c>
      <c r="D39" s="170">
        <f t="shared" si="8"/>
        <v>1.0232929922807537E-2</v>
      </c>
      <c r="E39" s="170">
        <f t="shared" si="9"/>
        <v>45.104195655045167</v>
      </c>
      <c r="F39" s="170">
        <f t="shared" si="10"/>
        <v>-5.5862205854771707</v>
      </c>
      <c r="G39" s="170">
        <f t="shared" si="11"/>
        <v>45.900489378260772</v>
      </c>
      <c r="H39" s="170">
        <f t="shared" si="12"/>
        <v>90.298433821524284</v>
      </c>
      <c r="I39" s="170">
        <f t="shared" si="13"/>
        <v>91.004685033305947</v>
      </c>
      <c r="J39" s="170">
        <f t="shared" si="14"/>
        <v>84.71221323604712</v>
      </c>
      <c r="K39" s="170" t="str">
        <f t="shared" si="0"/>
        <v>1+0.000102253979217674i</v>
      </c>
      <c r="L39" s="170" t="str">
        <f t="shared" si="1"/>
        <v>1-0.0000149020312099843i</v>
      </c>
      <c r="M39" s="170" t="str">
        <f t="shared" ref="M39:M102" si="18">IMPRODUCT(K39,L39)</f>
        <v>1.00000000152379+0.0000873519480076897i</v>
      </c>
      <c r="N39" s="170" t="str">
        <f t="shared" si="2"/>
        <v>1+0.0977518906553978i</v>
      </c>
      <c r="O39" s="170" t="str">
        <f t="shared" si="3"/>
        <v>0.999999997354745+0.000142984125713367i</v>
      </c>
      <c r="P39" s="170" t="str">
        <f t="shared" ref="P39:P102" si="19">IMPRODUCT(N39,O39)</f>
        <v>0.999986020386123+0.0978948745225325i</v>
      </c>
      <c r="Q39" s="170" t="str">
        <f t="shared" si="4"/>
        <v>179.119280201672-17.5193083607773i</v>
      </c>
      <c r="R39" s="170" t="str">
        <f t="shared" si="5"/>
        <v>10000-1896733.34498176i</v>
      </c>
      <c r="S39" s="170" t="str">
        <f t="shared" si="6"/>
        <v>-155532134.288504i</v>
      </c>
      <c r="T39" s="170" t="str">
        <f t="shared" si="15"/>
        <v>9760.48769468634-1873881.75599959i</v>
      </c>
      <c r="U39" s="170" t="str">
        <f t="shared" si="7"/>
        <v>-1.02741975733541+197.250711157852i</v>
      </c>
      <c r="V39" s="170"/>
    </row>
    <row r="40" spans="1:38" x14ac:dyDescent="0.2">
      <c r="A40" s="8"/>
      <c r="B40" s="170">
        <f t="shared" si="16"/>
        <v>1.0149999999999997</v>
      </c>
      <c r="C40" s="170">
        <f t="shared" si="17"/>
        <v>10.351421666793435</v>
      </c>
      <c r="D40" s="170">
        <f t="shared" si="8"/>
        <v>1.0351421666793434E-2</v>
      </c>
      <c r="E40" s="170">
        <f t="shared" si="9"/>
        <v>45.103238280024527</v>
      </c>
      <c r="F40" s="170">
        <f t="shared" si="10"/>
        <v>-5.6504904558241131</v>
      </c>
      <c r="G40" s="170">
        <f t="shared" si="11"/>
        <v>45.800492189655138</v>
      </c>
      <c r="H40" s="170">
        <f t="shared" si="12"/>
        <v>90.301889456363625</v>
      </c>
      <c r="I40" s="170">
        <f t="shared" si="13"/>
        <v>90.903730469679658</v>
      </c>
      <c r="J40" s="170">
        <f t="shared" si="14"/>
        <v>84.651399000539513</v>
      </c>
      <c r="K40" s="170" t="str">
        <f t="shared" si="0"/>
        <v>1+0.000103438024492918i</v>
      </c>
      <c r="L40" s="170" t="str">
        <f t="shared" si="1"/>
        <v>1-0.0000150745885987599i</v>
      </c>
      <c r="M40" s="170" t="str">
        <f t="shared" si="18"/>
        <v>1.00000000155929+0.0000883634358941581i</v>
      </c>
      <c r="N40" s="170" t="str">
        <f t="shared" si="2"/>
        <v>1+0.0988838042020606i</v>
      </c>
      <c r="O40" s="170" t="str">
        <f t="shared" si="3"/>
        <v>0.999999997293129+0.000144639803856957i</v>
      </c>
      <c r="P40" s="170" t="str">
        <f t="shared" si="19"/>
        <v>0.999985694759085+0.0990284437382519i</v>
      </c>
      <c r="Q40" s="170" t="str">
        <f t="shared" si="4"/>
        <v>179.079776147172-17.718266079414i</v>
      </c>
      <c r="R40" s="170" t="str">
        <f t="shared" si="5"/>
        <v>10000-1875021.61792072i</v>
      </c>
      <c r="S40" s="170" t="str">
        <f t="shared" si="6"/>
        <v>-153751772.669499i</v>
      </c>
      <c r="T40" s="170" t="str">
        <f t="shared" si="15"/>
        <v>9760.487693769-1852431.62319076i</v>
      </c>
      <c r="U40" s="170" t="str">
        <f t="shared" si="7"/>
        <v>-1.02741975723884+194.992802441133i</v>
      </c>
      <c r="V40" s="170"/>
    </row>
    <row r="41" spans="1:38" x14ac:dyDescent="0.2">
      <c r="A41" s="8"/>
      <c r="B41" s="170">
        <f t="shared" si="16"/>
        <v>1.0199999999999996</v>
      </c>
      <c r="C41" s="170">
        <f t="shared" si="17"/>
        <v>10.471285480508985</v>
      </c>
      <c r="D41" s="170">
        <f t="shared" si="8"/>
        <v>1.0471285480508985E-2</v>
      </c>
      <c r="E41" s="170">
        <f t="shared" si="9"/>
        <v>45.102258823304275</v>
      </c>
      <c r="F41" s="170">
        <f t="shared" si="10"/>
        <v>-5.7154900492240799</v>
      </c>
      <c r="G41" s="170">
        <f t="shared" si="11"/>
        <v>45.70049506653347</v>
      </c>
      <c r="H41" s="170">
        <f t="shared" si="12"/>
        <v>90.305385103251083</v>
      </c>
      <c r="I41" s="170">
        <f t="shared" si="13"/>
        <v>90.802753889837746</v>
      </c>
      <c r="J41" s="170">
        <f t="shared" si="14"/>
        <v>84.589895054027011</v>
      </c>
      <c r="K41" s="170" t="str">
        <f t="shared" si="0"/>
        <v>1+0.000104635780366268i</v>
      </c>
      <c r="L41" s="170" t="str">
        <f t="shared" si="1"/>
        <v>1-0.000015249144107926i</v>
      </c>
      <c r="M41" s="170" t="str">
        <f t="shared" si="18"/>
        <v>1.00000000159561+0.000089386636258342i</v>
      </c>
      <c r="N41" s="170" t="str">
        <f t="shared" si="2"/>
        <v>1+0.100028824689863i</v>
      </c>
      <c r="O41" s="170" t="str">
        <f t="shared" si="3"/>
        <v>0.999999997230078+0.000146314653849879i</v>
      </c>
      <c r="P41" s="170" t="str">
        <f t="shared" si="19"/>
        <v>0.999985361547219+0.100175139066641i</v>
      </c>
      <c r="Q41" s="170" t="str">
        <f t="shared" si="4"/>
        <v>179.039369949078-17.919392146538i</v>
      </c>
      <c r="R41" s="170" t="str">
        <f t="shared" si="5"/>
        <v>10000-1853558.42294419i</v>
      </c>
      <c r="S41" s="170" t="str">
        <f t="shared" si="6"/>
        <v>-151991790.681424i</v>
      </c>
      <c r="T41" s="170" t="str">
        <f t="shared" si="15"/>
        <v>9760.48769283033-1831227.02818711i</v>
      </c>
      <c r="U41" s="170" t="str">
        <f t="shared" si="7"/>
        <v>-1.02741975714004+192.76073980917i</v>
      </c>
      <c r="V41" s="170"/>
    </row>
    <row r="42" spans="1:38" x14ac:dyDescent="0.2">
      <c r="A42" s="8"/>
      <c r="B42" s="170">
        <f t="shared" si="16"/>
        <v>1.0249999999999995</v>
      </c>
      <c r="C42" s="170">
        <f t="shared" si="17"/>
        <v>10.59253725177288</v>
      </c>
      <c r="D42" s="170">
        <f t="shared" si="8"/>
        <v>1.0592537251772879E-2</v>
      </c>
      <c r="E42" s="170">
        <f t="shared" si="9"/>
        <v>45.101256780726558</v>
      </c>
      <c r="F42" s="170">
        <f t="shared" si="10"/>
        <v>-5.7812273131318745</v>
      </c>
      <c r="G42" s="170">
        <f t="shared" si="11"/>
        <v>45.6004980104209</v>
      </c>
      <c r="H42" s="170">
        <f t="shared" si="12"/>
        <v>90.308921225422893</v>
      </c>
      <c r="I42" s="170">
        <f t="shared" si="13"/>
        <v>90.701754791147465</v>
      </c>
      <c r="J42" s="170">
        <f t="shared" si="14"/>
        <v>84.527693912291014</v>
      </c>
      <c r="K42" s="170" t="str">
        <f t="shared" si="0"/>
        <v>1+0.000105847405598968i</v>
      </c>
      <c r="L42" s="170" t="str">
        <f t="shared" si="1"/>
        <v>1-0.0000154257208746264i</v>
      </c>
      <c r="M42" s="170" t="str">
        <f t="shared" si="18"/>
        <v>1.00000000163277+0.0000904216847243416i</v>
      </c>
      <c r="N42" s="170" t="str">
        <f t="shared" si="2"/>
        <v>1+0.101187103890031i</v>
      </c>
      <c r="O42" s="170" t="str">
        <f t="shared" si="3"/>
        <v>0.999999997165558+0.000148008897691687i</v>
      </c>
      <c r="P42" s="170" t="str">
        <f t="shared" si="19"/>
        <v>0.999985020573851+0.101335112500914i</v>
      </c>
      <c r="Q42" s="170" t="str">
        <f t="shared" si="4"/>
        <v>178.998041430444-18.1227070151537i</v>
      </c>
      <c r="R42" s="170" t="str">
        <f t="shared" si="5"/>
        <v>10000-1832340.91512892i</v>
      </c>
      <c r="S42" s="170" t="str">
        <f t="shared" si="6"/>
        <v>-150251955.040571i</v>
      </c>
      <c r="T42" s="170" t="str">
        <f t="shared" si="15"/>
        <v>9760.48769186974-1810265.16034253i</v>
      </c>
      <c r="U42" s="170" t="str">
        <f t="shared" si="7"/>
        <v>-1.02741975703892+190.554227404477i</v>
      </c>
      <c r="V42" s="170"/>
    </row>
    <row r="43" spans="1:38" x14ac:dyDescent="0.2">
      <c r="A43" s="8"/>
      <c r="B43" s="170">
        <f t="shared" si="16"/>
        <v>1.0299999999999994</v>
      </c>
      <c r="C43" s="170">
        <f t="shared" si="17"/>
        <v>10.715193052376049</v>
      </c>
      <c r="D43" s="170">
        <f t="shared" si="8"/>
        <v>1.0715193052376049E-2</v>
      </c>
      <c r="E43" s="170">
        <f t="shared" si="9"/>
        <v>45.100231636863455</v>
      </c>
      <c r="F43" s="170">
        <f t="shared" si="10"/>
        <v>-5.847710269771861</v>
      </c>
      <c r="G43" s="170">
        <f t="shared" si="11"/>
        <v>45.500501022878261</v>
      </c>
      <c r="H43" s="170">
        <f t="shared" si="12"/>
        <v>90.312498291476459</v>
      </c>
      <c r="I43" s="170">
        <f t="shared" si="13"/>
        <v>90.600732659741709</v>
      </c>
      <c r="J43" s="170">
        <f t="shared" si="14"/>
        <v>84.464788021704592</v>
      </c>
      <c r="K43" s="170" t="str">
        <f t="shared" si="0"/>
        <v>1+0.00010707306079063i</v>
      </c>
      <c r="L43" s="170" t="str">
        <f t="shared" si="1"/>
        <v>1-0.00001560434230392i</v>
      </c>
      <c r="M43" s="170" t="str">
        <f t="shared" si="18"/>
        <v>1.0000000016708+0.00009146871848671i</v>
      </c>
      <c r="N43" s="170" t="str">
        <f t="shared" si="2"/>
        <v>1+0.102358795331217i</v>
      </c>
      <c r="O43" s="170" t="str">
        <f t="shared" si="3"/>
        <v>0.999999997099536+0.000149722759952565i</v>
      </c>
      <c r="P43" s="170" t="str">
        <f t="shared" si="19"/>
        <v>0.999984671658194+0.102508517794282i</v>
      </c>
      <c r="Q43" s="170" t="str">
        <f t="shared" si="4"/>
        <v>178.955769982879-18.3282312176496i</v>
      </c>
      <c r="R43" s="170" t="str">
        <f t="shared" si="5"/>
        <v>10000-1811366.28211722i</v>
      </c>
      <c r="S43" s="170" t="str">
        <f t="shared" si="6"/>
        <v>-148532035.133612i</v>
      </c>
      <c r="T43" s="170" t="str">
        <f t="shared" si="15"/>
        <v>9760.48769088682-1789543.24118414i</v>
      </c>
      <c r="U43" s="170" t="str">
        <f t="shared" si="7"/>
        <v>-1.02741975693546+188.372972756226i</v>
      </c>
      <c r="V43" s="170"/>
    </row>
    <row r="44" spans="1:38" x14ac:dyDescent="0.2">
      <c r="A44" s="8"/>
      <c r="B44" s="170">
        <f t="shared" si="16"/>
        <v>1.0349999999999993</v>
      </c>
      <c r="C44" s="170">
        <f t="shared" si="17"/>
        <v>10.83926914021202</v>
      </c>
      <c r="D44" s="170">
        <f t="shared" si="8"/>
        <v>1.0839269140212019E-2</v>
      </c>
      <c r="E44" s="170">
        <f t="shared" si="9"/>
        <v>45.099182864775706</v>
      </c>
      <c r="F44" s="170">
        <f t="shared" si="10"/>
        <v>-5.9149470164206814</v>
      </c>
      <c r="G44" s="170">
        <f t="shared" si="11"/>
        <v>45.400504105502534</v>
      </c>
      <c r="H44" s="170">
        <f t="shared" si="12"/>
        <v>90.31611677543232</v>
      </c>
      <c r="I44" s="170">
        <f t="shared" si="13"/>
        <v>90.499686970278248</v>
      </c>
      <c r="J44" s="170">
        <f t="shared" si="14"/>
        <v>84.401169759011637</v>
      </c>
      <c r="K44" s="170" t="str">
        <f t="shared" si="0"/>
        <v>1+0.000108312908400522i</v>
      </c>
      <c r="L44" s="170" t="str">
        <f t="shared" si="1"/>
        <v>1-0.0000157850320718841i</v>
      </c>
      <c r="M44" s="170" t="str">
        <f t="shared" si="18"/>
        <v>1.00000000170972+0.0000925278763286379i</v>
      </c>
      <c r="N44" s="170" t="str">
        <f t="shared" si="2"/>
        <v>1+0.103544054319853i</v>
      </c>
      <c r="O44" s="170" t="str">
        <f t="shared" si="3"/>
        <v>0.999999997031975+0.000151456467803102i</v>
      </c>
      <c r="P44" s="170" t="str">
        <f t="shared" si="19"/>
        <v>0.999984314615246+0.103695510480335i</v>
      </c>
      <c r="Q44" s="170" t="str">
        <f t="shared" si="4"/>
        <v>178.91253455824-18.5359853615398i</v>
      </c>
      <c r="R44" s="170" t="str">
        <f t="shared" si="5"/>
        <v>10000-1790631.74374421i</v>
      </c>
      <c r="S44" s="170" t="str">
        <f t="shared" si="6"/>
        <v>-146831802.987025i</v>
      </c>
      <c r="T44" s="170" t="str">
        <f t="shared" si="15"/>
        <v>9760.48768988098-1769058.524044i</v>
      </c>
      <c r="U44" s="170" t="str">
        <f t="shared" si="7"/>
        <v>-1.02741975682958+186.216686741474i</v>
      </c>
      <c r="V44" s="170"/>
    </row>
    <row r="45" spans="1:38" x14ac:dyDescent="0.2">
      <c r="A45" s="8"/>
      <c r="B45" s="170">
        <f t="shared" si="16"/>
        <v>1.0399999999999991</v>
      </c>
      <c r="C45" s="170">
        <f t="shared" si="17"/>
        <v>10.964781961431829</v>
      </c>
      <c r="D45" s="170">
        <f t="shared" si="8"/>
        <v>1.0964781961431828E-2</v>
      </c>
      <c r="E45" s="170">
        <f t="shared" si="9"/>
        <v>45.098109925767609</v>
      </c>
      <c r="F45" s="170">
        <f t="shared" si="10"/>
        <v>-5.9829457256735807</v>
      </c>
      <c r="G45" s="170">
        <f t="shared" si="11"/>
        <v>45.300507259928096</v>
      </c>
      <c r="H45" s="170">
        <f t="shared" si="12"/>
        <v>90.319777156796874</v>
      </c>
      <c r="I45" s="170">
        <f t="shared" si="13"/>
        <v>90.398617185695713</v>
      </c>
      <c r="J45" s="170">
        <f t="shared" si="14"/>
        <v>84.336831431123301</v>
      </c>
      <c r="K45" s="170" t="str">
        <f t="shared" si="0"/>
        <v>1+0.000109567112769103i</v>
      </c>
      <c r="L45" s="170" t="str">
        <f t="shared" si="1"/>
        <v>1-0.0000159678141287515i</v>
      </c>
      <c r="M45" s="170" t="str">
        <f t="shared" si="18"/>
        <v>1.00000000174955+0.0000935992986403515i</v>
      </c>
      <c r="N45" s="170" t="str">
        <f t="shared" si="2"/>
        <v>1+0.104743037960734i</v>
      </c>
      <c r="O45" s="170" t="str">
        <f t="shared" si="3"/>
        <v>0.999999996962841+0.000153210251044394i</v>
      </c>
      <c r="P45" s="170" t="str">
        <f t="shared" si="19"/>
        <v>0.9999839492557+0.104896247893657i</v>
      </c>
      <c r="Q45" s="170" t="str">
        <f t="shared" si="4"/>
        <v>178.868313660224-18.7459901249944i</v>
      </c>
      <c r="R45" s="170" t="str">
        <f t="shared" si="5"/>
        <v>10000-1770134.55166929i</v>
      </c>
      <c r="S45" s="170" t="str">
        <f t="shared" si="6"/>
        <v>-145151033.236882i</v>
      </c>
      <c r="T45" s="170" t="str">
        <f t="shared" si="15"/>
        <v>9760.48768885172-1748808.29369504i</v>
      </c>
      <c r="U45" s="170" t="str">
        <f t="shared" si="7"/>
        <v>-1.02741975672124+184.085083546847i</v>
      </c>
      <c r="V45" s="170"/>
    </row>
    <row r="46" spans="1:38" x14ac:dyDescent="0.2">
      <c r="A46" s="8"/>
      <c r="B46" s="170">
        <f t="shared" si="16"/>
        <v>1.044999999999999</v>
      </c>
      <c r="C46" s="170">
        <f t="shared" si="17"/>
        <v>11.091748152623989</v>
      </c>
      <c r="D46" s="170">
        <f t="shared" si="8"/>
        <v>1.1091748152623988E-2</v>
      </c>
      <c r="E46" s="170">
        <f t="shared" si="9"/>
        <v>45.097012269136911</v>
      </c>
      <c r="F46" s="170">
        <f t="shared" si="10"/>
        <v>-6.051714645694048</v>
      </c>
      <c r="G46" s="170">
        <f t="shared" si="11"/>
        <v>45.200510487827302</v>
      </c>
      <c r="H46" s="170">
        <f t="shared" si="12"/>
        <v>90.323479920625715</v>
      </c>
      <c r="I46" s="170">
        <f t="shared" si="13"/>
        <v>90.297522756964213</v>
      </c>
      <c r="J46" s="170">
        <f t="shared" si="14"/>
        <v>84.271765274931667</v>
      </c>
      <c r="K46" s="170" t="str">
        <f t="shared" si="0"/>
        <v>1+0.000110835840139802i</v>
      </c>
      <c r="L46" s="170" t="str">
        <f t="shared" si="1"/>
        <v>1-0.0000161527127020859i</v>
      </c>
      <c r="M46" s="170" t="str">
        <f t="shared" si="18"/>
        <v>1.0000000017903+0.0000946831274377161i</v>
      </c>
      <c r="N46" s="170" t="str">
        <f t="shared" si="2"/>
        <v>1+0.105955905177843i</v>
      </c>
      <c r="O46" s="170" t="str">
        <f t="shared" si="3"/>
        <v>0.999999996892096+0.00015498434213851i</v>
      </c>
      <c r="P46" s="170" t="str">
        <f t="shared" si="19"/>
        <v>0.999983575385836+0.106110889190681i</v>
      </c>
      <c r="Q46" s="170" t="str">
        <f t="shared" si="4"/>
        <v>178.823085335841-18.9582662521515i</v>
      </c>
      <c r="R46" s="170" t="str">
        <f t="shared" si="5"/>
        <v>10000-1749871.98901185i</v>
      </c>
      <c r="S46" s="170" t="str">
        <f t="shared" si="6"/>
        <v>-143489503.098972i</v>
      </c>
      <c r="T46" s="170" t="str">
        <f t="shared" si="15"/>
        <v>9760.48768779844-1728789.86599117i</v>
      </c>
      <c r="U46" s="170" t="str">
        <f t="shared" si="7"/>
        <v>-1.02741975661036+181.97788063065i</v>
      </c>
      <c r="V46" s="170"/>
    </row>
    <row r="47" spans="1:38" x14ac:dyDescent="0.2">
      <c r="A47" s="8"/>
      <c r="B47" s="170">
        <f t="shared" si="16"/>
        <v>1.0499999999999989</v>
      </c>
      <c r="C47" s="170">
        <f t="shared" si="17"/>
        <v>11.220184543019611</v>
      </c>
      <c r="D47" s="170">
        <f t="shared" si="8"/>
        <v>1.1220184543019611E-2</v>
      </c>
      <c r="E47" s="170">
        <f t="shared" si="9"/>
        <v>45.095889331920205</v>
      </c>
      <c r="F47" s="170">
        <f t="shared" si="10"/>
        <v>-6.1212621004463807</v>
      </c>
      <c r="G47" s="170">
        <f t="shared" si="11"/>
        <v>45.100513790911457</v>
      </c>
      <c r="H47" s="170">
        <f t="shared" si="12"/>
        <v>90.327225557587894</v>
      </c>
      <c r="I47" s="170">
        <f t="shared" si="13"/>
        <v>90.196403122831668</v>
      </c>
      <c r="J47" s="170">
        <f t="shared" si="14"/>
        <v>84.205963457141507</v>
      </c>
      <c r="K47" s="170" t="str">
        <f t="shared" si="0"/>
        <v>1+0.000112119258681058i</v>
      </c>
      <c r="L47" s="170" t="str">
        <f t="shared" si="1"/>
        <v>1-0.000016339752299993i</v>
      </c>
      <c r="M47" s="170" t="str">
        <f t="shared" si="18"/>
        <v>1.000000001832+0.000095779506381065i</v>
      </c>
      <c r="N47" s="170" t="str">
        <f t="shared" si="2"/>
        <v>1+0.107182816735416i</v>
      </c>
      <c r="O47" s="170" t="str">
        <f t="shared" si="3"/>
        <v>0.999999996819704+0.000156778976239303i</v>
      </c>
      <c r="P47" s="170" t="str">
        <f t="shared" si="19"/>
        <v>0.999983192807426+0.107339595370782i</v>
      </c>
      <c r="Q47" s="170" t="str">
        <f t="shared" si="4"/>
        <v>178.776827166777-19.1728345482058i</v>
      </c>
      <c r="R47" s="170" t="str">
        <f t="shared" si="5"/>
        <v>10000-1729841.36999116i</v>
      </c>
      <c r="S47" s="170" t="str">
        <f t="shared" si="6"/>
        <v>-141846992.339275i</v>
      </c>
      <c r="T47" s="170" t="str">
        <f t="shared" si="15"/>
        <v>9760.48768672069-1709000.58751148i</v>
      </c>
      <c r="U47" s="170" t="str">
        <f t="shared" si="7"/>
        <v>-1.02741975649692+179.894798685419i</v>
      </c>
      <c r="V47" s="170"/>
    </row>
    <row r="48" spans="1:38" x14ac:dyDescent="0.2">
      <c r="A48" s="8"/>
      <c r="B48" s="170">
        <f t="shared" si="16"/>
        <v>1.0549999999999988</v>
      </c>
      <c r="C48" s="170">
        <f t="shared" si="17"/>
        <v>11.350108156723122</v>
      </c>
      <c r="D48" s="170">
        <f t="shared" si="8"/>
        <v>1.1350108156723122E-2</v>
      </c>
      <c r="E48" s="170">
        <f t="shared" si="9"/>
        <v>45.094740538633182</v>
      </c>
      <c r="F48" s="170">
        <f t="shared" si="10"/>
        <v>-6.191596489909502</v>
      </c>
      <c r="G48" s="170">
        <f t="shared" si="11"/>
        <v>45.000517170931758</v>
      </c>
      <c r="H48" s="170">
        <f t="shared" si="12"/>
        <v>90.33101456403071</v>
      </c>
      <c r="I48" s="170">
        <f t="shared" si="13"/>
        <v>90.095257709564947</v>
      </c>
      <c r="J48" s="170">
        <f t="shared" si="14"/>
        <v>84.13941807412121</v>
      </c>
      <c r="K48" s="170" t="str">
        <f t="shared" si="0"/>
        <v>1+0.000113417538508609i</v>
      </c>
      <c r="L48" s="170" t="str">
        <f t="shared" si="1"/>
        <v>1-0.0000165289577143688i</v>
      </c>
      <c r="M48" s="170" t="str">
        <f t="shared" si="18"/>
        <v>1.00000000187467+0.0000968885807942402i</v>
      </c>
      <c r="N48" s="170" t="str">
        <f t="shared" si="2"/>
        <v>1+0.108423935259251i</v>
      </c>
      <c r="O48" s="170" t="str">
        <f t="shared" si="3"/>
        <v>0.999999996745625+0.00015859439122358i</v>
      </c>
      <c r="P48" s="170" t="str">
        <f t="shared" si="19"/>
        <v>0.999982801317619+0.108582529297622i</v>
      </c>
      <c r="Q48" s="170" t="str">
        <f t="shared" si="4"/>
        <v>178.729516260639-19.3897158742629i</v>
      </c>
      <c r="R48" s="170" t="str">
        <f t="shared" si="5"/>
        <v>10000-1710040.03957036i</v>
      </c>
      <c r="S48" s="170" t="str">
        <f t="shared" si="6"/>
        <v>-140223283.244769i</v>
      </c>
      <c r="T48" s="170" t="str">
        <f t="shared" si="15"/>
        <v>9760.48768561783-1689437.83520854i</v>
      </c>
      <c r="U48" s="170" t="str">
        <f t="shared" si="7"/>
        <v>-1.02741975638083+177.835561600899i</v>
      </c>
      <c r="V48" s="170"/>
    </row>
    <row r="49" spans="1:22" x14ac:dyDescent="0.2">
      <c r="A49" s="8"/>
      <c r="B49" s="170">
        <f t="shared" si="16"/>
        <v>1.0599999999999987</v>
      </c>
      <c r="C49" s="170">
        <f t="shared" si="17"/>
        <v>11.481536214968799</v>
      </c>
      <c r="D49" s="170">
        <f t="shared" si="8"/>
        <v>1.1481536214968798E-2</v>
      </c>
      <c r="E49" s="170">
        <f t="shared" si="9"/>
        <v>45.093565301006208</v>
      </c>
      <c r="F49" s="170">
        <f t="shared" si="10"/>
        <v>-6.2627262902719467</v>
      </c>
      <c r="G49" s="170">
        <f t="shared" si="11"/>
        <v>44.900520629680003</v>
      </c>
      <c r="H49" s="170">
        <f t="shared" si="12"/>
        <v>90.334847442045344</v>
      </c>
      <c r="I49" s="170">
        <f t="shared" si="13"/>
        <v>89.994085930686211</v>
      </c>
      <c r="J49" s="170">
        <f t="shared" si="14"/>
        <v>84.072121151773402</v>
      </c>
      <c r="K49" s="170" t="str">
        <f t="shared" si="0"/>
        <v>1+0.00011473085170804i</v>
      </c>
      <c r="L49" s="170" t="str">
        <f t="shared" si="1"/>
        <v>1-0.0000167203540241862i</v>
      </c>
      <c r="M49" s="170" t="str">
        <f t="shared" si="18"/>
        <v>1.00000000191834+0.0000980104976838538i</v>
      </c>
      <c r="N49" s="170" t="str">
        <f t="shared" si="2"/>
        <v>1+0.109679425258264i</v>
      </c>
      <c r="O49" s="170" t="str">
        <f t="shared" si="3"/>
        <v>0.999999996669821+0.00016043082772263i</v>
      </c>
      <c r="P49" s="170" t="str">
        <f t="shared" si="19"/>
        <v>0.999982400708843+0.109839855720735i</v>
      </c>
      <c r="Q49" s="170" t="str">
        <f t="shared" si="4"/>
        <v>178.681129242091-19.608931141955i</v>
      </c>
      <c r="R49" s="170" t="str">
        <f t="shared" si="5"/>
        <v>10000-1690465.37310455i</v>
      </c>
      <c r="S49" s="170" t="str">
        <f t="shared" si="6"/>
        <v>-138618160.594573i</v>
      </c>
      <c r="T49" s="170" t="str">
        <f t="shared" si="15"/>
        <v>9760.4876844892-1670099.0160607i</v>
      </c>
      <c r="U49" s="170" t="str">
        <f t="shared" si="7"/>
        <v>-1.02741975626202+175.799896427442i</v>
      </c>
      <c r="V49" s="170"/>
    </row>
    <row r="50" spans="1:22" x14ac:dyDescent="0.2">
      <c r="A50" s="8"/>
      <c r="B50" s="170">
        <f t="shared" si="16"/>
        <v>1.0649999999999986</v>
      </c>
      <c r="C50" s="170">
        <f t="shared" si="17"/>
        <v>11.614486138403391</v>
      </c>
      <c r="D50" s="170">
        <f t="shared" si="8"/>
        <v>1.1614486138403391E-2</v>
      </c>
      <c r="E50" s="170">
        <f t="shared" si="9"/>
        <v>45.09236301771476</v>
      </c>
      <c r="F50" s="170">
        <f t="shared" si="10"/>
        <v>-6.3346600541061306</v>
      </c>
      <c r="G50" s="170">
        <f t="shared" si="11"/>
        <v>44.800524168990108</v>
      </c>
      <c r="H50" s="170">
        <f t="shared" si="12"/>
        <v>90.338724699533316</v>
      </c>
      <c r="I50" s="170">
        <f t="shared" si="13"/>
        <v>89.892887186704868</v>
      </c>
      <c r="J50" s="170">
        <f t="shared" si="14"/>
        <v>84.004064645427178</v>
      </c>
      <c r="K50" s="170" t="str">
        <f t="shared" si="0"/>
        <v>1+0.000116059372357592i</v>
      </c>
      <c r="L50" s="170" t="str">
        <f t="shared" si="1"/>
        <v>1-0.0000169139665988185i</v>
      </c>
      <c r="M50" s="170" t="str">
        <f t="shared" si="18"/>
        <v>1.00000000196302+0.0000991454057587735i</v>
      </c>
      <c r="N50" s="170" t="str">
        <f t="shared" si="2"/>
        <v>1+0.110949453146294i</v>
      </c>
      <c r="O50" s="170" t="str">
        <f t="shared" si="3"/>
        <v>0.999999996592251+0.000162288529154121i</v>
      </c>
      <c r="P50" s="170" t="str">
        <f t="shared" si="19"/>
        <v>0.999981990768689+0.11111174129736i</v>
      </c>
      <c r="Q50" s="170" t="str">
        <f t="shared" si="4"/>
        <v>178.631642243878-19.8305013078067i</v>
      </c>
      <c r="R50" s="170" t="str">
        <f t="shared" si="5"/>
        <v>10000-1671114.7759929i</v>
      </c>
      <c r="S50" s="170" t="str">
        <f t="shared" si="6"/>
        <v>-137031411.631418i</v>
      </c>
      <c r="T50" s="170" t="str">
        <f t="shared" si="15"/>
        <v>9760.48768333437-1650981.56672847i</v>
      </c>
      <c r="U50" s="170" t="str">
        <f t="shared" si="7"/>
        <v>-1.02741975614046+173.787533339839i</v>
      </c>
      <c r="V50" s="170"/>
    </row>
    <row r="51" spans="1:22" x14ac:dyDescent="0.2">
      <c r="A51" s="8"/>
      <c r="B51" s="170">
        <f t="shared" si="16"/>
        <v>1.0699999999999985</v>
      </c>
      <c r="C51" s="170">
        <f t="shared" si="17"/>
        <v>11.74897554939526</v>
      </c>
      <c r="D51" s="170">
        <f t="shared" si="8"/>
        <v>1.174897554939526E-2</v>
      </c>
      <c r="E51" s="170">
        <f t="shared" si="9"/>
        <v>45.091133074105372</v>
      </c>
      <c r="F51" s="170">
        <f t="shared" si="10"/>
        <v>-6.4074064105227597</v>
      </c>
      <c r="G51" s="170">
        <f t="shared" si="11"/>
        <v>44.700527790738292</v>
      </c>
      <c r="H51" s="170">
        <f t="shared" si="12"/>
        <v>90.342646850273582</v>
      </c>
      <c r="I51" s="170">
        <f t="shared" si="13"/>
        <v>89.791660864843664</v>
      </c>
      <c r="J51" s="170">
        <f t="shared" si="14"/>
        <v>83.935240439750828</v>
      </c>
      <c r="K51" s="170" t="str">
        <f t="shared" si="0"/>
        <v>1+0.000117403276551239i</v>
      </c>
      <c r="L51" s="170" t="str">
        <f t="shared" si="1"/>
        <v>1-0.000017109821101403i</v>
      </c>
      <c r="M51" s="170" t="str">
        <f t="shared" si="18"/>
        <v>1.00000000200875+0.000100293455449836i</v>
      </c>
      <c r="N51" s="170" t="str">
        <f t="shared" si="2"/>
        <v>1+0.112234187264162i</v>
      </c>
      <c r="O51" s="170" t="str">
        <f t="shared" si="3"/>
        <v>0.999999996512875+0.000164167741754368i</v>
      </c>
      <c r="P51" s="170" t="str">
        <f t="shared" si="19"/>
        <v>0.999981571279804+0.112398354614542i</v>
      </c>
      <c r="Q51" s="170" t="str">
        <f t="shared" si="4"/>
        <v>178.581030897749-20.0544473673497i</v>
      </c>
      <c r="R51" s="170" t="str">
        <f t="shared" si="5"/>
        <v>10000-1651985.68333472i</v>
      </c>
      <c r="S51" s="170" t="str">
        <f t="shared" si="6"/>
        <v>-135462826.033447i</v>
      </c>
      <c r="T51" s="170" t="str">
        <f t="shared" si="15"/>
        <v>9760.4876821526-1632082.95321462i</v>
      </c>
      <c r="U51" s="170" t="str">
        <f t="shared" si="7"/>
        <v>-1.02741975601606+171.798205601539i</v>
      </c>
      <c r="V51" s="170"/>
    </row>
    <row r="52" spans="1:22" x14ac:dyDescent="0.2">
      <c r="A52" s="8"/>
      <c r="B52" s="170">
        <f t="shared" si="16"/>
        <v>1.0749999999999984</v>
      </c>
      <c r="C52" s="170">
        <f t="shared" si="17"/>
        <v>11.885022274370142</v>
      </c>
      <c r="D52" s="170">
        <f t="shared" si="8"/>
        <v>1.1885022274370141E-2</v>
      </c>
      <c r="E52" s="170">
        <f t="shared" si="9"/>
        <v>45.089874841915965</v>
      </c>
      <c r="F52" s="170">
        <f t="shared" si="10"/>
        <v>-6.4809740653021715</v>
      </c>
      <c r="G52" s="170">
        <f t="shared" si="11"/>
        <v>44.600531496844866</v>
      </c>
      <c r="H52" s="170">
        <f t="shared" si="12"/>
        <v>90.34661441399048</v>
      </c>
      <c r="I52" s="170">
        <f t="shared" si="13"/>
        <v>89.690406338760823</v>
      </c>
      <c r="J52" s="170">
        <f t="shared" si="14"/>
        <v>83.865640348688302</v>
      </c>
      <c r="K52" s="170" t="str">
        <f t="shared" si="0"/>
        <v>1+0.000118762742422026i</v>
      </c>
      <c r="L52" s="170" t="str">
        <f t="shared" si="1"/>
        <v>1-0.0000173079434922417i</v>
      </c>
      <c r="M52" s="170" t="str">
        <f t="shared" si="18"/>
        <v>1.00000000205554+0.000101454798929784i</v>
      </c>
      <c r="N52" s="170" t="str">
        <f t="shared" si="2"/>
        <v>1+0.113533797901984i</v>
      </c>
      <c r="O52" s="170" t="str">
        <f t="shared" si="3"/>
        <v>0.999999996431649+0.000166068714610963i</v>
      </c>
      <c r="P52" s="170" t="str">
        <f t="shared" si="19"/>
        <v>0.999981142019767+0.113699866211467i</v>
      </c>
      <c r="Q52" s="170" t="str">
        <f t="shared" si="4"/>
        <v>178.529270325264-20.2807903489693i</v>
      </c>
      <c r="R52" s="170" t="str">
        <f t="shared" si="5"/>
        <v>10000-1633075.5595895i</v>
      </c>
      <c r="S52" s="170" t="str">
        <f t="shared" si="6"/>
        <v>-133912195.886339i</v>
      </c>
      <c r="T52" s="170" t="str">
        <f t="shared" si="15"/>
        <v>9760.48768094337-1613400.67052843i</v>
      </c>
      <c r="U52" s="170" t="str">
        <f t="shared" si="7"/>
        <v>-1.02741975588878+169.831649529309i</v>
      </c>
      <c r="V52" s="170"/>
    </row>
    <row r="53" spans="1:22" x14ac:dyDescent="0.2">
      <c r="A53" s="8"/>
      <c r="B53" s="170">
        <f t="shared" si="16"/>
        <v>1.0799999999999983</v>
      </c>
      <c r="C53" s="170">
        <f t="shared" si="17"/>
        <v>12.022644346174085</v>
      </c>
      <c r="D53" s="170">
        <f t="shared" si="8"/>
        <v>1.2022644346174085E-2</v>
      </c>
      <c r="E53" s="170">
        <f t="shared" si="9"/>
        <v>45.08858767899136</v>
      </c>
      <c r="F53" s="170">
        <f t="shared" si="10"/>
        <v>-6.5553718010031163</v>
      </c>
      <c r="G53" s="170">
        <f t="shared" si="11"/>
        <v>44.500535289274268</v>
      </c>
      <c r="H53" s="170">
        <f t="shared" si="12"/>
        <v>90.350627916422411</v>
      </c>
      <c r="I53" s="170">
        <f t="shared" si="13"/>
        <v>89.589122968265627</v>
      </c>
      <c r="J53" s="170">
        <f t="shared" si="14"/>
        <v>83.795256115419292</v>
      </c>
      <c r="K53" s="170" t="str">
        <f t="shared" si="0"/>
        <v>1+0.000120137950165682i</v>
      </c>
      <c r="L53" s="170" t="str">
        <f t="shared" si="1"/>
        <v>1-0.0000175083600322431i</v>
      </c>
      <c r="M53" s="170" t="str">
        <f t="shared" si="18"/>
        <v>1.00000000210342+0.000102629590133439i</v>
      </c>
      <c r="N53" s="170" t="str">
        <f t="shared" si="2"/>
        <v>1+0.114848457321743i</v>
      </c>
      <c r="O53" s="170" t="str">
        <f t="shared" si="3"/>
        <v>0.999999996348532+0.000167991699695801i</v>
      </c>
      <c r="P53" s="170" t="str">
        <f t="shared" si="19"/>
        <v>0.999980702760979+0.115016448602073i</v>
      </c>
      <c r="Q53" s="170" t="str">
        <f t="shared" si="4"/>
        <v>178.476335128502-20.5095513074808i</v>
      </c>
      <c r="R53" s="170" t="str">
        <f t="shared" si="5"/>
        <v>10000-1614381.89824081i</v>
      </c>
      <c r="S53" s="170" t="str">
        <f t="shared" si="6"/>
        <v>-132379315.655746i</v>
      </c>
      <c r="T53" s="170" t="str">
        <f t="shared" si="15"/>
        <v>9760.48767970587-1594932.24235352i</v>
      </c>
      <c r="U53" s="170" t="str">
        <f t="shared" si="7"/>
        <v>-1.02741975575851+167.887604458265i</v>
      </c>
      <c r="V53" s="170"/>
    </row>
    <row r="54" spans="1:22" x14ac:dyDescent="0.2">
      <c r="A54" s="8"/>
      <c r="B54" s="170">
        <f t="shared" si="16"/>
        <v>1.0849999999999982</v>
      </c>
      <c r="C54" s="170">
        <f t="shared" si="17"/>
        <v>12.16186000646363</v>
      </c>
      <c r="D54" s="170">
        <f t="shared" si="8"/>
        <v>1.216186000646363E-2</v>
      </c>
      <c r="E54" s="170">
        <f t="shared" si="9"/>
        <v>45.087270928993661</v>
      </c>
      <c r="F54" s="170">
        <f t="shared" si="10"/>
        <v>-6.6306084770483684</v>
      </c>
      <c r="G54" s="170">
        <f t="shared" si="11"/>
        <v>44.400539170037362</v>
      </c>
      <c r="H54" s="170">
        <f t="shared" si="12"/>
        <v>90.354687889391386</v>
      </c>
      <c r="I54" s="170">
        <f t="shared" si="13"/>
        <v>89.487810099031023</v>
      </c>
      <c r="J54" s="170">
        <f t="shared" si="14"/>
        <v>83.724079412343016</v>
      </c>
      <c r="K54" s="170" t="str">
        <f t="shared" si="0"/>
        <v>1+0.000121529082064504i</v>
      </c>
      <c r="L54" s="170" t="str">
        <f t="shared" si="1"/>
        <v>1-0.0000177110972864023i</v>
      </c>
      <c r="M54" s="170" t="str">
        <f t="shared" si="18"/>
        <v>1.00000000215241+0.000103817984778102i</v>
      </c>
      <c r="N54" s="170" t="str">
        <f t="shared" si="2"/>
        <v>1+0.11617833978012i</v>
      </c>
      <c r="O54" s="170" t="str">
        <f t="shared" si="3"/>
        <v>0.999999996263478+0.000169936951898471i</v>
      </c>
      <c r="P54" s="170" t="str">
        <f t="shared" si="19"/>
        <v>0.999980253270539+0.116348276297916i</v>
      </c>
      <c r="Q54" s="170" t="str">
        <f t="shared" si="4"/>
        <v>178.422199380666-20.7407513174279i</v>
      </c>
      <c r="R54" s="170" t="str">
        <f t="shared" si="5"/>
        <v>10000-1595902.2214641i</v>
      </c>
      <c r="S54" s="170" t="str">
        <f t="shared" si="6"/>
        <v>-130863982.160056i</v>
      </c>
      <c r="T54" s="170" t="str">
        <f t="shared" si="15"/>
        <v>9760.48767843962-1576675.22071977i</v>
      </c>
      <c r="U54" s="170" t="str">
        <f t="shared" si="7"/>
        <v>-1.02741975562522+165.965812707344i</v>
      </c>
      <c r="V54" s="170"/>
    </row>
    <row r="55" spans="1:22" x14ac:dyDescent="0.2">
      <c r="A55" s="8"/>
      <c r="B55" s="170">
        <f t="shared" si="16"/>
        <v>1.0899999999999981</v>
      </c>
      <c r="C55" s="170">
        <f t="shared" si="17"/>
        <v>12.302687708123763</v>
      </c>
      <c r="D55" s="170">
        <f t="shared" si="8"/>
        <v>1.2302687708123762E-2</v>
      </c>
      <c r="E55" s="170">
        <f t="shared" si="9"/>
        <v>45.085923921107266</v>
      </c>
      <c r="F55" s="170">
        <f t="shared" si="10"/>
        <v>-6.7066930297839207</v>
      </c>
      <c r="G55" s="170">
        <f t="shared" si="11"/>
        <v>44.300543141191412</v>
      </c>
      <c r="H55" s="170">
        <f t="shared" si="12"/>
        <v>90.358794870873254</v>
      </c>
      <c r="I55" s="170">
        <f t="shared" si="13"/>
        <v>89.386467062298678</v>
      </c>
      <c r="J55" s="170">
        <f t="shared" si="14"/>
        <v>83.652101841089333</v>
      </c>
      <c r="K55" s="170" t="str">
        <f t="shared" si="0"/>
        <v>1+0.000122936322511517i</v>
      </c>
      <c r="L55" s="170" t="str">
        <f t="shared" si="1"/>
        <v>1-0.0000179161821273228i</v>
      </c>
      <c r="M55" s="170" t="str">
        <f t="shared" si="18"/>
        <v>1.00000000220255+0.000105020140384194i</v>
      </c>
      <c r="N55" s="170" t="str">
        <f t="shared" si="2"/>
        <v>1+0.117523621551595i</v>
      </c>
      <c r="O55" s="170" t="str">
        <f t="shared" si="3"/>
        <v>0.999999996176443+0.000171904729060046i</v>
      </c>
      <c r="P55" s="170" t="str">
        <f t="shared" si="19"/>
        <v>0.999979793310122+0.117695525831297i</v>
      </c>
      <c r="Q55" s="170" t="str">
        <f t="shared" si="4"/>
        <v>178.366836616587-20.9744114660875i</v>
      </c>
      <c r="R55" s="170" t="str">
        <f t="shared" si="5"/>
        <v>10000-1577634.07979821i</v>
      </c>
      <c r="S55" s="170" t="str">
        <f t="shared" si="6"/>
        <v>-129365994.543454i</v>
      </c>
      <c r="T55" s="170" t="str">
        <f t="shared" si="15"/>
        <v>9760.48767714386-1558627.18567872i</v>
      </c>
      <c r="U55" s="170" t="str">
        <f t="shared" si="7"/>
        <v>-1.02741975548883+164.066019545129i</v>
      </c>
      <c r="V55" s="170"/>
    </row>
    <row r="56" spans="1:22" x14ac:dyDescent="0.2">
      <c r="A56" s="8"/>
      <c r="B56" s="170">
        <f t="shared" si="16"/>
        <v>1.094999999999998</v>
      </c>
      <c r="C56" s="170">
        <f t="shared" si="17"/>
        <v>12.445146117713797</v>
      </c>
      <c r="D56" s="170">
        <f t="shared" si="8"/>
        <v>1.2445146117713798E-2</v>
      </c>
      <c r="E56" s="170">
        <f t="shared" si="9"/>
        <v>45.084545969738528</v>
      </c>
      <c r="F56" s="170">
        <f t="shared" si="10"/>
        <v>-6.7836344725135831</v>
      </c>
      <c r="G56" s="170">
        <f t="shared" si="11"/>
        <v>44.200547204841804</v>
      </c>
      <c r="H56" s="170">
        <f t="shared" si="12"/>
        <v>90.362949405068875</v>
      </c>
      <c r="I56" s="170">
        <f t="shared" si="13"/>
        <v>89.285093174580339</v>
      </c>
      <c r="J56" s="170">
        <f t="shared" si="14"/>
        <v>83.579314932555292</v>
      </c>
      <c r="K56" s="170" t="str">
        <f t="shared" si="0"/>
        <v>1+0.000124359858034919i</v>
      </c>
      <c r="L56" s="170" t="str">
        <f t="shared" si="1"/>
        <v>1-0.0000181236417387781i</v>
      </c>
      <c r="M56" s="170" t="str">
        <f t="shared" si="18"/>
        <v>1.00000000225385+0.000106236216296141i</v>
      </c>
      <c r="N56" s="170" t="str">
        <f t="shared" si="2"/>
        <v>1+0.118884480951809i</v>
      </c>
      <c r="O56" s="170" t="str">
        <f t="shared" si="3"/>
        <v>0.999999996087381+0.000173895292007257i</v>
      </c>
      <c r="P56" s="170" t="str">
        <f t="shared" si="19"/>
        <v>0.999979322635851+0.119058375778667i</v>
      </c>
      <c r="Q56" s="170" t="str">
        <f t="shared" si="4"/>
        <v>178.310219823127-21.2105528461808i</v>
      </c>
      <c r="R56" s="170" t="str">
        <f t="shared" si="5"/>
        <v>10000-1559575.05182078i</v>
      </c>
      <c r="S56" s="170" t="str">
        <f t="shared" si="6"/>
        <v>-127885154.249304i</v>
      </c>
      <c r="T56" s="170" t="str">
        <f t="shared" si="15"/>
        <v>9760.48767581787-1540785.7449829i</v>
      </c>
      <c r="U56" s="170" t="str">
        <f t="shared" si="7"/>
        <v>-1.02741975534925+162.187973156095i</v>
      </c>
      <c r="V56" s="170"/>
    </row>
    <row r="57" spans="1:22" x14ac:dyDescent="0.2">
      <c r="A57" s="8"/>
      <c r="B57" s="170">
        <f t="shared" si="16"/>
        <v>1.0999999999999979</v>
      </c>
      <c r="C57" s="170">
        <f t="shared" si="17"/>
        <v>12.589254117941612</v>
      </c>
      <c r="D57" s="170">
        <f t="shared" si="8"/>
        <v>1.2589254117941612E-2</v>
      </c>
      <c r="E57" s="170">
        <f t="shared" si="9"/>
        <v>45.08313637421071</v>
      </c>
      <c r="F57" s="170">
        <f t="shared" si="10"/>
        <v>-6.8614418955055481</v>
      </c>
      <c r="G57" s="170">
        <f t="shared" si="11"/>
        <v>44.100551363142841</v>
      </c>
      <c r="H57" s="170">
        <f t="shared" si="12"/>
        <v>90.367152042476022</v>
      </c>
      <c r="I57" s="170">
        <f t="shared" si="13"/>
        <v>89.183687737353551</v>
      </c>
      <c r="J57" s="170">
        <f t="shared" si="14"/>
        <v>83.505710146970472</v>
      </c>
      <c r="K57" s="170" t="str">
        <f t="shared" si="0"/>
        <v>1+0.000125799877322802i</v>
      </c>
      <c r="L57" s="170" t="str">
        <f t="shared" si="1"/>
        <v>1-0.0000183335036193151i</v>
      </c>
      <c r="M57" s="170" t="str">
        <f t="shared" si="18"/>
        <v>1.00000000230635+0.000107466373703487i</v>
      </c>
      <c r="N57" s="170" t="str">
        <f t="shared" si="2"/>
        <v>1+0.120261098361202i</v>
      </c>
      <c r="O57" s="170" t="str">
        <f t="shared" si="3"/>
        <v>0.999999995996244+0.000175908904587067i</v>
      </c>
      <c r="P57" s="170" t="str">
        <f t="shared" si="19"/>
        <v>0.999978840998167+0.120437006784293i</v>
      </c>
      <c r="Q57" s="170" t="str">
        <f t="shared" si="4"/>
        <v>178.252321429502-21.4491965482765i</v>
      </c>
      <c r="R57" s="170" t="str">
        <f t="shared" si="5"/>
        <v>10000-1541722.74382719i</v>
      </c>
      <c r="S57" s="170" t="str">
        <f t="shared" si="6"/>
        <v>-126421264.993829i</v>
      </c>
      <c r="T57" s="170" t="str">
        <f t="shared" si="15"/>
        <v>9760.48767446106-1523148.53376865i</v>
      </c>
      <c r="U57" s="170" t="str">
        <f t="shared" si="7"/>
        <v>-1.02741975520643+160.331424607227i</v>
      </c>
      <c r="V57" s="170"/>
    </row>
    <row r="58" spans="1:22" x14ac:dyDescent="0.2">
      <c r="A58" s="8"/>
      <c r="B58" s="170">
        <f t="shared" si="16"/>
        <v>1.1049999999999978</v>
      </c>
      <c r="C58" s="170">
        <f t="shared" si="17"/>
        <v>12.735030810166556</v>
      </c>
      <c r="D58" s="170">
        <f t="shared" si="8"/>
        <v>1.2735030810166557E-2</v>
      </c>
      <c r="E58" s="170">
        <f t="shared" si="9"/>
        <v>45.081694418452336</v>
      </c>
      <c r="F58" s="170">
        <f t="shared" si="10"/>
        <v>-6.940124465971178</v>
      </c>
      <c r="G58" s="170">
        <f t="shared" si="11"/>
        <v>44.000555618298989</v>
      </c>
      <c r="H58" s="170">
        <f t="shared" si="12"/>
        <v>90.371403339962129</v>
      </c>
      <c r="I58" s="170">
        <f t="shared" si="13"/>
        <v>89.082250036751333</v>
      </c>
      <c r="J58" s="170">
        <f t="shared" si="14"/>
        <v>83.431278873990948</v>
      </c>
      <c r="K58" s="170" t="str">
        <f t="shared" si="0"/>
        <v>1+0.000127256571248162i</v>
      </c>
      <c r="L58" s="170" t="str">
        <f t="shared" si="1"/>
        <v>1-0.0000185457955858986i</v>
      </c>
      <c r="M58" s="170" t="str">
        <f t="shared" si="18"/>
        <v>1.00000000236007+0.000108710775662263i</v>
      </c>
      <c r="N58" s="170" t="str">
        <f t="shared" si="2"/>
        <v>1+0.121653656248921i</v>
      </c>
      <c r="O58" s="170" t="str">
        <f t="shared" si="3"/>
        <v>0.999999995902985+0.000177945833701641i</v>
      </c>
      <c r="P58" s="170" t="str">
        <f t="shared" si="19"/>
        <v>0.999978348141701+0.121831601584206i</v>
      </c>
      <c r="Q58" s="170" t="str">
        <f t="shared" si="4"/>
        <v>178.193113297488-21.6903636528765i</v>
      </c>
      <c r="R58" s="170" t="str">
        <f t="shared" si="5"/>
        <v>10000-1524074.78951335i</v>
      </c>
      <c r="S58" s="170" t="str">
        <f t="shared" si="6"/>
        <v>-124974132.740095i</v>
      </c>
      <c r="T58" s="170" t="str">
        <f t="shared" si="15"/>
        <v>9760.48767307263-1505713.21424274i</v>
      </c>
      <c r="U58" s="170" t="str">
        <f t="shared" si="7"/>
        <v>-1.02741975506028+158.496127815025i</v>
      </c>
      <c r="V58" s="170"/>
    </row>
    <row r="59" spans="1:22" x14ac:dyDescent="0.2">
      <c r="A59" s="8"/>
      <c r="B59" s="170">
        <f t="shared" si="16"/>
        <v>1.1099999999999977</v>
      </c>
      <c r="C59" s="170">
        <f t="shared" si="17"/>
        <v>12.882495516931272</v>
      </c>
      <c r="D59" s="170">
        <f t="shared" si="8"/>
        <v>1.2882495516931271E-2</v>
      </c>
      <c r="E59" s="170">
        <f t="shared" si="9"/>
        <v>45.080219370681618</v>
      </c>
      <c r="F59" s="170">
        <f t="shared" si="10"/>
        <v>-7.0196914280139824</v>
      </c>
      <c r="G59" s="170">
        <f t="shared" si="11"/>
        <v>43.900559972566157</v>
      </c>
      <c r="H59" s="170">
        <f t="shared" si="12"/>
        <v>90.375703860837831</v>
      </c>
      <c r="I59" s="170">
        <f t="shared" si="13"/>
        <v>88.980779343247775</v>
      </c>
      <c r="J59" s="170">
        <f t="shared" si="14"/>
        <v>83.356012432823846</v>
      </c>
      <c r="K59" s="170" t="str">
        <f t="shared" si="0"/>
        <v>1+0.000128730132894202i</v>
      </c>
      <c r="L59" s="170" t="str">
        <f t="shared" si="1"/>
        <v>1-0.0000187605457775989i</v>
      </c>
      <c r="M59" s="170" t="str">
        <f t="shared" si="18"/>
        <v>1.00000000241505+0.000109969587116603i</v>
      </c>
      <c r="N59" s="170" t="str">
        <f t="shared" si="2"/>
        <v>1+0.123062339197004i</v>
      </c>
      <c r="O59" s="170" t="str">
        <f t="shared" si="3"/>
        <v>0.999999995807553+0.000180006349343729i</v>
      </c>
      <c r="P59" s="170" t="str">
        <f t="shared" si="19"/>
        <v>0.999977843805133+0.123242345030415i</v>
      </c>
      <c r="Q59" s="170" t="str">
        <f t="shared" si="4"/>
        <v>178.13256671157-21.9340752221787i</v>
      </c>
      <c r="R59" s="170" t="str">
        <f t="shared" si="5"/>
        <v>10000-1506628.84966205i</v>
      </c>
      <c r="S59" s="170" t="str">
        <f t="shared" si="6"/>
        <v>-123543565.672288i</v>
      </c>
      <c r="T59" s="170" t="str">
        <f t="shared" si="15"/>
        <v>9760.48767165182-1488477.47537243i</v>
      </c>
      <c r="U59" s="170" t="str">
        <f t="shared" si="7"/>
        <v>-1.02741975491072+156.681839512888i</v>
      </c>
      <c r="V59" s="170"/>
    </row>
    <row r="60" spans="1:22" x14ac:dyDescent="0.2">
      <c r="A60" s="8"/>
      <c r="B60" s="170">
        <f t="shared" si="16"/>
        <v>1.1149999999999975</v>
      </c>
      <c r="C60" s="170">
        <f t="shared" si="17"/>
        <v>13.031667784522924</v>
      </c>
      <c r="D60" s="170">
        <f t="shared" si="8"/>
        <v>1.3031667784522924E-2</v>
      </c>
      <c r="E60" s="170">
        <f t="shared" si="9"/>
        <v>45.078710483084009</v>
      </c>
      <c r="F60" s="170">
        <f t="shared" si="10"/>
        <v>-7.1001521025484227</v>
      </c>
      <c r="G60" s="170">
        <f t="shared" si="11"/>
        <v>43.800564428252613</v>
      </c>
      <c r="H60" s="170">
        <f t="shared" si="12"/>
        <v>90.380054174931502</v>
      </c>
      <c r="I60" s="170">
        <f t="shared" si="13"/>
        <v>88.879274911336623</v>
      </c>
      <c r="J60" s="170">
        <f t="shared" si="14"/>
        <v>83.279902072383081</v>
      </c>
      <c r="K60" s="170" t="str">
        <f t="shared" si="0"/>
        <v>1+0.000130220757579921i</v>
      </c>
      <c r="L60" s="170" t="str">
        <f t="shared" si="1"/>
        <v>1-0.0000189777826593214i</v>
      </c>
      <c r="M60" s="170" t="str">
        <f t="shared" si="18"/>
        <v>1.0000000024713+0.0001112429749206i</v>
      </c>
      <c r="N60" s="170" t="str">
        <f t="shared" si="2"/>
        <v>1+0.124487333924852i</v>
      </c>
      <c r="O60" s="170" t="str">
        <f t="shared" si="3"/>
        <v>0.999999995709899+0.000182090724632446i</v>
      </c>
      <c r="P60" s="170" t="str">
        <f t="shared" si="19"/>
        <v>0.999977327721057+0.124669424115421i</v>
      </c>
      <c r="Q60" s="170" t="str">
        <f t="shared" si="4"/>
        <v>178.07065236898-22.1803522915031i</v>
      </c>
      <c r="R60" s="170" t="str">
        <f t="shared" si="5"/>
        <v>10000-1489382.61183284i</v>
      </c>
      <c r="S60" s="170" t="str">
        <f t="shared" si="6"/>
        <v>-122129374.170293i</v>
      </c>
      <c r="T60" s="170" t="str">
        <f t="shared" si="15"/>
        <v>9760.48767019793-1471439.03257922i</v>
      </c>
      <c r="U60" s="170" t="str">
        <f t="shared" si="7"/>
        <v>-1.02741975475768+154.888319218865i</v>
      </c>
      <c r="V60" s="170"/>
    </row>
    <row r="61" spans="1:22" x14ac:dyDescent="0.2">
      <c r="A61" s="8"/>
      <c r="B61" s="170">
        <f t="shared" si="16"/>
        <v>1.1199999999999974</v>
      </c>
      <c r="C61" s="170">
        <f t="shared" si="17"/>
        <v>13.182567385563994</v>
      </c>
      <c r="D61" s="170">
        <f t="shared" si="8"/>
        <v>1.3182567385563993E-2</v>
      </c>
      <c r="E61" s="170">
        <f t="shared" si="9"/>
        <v>45.077166991485377</v>
      </c>
      <c r="F61" s="170">
        <f t="shared" si="10"/>
        <v>-7.1815158871862037</v>
      </c>
      <c r="G61" s="170">
        <f t="shared" si="11"/>
        <v>43.700568987720779</v>
      </c>
      <c r="H61" s="170">
        <f t="shared" si="12"/>
        <v>90.384454858664455</v>
      </c>
      <c r="I61" s="170">
        <f t="shared" si="13"/>
        <v>88.777735979206156</v>
      </c>
      <c r="J61" s="170">
        <f t="shared" si="14"/>
        <v>83.202938971478247</v>
      </c>
      <c r="K61" s="170" t="str">
        <f t="shared" si="0"/>
        <v>1+0.000131728642886007i</v>
      </c>
      <c r="L61" s="170" t="str">
        <f t="shared" si="1"/>
        <v>1-0.0000191975350255793i</v>
      </c>
      <c r="M61" s="170" t="str">
        <f t="shared" si="18"/>
        <v>1.00000000252887+0.000112531107860428i</v>
      </c>
      <c r="N61" s="170" t="str">
        <f t="shared" si="2"/>
        <v>1+0.125928829313972i</v>
      </c>
      <c r="O61" s="170" t="str">
        <f t="shared" si="3"/>
        <v>0.999999995609969+0.000184199235849479i</v>
      </c>
      <c r="P61" s="170" t="str">
        <f t="shared" si="19"/>
        <v>0.999976799615838+0.12611302799699i</v>
      </c>
      <c r="Q61" s="170" t="str">
        <f t="shared" si="4"/>
        <v>178.007340369677-22.4292158603738i</v>
      </c>
      <c r="R61" s="170" t="str">
        <f t="shared" si="5"/>
        <v>10000-1472333.79005559i</v>
      </c>
      <c r="S61" s="170" t="str">
        <f t="shared" si="6"/>
        <v>-120731370.784558i</v>
      </c>
      <c r="T61" s="170" t="str">
        <f t="shared" si="15"/>
        <v>9760.48766871017-1454595.62743598i</v>
      </c>
      <c r="U61" s="170" t="str">
        <f t="shared" si="7"/>
        <v>-1.02741975460107+153.115329203788i</v>
      </c>
      <c r="V61" s="170"/>
    </row>
    <row r="62" spans="1:22" x14ac:dyDescent="0.2">
      <c r="A62" s="8"/>
      <c r="B62" s="170">
        <f t="shared" si="16"/>
        <v>1.1249999999999973</v>
      </c>
      <c r="C62" s="170">
        <f t="shared" si="17"/>
        <v>13.335214321633162</v>
      </c>
      <c r="D62" s="170">
        <f t="shared" si="8"/>
        <v>1.3335214321633161E-2</v>
      </c>
      <c r="E62" s="170">
        <f t="shared" si="9"/>
        <v>45.075588115018739</v>
      </c>
      <c r="F62" s="170">
        <f t="shared" si="10"/>
        <v>-7.2637922560901531</v>
      </c>
      <c r="G62" s="170">
        <f t="shared" si="11"/>
        <v>43.600573653387627</v>
      </c>
      <c r="H62" s="170">
        <f t="shared" si="12"/>
        <v>90.388906495127159</v>
      </c>
      <c r="I62" s="170">
        <f t="shared" si="13"/>
        <v>88.676161768406359</v>
      </c>
      <c r="J62" s="170">
        <f t="shared" si="14"/>
        <v>83.125114239037003</v>
      </c>
      <c r="K62" s="170" t="str">
        <f t="shared" si="0"/>
        <v>1+0.000133253988681024i</v>
      </c>
      <c r="L62" s="170" t="str">
        <f t="shared" si="1"/>
        <v>1-0.0000194198320043108i</v>
      </c>
      <c r="M62" s="170" t="str">
        <f t="shared" si="18"/>
        <v>1.00000000258777+0.000113834156676713i</v>
      </c>
      <c r="N62" s="170" t="str">
        <f t="shared" si="2"/>
        <v>1+0.127387016433016i</v>
      </c>
      <c r="O62" s="170" t="str">
        <f t="shared" si="3"/>
        <v>0.999999995507712+0.000186332162475706i</v>
      </c>
      <c r="P62" s="170" t="str">
        <f t="shared" si="19"/>
        <v>0.999976259209469+0.127573348023233i</v>
      </c>
      <c r="Q62" s="170" t="str">
        <f t="shared" si="4"/>
        <v>177.942600206234-22.6806868832465i</v>
      </c>
      <c r="R62" s="170" t="str">
        <f t="shared" si="5"/>
        <v>10000-1455480.12452743i</v>
      </c>
      <c r="S62" s="170" t="str">
        <f t="shared" si="6"/>
        <v>-119349370.21125i</v>
      </c>
      <c r="T62" s="170" t="str">
        <f t="shared" si="15"/>
        <v>9760.48766718784-1437945.0273676i</v>
      </c>
      <c r="U62" s="170" t="str">
        <f t="shared" si="7"/>
        <v>-1.02741975444083+151.362634459748i</v>
      </c>
      <c r="V62" s="170"/>
    </row>
    <row r="63" spans="1:22" x14ac:dyDescent="0.2">
      <c r="A63" s="8"/>
      <c r="B63" s="170">
        <f t="shared" si="16"/>
        <v>1.1299999999999972</v>
      </c>
      <c r="C63" s="170">
        <f t="shared" si="17"/>
        <v>13.48962882591645</v>
      </c>
      <c r="D63" s="170">
        <f t="shared" si="8"/>
        <v>1.348962882591645E-2</v>
      </c>
      <c r="E63" s="170">
        <f t="shared" si="9"/>
        <v>45.073973055786055</v>
      </c>
      <c r="F63" s="170">
        <f t="shared" si="10"/>
        <v>-7.3469907597929698</v>
      </c>
      <c r="G63" s="170">
        <f t="shared" si="11"/>
        <v>43.500578427726502</v>
      </c>
      <c r="H63" s="170">
        <f t="shared" si="12"/>
        <v>90.393409674156246</v>
      </c>
      <c r="I63" s="170">
        <f t="shared" si="13"/>
        <v>88.57455148351255</v>
      </c>
      <c r="J63" s="170">
        <f t="shared" si="14"/>
        <v>83.046418914363272</v>
      </c>
      <c r="K63" s="170" t="str">
        <f t="shared" si="0"/>
        <v>1+0.000134796997147905i</v>
      </c>
      <c r="L63" s="170" t="str">
        <f t="shared" si="1"/>
        <v>1-0.0000196447030607396i</v>
      </c>
      <c r="M63" s="170" t="str">
        <f t="shared" si="18"/>
        <v>1.00000000264805+0.000115152294087165i</v>
      </c>
      <c r="N63" s="170" t="str">
        <f t="shared" si="2"/>
        <v>1+0.128862088563106i</v>
      </c>
      <c r="O63" s="170" t="str">
        <f t="shared" si="3"/>
        <v>0.999999995403074+0.000188489787228242i</v>
      </c>
      <c r="P63" s="170" t="str">
        <f t="shared" si="19"/>
        <v>0.999975706215419+0.129050577757965i</v>
      </c>
      <c r="Q63" s="170" t="str">
        <f t="shared" si="4"/>
        <v>177.876400753669-22.9347862598709i</v>
      </c>
      <c r="R63" s="170" t="str">
        <f t="shared" si="5"/>
        <v>10000-1438819.38131326i</v>
      </c>
      <c r="S63" s="170" t="str">
        <f t="shared" si="6"/>
        <v>-117983189.267688i</v>
      </c>
      <c r="T63" s="170" t="str">
        <f t="shared" si="15"/>
        <v>9760.48766562996-1421485.02535505i</v>
      </c>
      <c r="U63" s="170" t="str">
        <f t="shared" si="7"/>
        <v>-1.02741975427684+149.630002668953i</v>
      </c>
      <c r="V63" s="170"/>
    </row>
    <row r="64" spans="1:22" x14ac:dyDescent="0.2">
      <c r="A64" s="8"/>
      <c r="B64" s="170">
        <f t="shared" si="16"/>
        <v>1.1349999999999971</v>
      </c>
      <c r="C64" s="170">
        <f t="shared" si="17"/>
        <v>13.645831365889158</v>
      </c>
      <c r="D64" s="170">
        <f t="shared" si="8"/>
        <v>1.3645831365889158E-2</v>
      </c>
      <c r="E64" s="170">
        <f t="shared" si="9"/>
        <v>45.072320998513746</v>
      </c>
      <c r="F64" s="170">
        <f t="shared" si="10"/>
        <v>-7.431121024981044</v>
      </c>
      <c r="G64" s="170">
        <f t="shared" si="11"/>
        <v>43.400583313268683</v>
      </c>
      <c r="H64" s="170">
        <f t="shared" si="12"/>
        <v>90.397964992412355</v>
      </c>
      <c r="I64" s="170">
        <f t="shared" si="13"/>
        <v>88.472904311782429</v>
      </c>
      <c r="J64" s="170">
        <f t="shared" si="14"/>
        <v>82.966843967431316</v>
      </c>
      <c r="K64" s="170" t="str">
        <f t="shared" si="0"/>
        <v>1+0.000136357872810751i</v>
      </c>
      <c r="L64" s="170" t="str">
        <f t="shared" si="1"/>
        <v>1-0.0000198721780012807i</v>
      </c>
      <c r="M64" s="170" t="str">
        <f t="shared" si="18"/>
        <v>1.00000000270973+0.00011648569480947i</v>
      </c>
      <c r="N64" s="170" t="str">
        <f t="shared" si="2"/>
        <v>1+0.130354241223458i</v>
      </c>
      <c r="O64" s="170" t="str">
        <f t="shared" si="3"/>
        <v>0.999999995295997+0.000190672396097909i</v>
      </c>
      <c r="P64" s="170" t="str">
        <f t="shared" si="19"/>
        <v>0.999975140340481+0.130544913006369i</v>
      </c>
      <c r="Q64" s="170" t="str">
        <f t="shared" si="4"/>
        <v>177.808710259198-23.1915348252792i</v>
      </c>
      <c r="R64" s="170" t="str">
        <f t="shared" si="5"/>
        <v>10000-1422349.35204961i</v>
      </c>
      <c r="S64" s="170" t="str">
        <f t="shared" si="6"/>
        <v>-116632646.868068i</v>
      </c>
      <c r="T64" s="170" t="str">
        <f t="shared" si="15"/>
        <v>9760.48766403577-1405213.43964293i</v>
      </c>
      <c r="U64" s="170" t="str">
        <f t="shared" si="7"/>
        <v>-1.02741975410903+147.91720417294i</v>
      </c>
      <c r="V64" s="170"/>
    </row>
    <row r="65" spans="1:22" x14ac:dyDescent="0.2">
      <c r="A65" s="8"/>
      <c r="B65" s="170">
        <f t="shared" si="16"/>
        <v>1.139999999999997</v>
      </c>
      <c r="C65" s="170">
        <f t="shared" si="17"/>
        <v>13.803842646028759</v>
      </c>
      <c r="D65" s="170">
        <f t="shared" si="8"/>
        <v>1.3803842646028758E-2</v>
      </c>
      <c r="E65" s="170">
        <f t="shared" si="9"/>
        <v>45.070631110203337</v>
      </c>
      <c r="F65" s="170">
        <f t="shared" si="10"/>
        <v>-7.5161927542396674</v>
      </c>
      <c r="G65" s="170">
        <f t="shared" si="11"/>
        <v>43.300588312603963</v>
      </c>
      <c r="H65" s="170">
        <f t="shared" si="12"/>
        <v>90.402573053459122</v>
      </c>
      <c r="I65" s="170">
        <f t="shared" si="13"/>
        <v>88.3712194228073</v>
      </c>
      <c r="J65" s="170">
        <f t="shared" si="14"/>
        <v>82.886380299219454</v>
      </c>
      <c r="K65" s="170" t="str">
        <f t="shared" si="0"/>
        <v>1+0.00013793682256194i</v>
      </c>
      <c r="L65" s="170" t="str">
        <f t="shared" si="1"/>
        <v>1-0.0000201022869774911i</v>
      </c>
      <c r="M65" s="170" t="str">
        <f t="shared" si="18"/>
        <v>1.00000000277285+0.000117834535584449i</v>
      </c>
      <c r="N65" s="170" t="str">
        <f t="shared" si="2"/>
        <v>1+0.131863672197289i</v>
      </c>
      <c r="O65" s="170" t="str">
        <f t="shared" si="3"/>
        <v>0.999999995186427+0.00019288027838715i</v>
      </c>
      <c r="P65" s="170" t="str">
        <f t="shared" si="19"/>
        <v>0.999974561284624+0.132056551840941i</v>
      </c>
      <c r="Q65" s="170" t="str">
        <f t="shared" si="4"/>
        <v>177.739496331942-23.4509533393863i</v>
      </c>
      <c r="R65" s="170" t="str">
        <f t="shared" si="5"/>
        <v>10000-1406067.85365193i</v>
      </c>
      <c r="S65" s="170" t="str">
        <f t="shared" si="6"/>
        <v>-115297563.999458i</v>
      </c>
      <c r="T65" s="170" t="str">
        <f t="shared" si="15"/>
        <v>9760.48766240451-1389128.11345014i</v>
      </c>
      <c r="U65" s="170" t="str">
        <f t="shared" si="7"/>
        <v>-1.02741975393732+146.22401194212i</v>
      </c>
      <c r="V65" s="170"/>
    </row>
    <row r="66" spans="1:22" x14ac:dyDescent="0.2">
      <c r="A66" s="8"/>
      <c r="B66" s="170">
        <f t="shared" si="16"/>
        <v>1.1449999999999969</v>
      </c>
      <c r="C66" s="170">
        <f t="shared" si="17"/>
        <v>13.963683610559279</v>
      </c>
      <c r="D66" s="170">
        <f t="shared" si="8"/>
        <v>1.396368361055928E-2</v>
      </c>
      <c r="E66" s="170">
        <f t="shared" si="9"/>
        <v>45.068902539775372</v>
      </c>
      <c r="F66" s="170">
        <f t="shared" si="10"/>
        <v>-7.602215725761039</v>
      </c>
      <c r="G66" s="170">
        <f t="shared" si="11"/>
        <v>43.200593428382859</v>
      </c>
      <c r="H66" s="170">
        <f t="shared" si="12"/>
        <v>90.407234467842684</v>
      </c>
      <c r="I66" s="170">
        <f t="shared" si="13"/>
        <v>88.269495968158225</v>
      </c>
      <c r="J66" s="170">
        <f t="shared" si="14"/>
        <v>82.805018742081643</v>
      </c>
      <c r="K66" s="170" t="str">
        <f t="shared" si="0"/>
        <v>1+0.000139534055689552i</v>
      </c>
      <c r="L66" s="170" t="str">
        <f t="shared" si="1"/>
        <v>1-0.0000203350604900663i</v>
      </c>
      <c r="M66" s="170" t="str">
        <f t="shared" si="18"/>
        <v>1.00000000283743+0.000119198995199486i</v>
      </c>
      <c r="N66" s="170" t="str">
        <f t="shared" si="2"/>
        <v>1+0.133390581558039i</v>
      </c>
      <c r="O66" s="170" t="str">
        <f t="shared" si="3"/>
        <v>0.999999995074305+0.00019511372674837i</v>
      </c>
      <c r="P66" s="170" t="str">
        <f t="shared" si="19"/>
        <v>0.999973968740824+0.133585694627746i</v>
      </c>
      <c r="Q66" s="170" t="str">
        <f t="shared" si="4"/>
        <v>177.668725932563-23.713062476196i</v>
      </c>
      <c r="R66" s="170" t="str">
        <f t="shared" si="5"/>
        <v>10000-1389972.72802526i</v>
      </c>
      <c r="S66" s="170" t="str">
        <f t="shared" si="6"/>
        <v>-113977763.698071i</v>
      </c>
      <c r="T66" s="170" t="str">
        <f t="shared" si="15"/>
        <v>9760.48766073526-1373226.91468415i</v>
      </c>
      <c r="U66" s="170" t="str">
        <f t="shared" si="7"/>
        <v>-1.02741975376161+144.5502015457i</v>
      </c>
      <c r="V66" s="170"/>
    </row>
    <row r="67" spans="1:22" x14ac:dyDescent="0.2">
      <c r="A67" s="8"/>
      <c r="B67" s="170">
        <f t="shared" si="16"/>
        <v>1.1499999999999968</v>
      </c>
      <c r="C67" s="170">
        <f t="shared" si="17"/>
        <v>14.125375446227444</v>
      </c>
      <c r="D67" s="170">
        <f t="shared" si="8"/>
        <v>1.4125375446227445E-2</v>
      </c>
      <c r="E67" s="170">
        <f t="shared" si="9"/>
        <v>45.067134417708765</v>
      </c>
      <c r="F67" s="170">
        <f t="shared" si="10"/>
        <v>-7.6891997930119329</v>
      </c>
      <c r="G67" s="170">
        <f t="shared" si="11"/>
        <v>43.100598663317342</v>
      </c>
      <c r="H67" s="170">
        <f t="shared" si="12"/>
        <v>90.411949853172473</v>
      </c>
      <c r="I67" s="170">
        <f t="shared" si="13"/>
        <v>88.167733081026114</v>
      </c>
      <c r="J67" s="170">
        <f t="shared" si="14"/>
        <v>82.722750060160536</v>
      </c>
      <c r="K67" s="170" t="str">
        <f t="shared" si="0"/>
        <v>1+0.000141149783905107i</v>
      </c>
      <c r="L67" s="170" t="str">
        <f t="shared" si="1"/>
        <v>1-0.0000205705293928833i</v>
      </c>
      <c r="M67" s="170" t="str">
        <f t="shared" si="18"/>
        <v>1.00000000290353+0.000120579254512224i</v>
      </c>
      <c r="N67" s="170" t="str">
        <f t="shared" si="2"/>
        <v>1+0.134935171695892i</v>
      </c>
      <c r="O67" s="170" t="str">
        <f t="shared" si="3"/>
        <v>0.99999999495957+0.000197373037222732i</v>
      </c>
      <c r="P67" s="170" t="str">
        <f t="shared" si="19"/>
        <v>0.999973362394904+0.135132544052983i</v>
      </c>
      <c r="Q67" s="170" t="str">
        <f t="shared" si="4"/>
        <v>177.596365362873-23.977882812602i</v>
      </c>
      <c r="R67" s="170" t="str">
        <f t="shared" si="5"/>
        <v>10000-1374061.84177812i</v>
      </c>
      <c r="S67" s="170" t="str">
        <f t="shared" si="6"/>
        <v>-112673071.025805i</v>
      </c>
      <c r="T67" s="170" t="str">
        <f t="shared" si="15"/>
        <v>9760.4876590271-1357507.73565828i</v>
      </c>
      <c r="U67" s="170" t="str">
        <f t="shared" si="7"/>
        <v>-1.0274197535818+142.895551121924i</v>
      </c>
      <c r="V67" s="170"/>
    </row>
    <row r="68" spans="1:22" x14ac:dyDescent="0.2">
      <c r="A68" s="8"/>
      <c r="B68" s="170">
        <f t="shared" si="16"/>
        <v>1.1549999999999967</v>
      </c>
      <c r="C68" s="170">
        <f t="shared" si="17"/>
        <v>14.288939585110922</v>
      </c>
      <c r="D68" s="170">
        <f t="shared" si="8"/>
        <v>1.4288939585110922E-2</v>
      </c>
      <c r="E68" s="170">
        <f t="shared" si="9"/>
        <v>45.065325855673095</v>
      </c>
      <c r="F68" s="170">
        <f t="shared" si="10"/>
        <v>-7.7771548843585387</v>
      </c>
      <c r="G68" s="170">
        <f t="shared" si="11"/>
        <v>43.000604020182521</v>
      </c>
      <c r="H68" s="170">
        <f t="shared" si="12"/>
        <v>90.416719834202723</v>
      </c>
      <c r="I68" s="170">
        <f t="shared" si="13"/>
        <v>88.065929875855616</v>
      </c>
      <c r="J68" s="170">
        <f t="shared" si="14"/>
        <v>82.639564949844186</v>
      </c>
      <c r="K68" s="170" t="str">
        <f t="shared" si="0"/>
        <v>1+0.000142784221371631i</v>
      </c>
      <c r="L68" s="170" t="str">
        <f t="shared" si="1"/>
        <v>1-0.0000208087248970901i</v>
      </c>
      <c r="M68" s="170" t="str">
        <f t="shared" si="18"/>
        <v>1.00000000297116+0.000121975496474541i</v>
      </c>
      <c r="N68" s="170" t="str">
        <f t="shared" si="2"/>
        <v>1+0.136497647344596i</v>
      </c>
      <c r="O68" s="170" t="str">
        <f t="shared" si="3"/>
        <v>0.999999994842164+0.000199658509279389i</v>
      </c>
      <c r="P68" s="170" t="str">
        <f t="shared" si="19"/>
        <v>0.999972741925375+0.136697305149843i</v>
      </c>
      <c r="Q68" s="170" t="str">
        <f t="shared" si="4"/>
        <v>177.522380255378-24.2454348167637i</v>
      </c>
      <c r="R68" s="170" t="str">
        <f t="shared" si="5"/>
        <v>10000-1358333.08593977i</v>
      </c>
      <c r="S68" s="170" t="str">
        <f t="shared" si="6"/>
        <v>-111383313.047061i</v>
      </c>
      <c r="T68" s="170" t="str">
        <f t="shared" si="15"/>
        <v>9760.48765727912-1341968.49281235i</v>
      </c>
      <c r="U68" s="170" t="str">
        <f t="shared" si="7"/>
        <v>-1.0274197533978+141.259841348669i</v>
      </c>
      <c r="V68" s="170"/>
    </row>
    <row r="69" spans="1:22" x14ac:dyDescent="0.2">
      <c r="A69" s="8"/>
      <c r="B69" s="170">
        <f t="shared" si="16"/>
        <v>1.1599999999999966</v>
      </c>
      <c r="C69" s="170">
        <f t="shared" si="17"/>
        <v>14.454397707459167</v>
      </c>
      <c r="D69" s="170">
        <f t="shared" si="8"/>
        <v>1.4454397707459167E-2</v>
      </c>
      <c r="E69" s="170">
        <f t="shared" si="9"/>
        <v>45.063475946156366</v>
      </c>
      <c r="F69" s="170">
        <f t="shared" si="10"/>
        <v>-7.8660910026498936</v>
      </c>
      <c r="G69" s="170">
        <f t="shared" si="11"/>
        <v>42.900609501818174</v>
      </c>
      <c r="H69" s="170">
        <f t="shared" si="12"/>
        <v>90.421545042914943</v>
      </c>
      <c r="I69" s="170">
        <f t="shared" si="13"/>
        <v>87.96408544797454</v>
      </c>
      <c r="J69" s="170">
        <f t="shared" si="14"/>
        <v>82.555454040265047</v>
      </c>
      <c r="K69" s="170" t="str">
        <f t="shared" si="0"/>
        <v>1+0.000144437584732039i</v>
      </c>
      <c r="L69" s="170" t="str">
        <f t="shared" si="1"/>
        <v>1-0.0000210496785752427i</v>
      </c>
      <c r="M69" s="170" t="str">
        <f t="shared" si="18"/>
        <v>1.00000000304036+0.000123387906156796i</v>
      </c>
      <c r="N69" s="170" t="str">
        <f t="shared" ref="N69:N100" si="20">COMPLEX(1,2*PI()*C69*(Rd+Rs+esr)*Req*Cout/(Req+Rd+Rs))</f>
        <v>1+0.138078215608607i</v>
      </c>
      <c r="O69" s="170" t="str">
        <f t="shared" si="3"/>
        <v>0.999999994722022+0.00020197044585519i</v>
      </c>
      <c r="P69" s="170" t="str">
        <f t="shared" si="19"/>
        <v>0.999972107003253+0.138280185325688i</v>
      </c>
      <c r="Q69" s="170" t="str">
        <f t="shared" si="4"/>
        <v>177.446735562812-24.5157388360613i</v>
      </c>
      <c r="R69" s="170" t="str">
        <f t="shared" si="5"/>
        <v>10000-1342784.37568067i</v>
      </c>
      <c r="S69" s="170" t="str">
        <f t="shared" si="6"/>
        <v>-110108318.805815i</v>
      </c>
      <c r="T69" s="170" t="str">
        <f t="shared" si="15"/>
        <v>9760.48765549045-1326607.12643657i</v>
      </c>
      <c r="U69" s="170" t="str">
        <f t="shared" si="7"/>
        <v>-1.02741975320952+139.642855414376i</v>
      </c>
      <c r="V69" s="170"/>
    </row>
    <row r="70" spans="1:22" x14ac:dyDescent="0.2">
      <c r="A70" s="8"/>
      <c r="B70" s="170">
        <f t="shared" si="16"/>
        <v>1.1649999999999965</v>
      </c>
      <c r="C70" s="170">
        <f t="shared" si="17"/>
        <v>14.621771744567065</v>
      </c>
      <c r="D70" s="170">
        <f t="shared" si="8"/>
        <v>1.4621771744567065E-2</v>
      </c>
      <c r="E70" s="170">
        <f t="shared" si="9"/>
        <v>45.061583762086279</v>
      </c>
      <c r="F70" s="170">
        <f t="shared" si="10"/>
        <v>-7.9560182247556153</v>
      </c>
      <c r="G70" s="170">
        <f t="shared" si="11"/>
        <v>42.80061511113054</v>
      </c>
      <c r="H70" s="170">
        <f t="shared" si="12"/>
        <v>90.426426118601327</v>
      </c>
      <c r="I70" s="170">
        <f t="shared" si="13"/>
        <v>87.862198873216812</v>
      </c>
      <c r="J70" s="170">
        <f t="shared" si="14"/>
        <v>82.470407893845717</v>
      </c>
      <c r="K70" s="170" t="str">
        <f t="shared" si="0"/>
        <v>1+0.000146110093137853i</v>
      </c>
      <c r="L70" s="170" t="str">
        <f t="shared" si="1"/>
        <v>1-0.0000212934223654903i</v>
      </c>
      <c r="M70" s="170" t="str">
        <f t="shared" si="18"/>
        <v>1.00000000311118+0.000124816670772363i</v>
      </c>
      <c r="N70" s="170" t="str">
        <f t="shared" si="20"/>
        <v>1+0.139677085990535i</v>
      </c>
      <c r="O70" s="170" t="str">
        <f t="shared" si="3"/>
        <v>0.999999994599082+0.000204309153394821i</v>
      </c>
      <c r="P70" s="170" t="str">
        <f t="shared" si="19"/>
        <v>0.999971457291895+0.139881394389545i</v>
      </c>
      <c r="Q70" s="170" t="str">
        <f t="shared" si="4"/>
        <v>177.369395547632-24.7888150846056i</v>
      </c>
      <c r="R70" s="170" t="str">
        <f t="shared" si="5"/>
        <v>10000-1327413.65003611i</v>
      </c>
      <c r="S70" s="170" t="str">
        <f t="shared" si="6"/>
        <v>-108847919.302961i</v>
      </c>
      <c r="T70" s="170" t="str">
        <f t="shared" si="15"/>
        <v>9760.48765366016-1311421.60039849i</v>
      </c>
      <c r="U70" s="170" t="str">
        <f t="shared" si="7"/>
        <v>-1.02741975301686+138.044378989315i</v>
      </c>
      <c r="V70" s="170"/>
    </row>
    <row r="71" spans="1:22" x14ac:dyDescent="0.2">
      <c r="A71" s="8"/>
      <c r="B71" s="170">
        <f t="shared" si="16"/>
        <v>1.1699999999999964</v>
      </c>
      <c r="C71" s="170">
        <f t="shared" si="17"/>
        <v>14.791083881681955</v>
      </c>
      <c r="D71" s="170">
        <f t="shared" si="8"/>
        <v>1.4791083881681955E-2</v>
      </c>
      <c r="E71" s="170">
        <f t="shared" si="9"/>
        <v>45.059648356445514</v>
      </c>
      <c r="F71" s="170">
        <f t="shared" si="10"/>
        <v>-8.0469467010573208</v>
      </c>
      <c r="G71" s="170">
        <f t="shared" si="11"/>
        <v>42.700620851092978</v>
      </c>
      <c r="H71" s="170">
        <f t="shared" si="12"/>
        <v>90.431363707949274</v>
      </c>
      <c r="I71" s="170">
        <f t="shared" si="13"/>
        <v>87.760269207538499</v>
      </c>
      <c r="J71" s="170">
        <f t="shared" si="14"/>
        <v>82.384417006891951</v>
      </c>
      <c r="K71" s="170" t="str">
        <f t="shared" si="0"/>
        <v>1+0.000147801968278253i</v>
      </c>
      <c r="L71" s="170" t="str">
        <f t="shared" si="1"/>
        <v>1-0.0000215399885758082i</v>
      </c>
      <c r="M71" s="170" t="str">
        <f t="shared" si="18"/>
        <v>1.00000000318365+0.000126261979702445i</v>
      </c>
      <c r="N71" s="170" t="str">
        <f t="shared" si="20"/>
        <v>1+0.141294470418918i</v>
      </c>
      <c r="O71" s="170" t="str">
        <f t="shared" si="3"/>
        <v>0.999999994473279+0.000206674941891435i</v>
      </c>
      <c r="P71" s="170" t="str">
        <f t="shared" si="19"/>
        <v>0.999970792446816+0.141501144579914i</v>
      </c>
      <c r="Q71" s="170" t="str">
        <f t="shared" si="4"/>
        <v>177.290323771492-25.0646836302953i</v>
      </c>
      <c r="R71" s="170" t="str">
        <f t="shared" si="5"/>
        <v>10000-1312218.87163306i</v>
      </c>
      <c r="S71" s="170" t="str">
        <f t="shared" si="6"/>
        <v>-107601947.473911i</v>
      </c>
      <c r="T71" s="170" t="str">
        <f t="shared" si="15"/>
        <v>9760.4876517872-1296409.90187305i</v>
      </c>
      <c r="U71" s="170" t="str">
        <f t="shared" si="7"/>
        <v>-1.02741975281971+136.464200197163i</v>
      </c>
      <c r="V71" s="170"/>
    </row>
    <row r="72" spans="1:22" x14ac:dyDescent="0.2">
      <c r="A72" s="8"/>
      <c r="B72" s="170">
        <f t="shared" si="16"/>
        <v>1.1749999999999963</v>
      </c>
      <c r="C72" s="170">
        <f t="shared" si="17"/>
        <v>14.962356560944214</v>
      </c>
      <c r="D72" s="170">
        <f t="shared" si="8"/>
        <v>1.4962356560944214E-2</v>
      </c>
      <c r="E72" s="170">
        <f t="shared" si="9"/>
        <v>45.057668761881928</v>
      </c>
      <c r="F72" s="170">
        <f t="shared" si="10"/>
        <v>-8.1388866548922572</v>
      </c>
      <c r="G72" s="170">
        <f t="shared" si="11"/>
        <v>42.600626724748508</v>
      </c>
      <c r="H72" s="170">
        <f t="shared" si="12"/>
        <v>90.436358465126617</v>
      </c>
      <c r="I72" s="170">
        <f t="shared" si="13"/>
        <v>87.658295486630436</v>
      </c>
      <c r="J72" s="170">
        <f t="shared" si="14"/>
        <v>82.297471810234356</v>
      </c>
      <c r="K72" s="170" t="str">
        <f t="shared" si="0"/>
        <v>1+0.000149513434409454i</v>
      </c>
      <c r="L72" s="170" t="str">
        <f t="shared" si="1"/>
        <v>1-0.0000217894098882805i</v>
      </c>
      <c r="M72" s="170" t="str">
        <f t="shared" si="18"/>
        <v>1.00000000325781+0.000127724024521174i</v>
      </c>
      <c r="N72" s="170" t="str">
        <f t="shared" si="20"/>
        <v>1+0.142930583276311i</v>
      </c>
      <c r="O72" s="170" t="str">
        <f t="shared" si="3"/>
        <v>0.999999994344545+0.000209068124927734i</v>
      </c>
      <c r="P72" s="170" t="str">
        <f t="shared" si="19"/>
        <v>0.999970112115505+0.143139650592901i</v>
      </c>
      <c r="Q72" s="170" t="str">
        <f t="shared" si="4"/>
        <v>177.20948308472-25.3433643814132i</v>
      </c>
      <c r="R72" s="170" t="str">
        <f t="shared" si="5"/>
        <v>10000-1297198.0264201i</v>
      </c>
      <c r="S72" s="170" t="str">
        <f t="shared" si="6"/>
        <v>-106370238.166448i</v>
      </c>
      <c r="T72" s="170" t="str">
        <f t="shared" si="15"/>
        <v>9760.48764987062-1281570.04107588i</v>
      </c>
      <c r="U72" s="170" t="str">
        <f t="shared" si="7"/>
        <v>-1.02741975261796+134.902109586935i</v>
      </c>
      <c r="V72" s="170"/>
    </row>
    <row r="73" spans="1:22" x14ac:dyDescent="0.2">
      <c r="A73" s="8"/>
      <c r="B73" s="170">
        <f t="shared" si="16"/>
        <v>1.1799999999999962</v>
      </c>
      <c r="C73" s="170">
        <f t="shared" si="17"/>
        <v>15.135612484361952</v>
      </c>
      <c r="D73" s="170">
        <f t="shared" si="8"/>
        <v>1.5135612484361951E-2</v>
      </c>
      <c r="E73" s="170">
        <f t="shared" si="9"/>
        <v>45.055643990312085</v>
      </c>
      <c r="F73" s="170">
        <f t="shared" si="10"/>
        <v>-8.2318483819473371</v>
      </c>
      <c r="G73" s="170">
        <f t="shared" si="11"/>
        <v>42.500632735210772</v>
      </c>
      <c r="H73" s="170">
        <f t="shared" si="12"/>
        <v>90.441411051868101</v>
      </c>
      <c r="I73" s="170">
        <f t="shared" si="13"/>
        <v>87.556276725522849</v>
      </c>
      <c r="J73" s="170">
        <f t="shared" si="14"/>
        <v>82.209562669920757</v>
      </c>
      <c r="K73" s="170" t="str">
        <f t="shared" si="0"/>
        <v>1+0.000151244718384438i</v>
      </c>
      <c r="L73" s="170" t="str">
        <f t="shared" si="1"/>
        <v>1-0.000022041719363432i</v>
      </c>
      <c r="M73" s="170" t="str">
        <f t="shared" si="18"/>
        <v>1.00000000333369+0.000129202999021006i</v>
      </c>
      <c r="N73" s="170" t="str">
        <f t="shared" si="20"/>
        <v>1+0.144585641427699i</v>
      </c>
      <c r="O73" s="170" t="str">
        <f t="shared" si="3"/>
        <v>0.999999994212813+0.000211489019717537i</v>
      </c>
      <c r="P73" s="170" t="str">
        <f t="shared" si="19"/>
        <v>0.999969415937242+0.144797129610672i</v>
      </c>
      <c r="Q73" s="170" t="str">
        <f t="shared" si="4"/>
        <v>177.126835615781-25.6248770727454i</v>
      </c>
      <c r="R73" s="170" t="str">
        <f t="shared" si="5"/>
        <v>10000-1282349.12340046i</v>
      </c>
      <c r="S73" s="170" t="str">
        <f t="shared" si="6"/>
        <v>-105152628.118838i</v>
      </c>
      <c r="T73" s="170" t="str">
        <f t="shared" si="15"/>
        <v>9760.48764790943-1266900.0509995i</v>
      </c>
      <c r="U73" s="170" t="str">
        <f t="shared" si="7"/>
        <v>-1.02741975241152+133.357900105211i</v>
      </c>
      <c r="V73" s="170"/>
    </row>
    <row r="74" spans="1:22" x14ac:dyDescent="0.2">
      <c r="A74" s="8"/>
      <c r="B74" s="170">
        <f t="shared" si="16"/>
        <v>1.1849999999999961</v>
      </c>
      <c r="C74" s="170">
        <f t="shared" si="17"/>
        <v>15.310874616820168</v>
      </c>
      <c r="D74" s="170">
        <f t="shared" si="8"/>
        <v>1.5310874616820168E-2</v>
      </c>
      <c r="E74" s="170">
        <f t="shared" si="9"/>
        <v>45.053573032519829</v>
      </c>
      <c r="F74" s="170">
        <f t="shared" si="10"/>
        <v>-8.3258422496014646</v>
      </c>
      <c r="G74" s="170">
        <f t="shared" si="11"/>
        <v>42.400638885666162</v>
      </c>
      <c r="H74" s="170">
        <f t="shared" si="12"/>
        <v>90.446522137562539</v>
      </c>
      <c r="I74" s="170">
        <f t="shared" si="13"/>
        <v>87.45421191818599</v>
      </c>
      <c r="J74" s="170">
        <f t="shared" si="14"/>
        <v>82.120679887961074</v>
      </c>
      <c r="K74" s="170" t="str">
        <f t="shared" si="0"/>
        <v>1+0.000152996049683022i</v>
      </c>
      <c r="L74" s="170" t="str">
        <f t="shared" si="1"/>
        <v>1-0.0000222969504446104i</v>
      </c>
      <c r="M74" s="170" t="str">
        <f t="shared" si="18"/>
        <v>1.00000000341135+0.000130699099238412i</v>
      </c>
      <c r="N74" s="170" t="str">
        <f t="shared" si="20"/>
        <v>1+0.146259864249249i</v>
      </c>
      <c r="O74" s="170" t="str">
        <f t="shared" si="3"/>
        <v>0.999999994078012+0.000213937947147827i</v>
      </c>
      <c r="P74" s="170" t="str">
        <f t="shared" si="19"/>
        <v>0.999968703542904+0.146473801330248i</v>
      </c>
      <c r="Q74" s="170" t="str">
        <f t="shared" si="4"/>
        <v>177.042342760764-25.9092412512147i</v>
      </c>
      <c r="R74" s="170" t="str">
        <f t="shared" si="5"/>
        <v>10000-1267670.19436814i</v>
      </c>
      <c r="S74" s="170" t="str">
        <f t="shared" si="6"/>
        <v>-103948955.938187i</v>
      </c>
      <c r="T74" s="170" t="str">
        <f t="shared" si="15"/>
        <v>9760.48764590249-1252397.98715264i</v>
      </c>
      <c r="U74" s="170" t="str">
        <f t="shared" si="7"/>
        <v>-1.02741975220026+131.831367068699i</v>
      </c>
      <c r="V74" s="170"/>
    </row>
    <row r="75" spans="1:22" x14ac:dyDescent="0.2">
      <c r="A75" s="8"/>
      <c r="B75" s="170">
        <f t="shared" si="16"/>
        <v>1.1899999999999959</v>
      </c>
      <c r="C75" s="170">
        <f t="shared" si="17"/>
        <v>15.488166189124671</v>
      </c>
      <c r="D75" s="170">
        <f t="shared" si="8"/>
        <v>1.5488166189124672E-2</v>
      </c>
      <c r="E75" s="170">
        <f t="shared" si="9"/>
        <v>45.051454857748112</v>
      </c>
      <c r="F75" s="170">
        <f t="shared" si="10"/>
        <v>-8.4208786962142632</v>
      </c>
      <c r="G75" s="170">
        <f t="shared" si="11"/>
        <v>42.30064517937496</v>
      </c>
      <c r="H75" s="170">
        <f t="shared" si="12"/>
        <v>90.451692399341397</v>
      </c>
      <c r="I75" s="170">
        <f t="shared" si="13"/>
        <v>87.35210003712308</v>
      </c>
      <c r="J75" s="170">
        <f t="shared" si="14"/>
        <v>82.030813703127137</v>
      </c>
      <c r="K75" s="170" t="str">
        <f t="shared" si="0"/>
        <v>1+0.000154767660442272i</v>
      </c>
      <c r="L75" s="170" t="str">
        <f t="shared" si="1"/>
        <v>1-0.000022555136962419i</v>
      </c>
      <c r="M75" s="170" t="str">
        <f t="shared" si="18"/>
        <v>1.00000000349081+0.000132212523479853i</v>
      </c>
      <c r="N75" s="170" t="str">
        <f t="shared" si="20"/>
        <v>1+0.147953473657382i</v>
      </c>
      <c r="O75" s="170" t="str">
        <f t="shared" si="3"/>
        <v>0.999999993940071+0.000216415231821282i</v>
      </c>
      <c r="P75" s="170" t="str">
        <f t="shared" si="19"/>
        <v>0.999967974554771+0.148169887992616i</v>
      </c>
      <c r="Q75" s="170" t="str">
        <f t="shared" si="4"/>
        <v>176.955965172872-26.1964762610114i</v>
      </c>
      <c r="R75" s="170" t="str">
        <f t="shared" si="5"/>
        <v>10000-1253159.29364699i</v>
      </c>
      <c r="S75" s="170" t="str">
        <f t="shared" si="6"/>
        <v>-102759062.079053i</v>
      </c>
      <c r="T75" s="170" t="str">
        <f t="shared" si="15"/>
        <v>9760.48764384882-1238061.92730241i</v>
      </c>
      <c r="U75" s="170" t="str">
        <f t="shared" si="7"/>
        <v>-1.02741975198409+130.322308137096i</v>
      </c>
      <c r="V75" s="170"/>
    </row>
    <row r="76" spans="1:22" x14ac:dyDescent="0.2">
      <c r="A76" s="8"/>
      <c r="B76" s="170">
        <f t="shared" si="16"/>
        <v>1.1949999999999958</v>
      </c>
      <c r="C76" s="170">
        <f t="shared" si="17"/>
        <v>15.667510701081348</v>
      </c>
      <c r="D76" s="170">
        <f t="shared" si="8"/>
        <v>1.5667510701081348E-2</v>
      </c>
      <c r="E76" s="170">
        <f t="shared" si="9"/>
        <v>45.04928841328595</v>
      </c>
      <c r="F76" s="170">
        <f t="shared" si="10"/>
        <v>-8.5169682303605576</v>
      </c>
      <c r="G76" s="170">
        <f t="shared" si="11"/>
        <v>42.200651619673543</v>
      </c>
      <c r="H76" s="170">
        <f t="shared" si="12"/>
        <v>90.456922522167929</v>
      </c>
      <c r="I76" s="170">
        <f t="shared" si="13"/>
        <v>87.249940032959501</v>
      </c>
      <c r="J76" s="170">
        <f t="shared" si="14"/>
        <v>81.939954291807368</v>
      </c>
      <c r="K76" s="170" t="str">
        <f t="shared" si="0"/>
        <v>1+0.000156559785487274i</v>
      </c>
      <c r="L76" s="170" t="str">
        <f t="shared" si="1"/>
        <v>1-0.0000228163131392011i</v>
      </c>
      <c r="M76" s="170" t="str">
        <f t="shared" si="18"/>
        <v>1.00000000357212+0.000133743472348073i</v>
      </c>
      <c r="N76" s="170" t="str">
        <f t="shared" si="20"/>
        <v>1+0.149666694138191i</v>
      </c>
      <c r="O76" s="170" t="str">
        <f t="shared" si="3"/>
        <v>0.999999993798917+0.000218921202099302i</v>
      </c>
      <c r="P76" s="170" t="str">
        <f t="shared" si="19"/>
        <v>0.999967228586322+0.149885614412195i</v>
      </c>
      <c r="Q76" s="170" t="str">
        <f t="shared" si="4"/>
        <v>176.86766275196-26.4866012282181i</v>
      </c>
      <c r="R76" s="170" t="str">
        <f t="shared" si="5"/>
        <v>10000-1238814.49783283i</v>
      </c>
      <c r="S76" s="170" t="str">
        <f t="shared" si="6"/>
        <v>-101582788.822292i</v>
      </c>
      <c r="T76" s="170" t="str">
        <f t="shared" si="15"/>
        <v>9760.48764174731-1223889.97121961i</v>
      </c>
      <c r="U76" s="170" t="str">
        <f t="shared" si="7"/>
        <v>-1.02741975176288+128.830523286275i</v>
      </c>
      <c r="V76" s="170"/>
    </row>
    <row r="77" spans="1:22" x14ac:dyDescent="0.2">
      <c r="A77" s="8"/>
      <c r="B77" s="170">
        <f t="shared" si="16"/>
        <v>1.1999999999999957</v>
      </c>
      <c r="C77" s="170">
        <f t="shared" si="17"/>
        <v>15.848931924610982</v>
      </c>
      <c r="D77" s="170">
        <f t="shared" si="8"/>
        <v>1.5848931924610982E-2</v>
      </c>
      <c r="E77" s="170">
        <f t="shared" si="9"/>
        <v>45.047072624048958</v>
      </c>
      <c r="F77" s="170">
        <f t="shared" si="10"/>
        <v>-8.614121430007156</v>
      </c>
      <c r="G77" s="170">
        <f t="shared" si="11"/>
        <v>42.100658209976189</v>
      </c>
      <c r="H77" s="170">
        <f t="shared" si="12"/>
        <v>90.4622131989276</v>
      </c>
      <c r="I77" s="170">
        <f t="shared" si="13"/>
        <v>87.14773083402514</v>
      </c>
      <c r="J77" s="170">
        <f t="shared" si="14"/>
        <v>81.84809176892044</v>
      </c>
      <c r="K77" s="170" t="str">
        <f t="shared" si="0"/>
        <v>1+0.000158372662362264i</v>
      </c>
      <c r="L77" s="170" t="str">
        <f t="shared" si="1"/>
        <v>1-0.000023080513593576i</v>
      </c>
      <c r="M77" s="170" t="str">
        <f t="shared" si="18"/>
        <v>1.00000000365532+0.000135292148768688i</v>
      </c>
      <c r="N77" s="170" t="str">
        <f t="shared" si="20"/>
        <v>1+0.151399752777194i</v>
      </c>
      <c r="O77" s="170" t="str">
        <f t="shared" si="3"/>
        <v>0.999999993654475+0.000221456190145533i</v>
      </c>
      <c r="P77" s="170" t="str">
        <f t="shared" si="19"/>
        <v>0.999966465242036+0.151621208006629i</v>
      </c>
      <c r="Q77" s="170" t="str">
        <f t="shared" si="4"/>
        <v>176.777394634102-26.7796350449071i</v>
      </c>
      <c r="R77" s="170" t="str">
        <f t="shared" si="5"/>
        <v>10000-1224633.90553853i</v>
      </c>
      <c r="S77" s="170" t="str">
        <f t="shared" si="6"/>
        <v>-100419980.25416i</v>
      </c>
      <c r="T77" s="170" t="str">
        <f t="shared" si="15"/>
        <v>9760.48763959683-1209880.24042684i</v>
      </c>
      <c r="U77" s="170" t="str">
        <f t="shared" si="7"/>
        <v>-1.02741975153651+127.355814781773i</v>
      </c>
      <c r="V77" s="170"/>
    </row>
    <row r="78" spans="1:22" x14ac:dyDescent="0.2">
      <c r="A78" s="8"/>
      <c r="B78" s="170">
        <f t="shared" si="16"/>
        <v>1.2049999999999956</v>
      </c>
      <c r="C78" s="170">
        <f t="shared" si="17"/>
        <v>16.032453906900258</v>
      </c>
      <c r="D78" s="170">
        <f t="shared" si="8"/>
        <v>1.6032453906900258E-2</v>
      </c>
      <c r="E78" s="170">
        <f t="shared" si="9"/>
        <v>45.044806392154527</v>
      </c>
      <c r="F78" s="170">
        <f t="shared" si="10"/>
        <v>-8.7123489416307827</v>
      </c>
      <c r="G78" s="170">
        <f t="shared" si="11"/>
        <v>42.000664953776329</v>
      </c>
      <c r="H78" s="170">
        <f t="shared" si="12"/>
        <v>90.467565130519617</v>
      </c>
      <c r="I78" s="170">
        <f t="shared" si="13"/>
        <v>87.045471345930849</v>
      </c>
      <c r="J78" s="170">
        <f t="shared" si="14"/>
        <v>81.755216188888838</v>
      </c>
      <c r="K78" s="170" t="str">
        <f t="shared" si="0"/>
        <v>1+0.000160206531362106i</v>
      </c>
      <c r="L78" s="170" t="str">
        <f t="shared" si="1"/>
        <v>1-0.0000233477733450277i</v>
      </c>
      <c r="M78" s="170" t="str">
        <f t="shared" si="18"/>
        <v>1.00000000374047+0.000136858758017078i</v>
      </c>
      <c r="N78" s="170" t="str">
        <f t="shared" si="20"/>
        <v>1+0.153152879289438i</v>
      </c>
      <c r="O78" s="170" t="str">
        <f t="shared" si="3"/>
        <v>0.999999993506669+0.000224020531969894i</v>
      </c>
      <c r="P78" s="170" t="str">
        <f t="shared" si="19"/>
        <v>0.999965684117178+0.153376898826936i</v>
      </c>
      <c r="Q78" s="170" t="str">
        <f t="shared" si="4"/>
        <v>176.685119181221-27.0755963527038i</v>
      </c>
      <c r="R78" s="170" t="str">
        <f t="shared" si="5"/>
        <v>10000-1210615.63714193i</v>
      </c>
      <c r="S78" s="170" t="str">
        <f t="shared" si="6"/>
        <v>-99270482.2456378i</v>
      </c>
      <c r="T78" s="170" t="str">
        <f t="shared" si="15"/>
        <v>9760.48763739632-1196030.87794944i</v>
      </c>
      <c r="U78" s="170" t="str">
        <f t="shared" si="7"/>
        <v>-1.02741975130488+125.897987152573i</v>
      </c>
      <c r="V78" s="170"/>
    </row>
    <row r="79" spans="1:22" x14ac:dyDescent="0.2">
      <c r="A79" s="8"/>
      <c r="B79" s="170">
        <f t="shared" si="16"/>
        <v>1.2099999999999955</v>
      </c>
      <c r="C79" s="170">
        <f t="shared" si="17"/>
        <v>16.218100973589134</v>
      </c>
      <c r="D79" s="170">
        <f t="shared" si="8"/>
        <v>1.6218100973589136E-2</v>
      </c>
      <c r="E79" s="170">
        <f t="shared" si="9"/>
        <v>45.042488596490706</v>
      </c>
      <c r="F79" s="170">
        <f t="shared" si="10"/>
        <v>-8.8116614792752763</v>
      </c>
      <c r="G79" s="170">
        <f t="shared" si="11"/>
        <v>41.900671854648898</v>
      </c>
      <c r="H79" s="170">
        <f t="shared" si="12"/>
        <v>90.472979025949243</v>
      </c>
      <c r="I79" s="170">
        <f t="shared" si="13"/>
        <v>86.943160451139605</v>
      </c>
      <c r="J79" s="170">
        <f t="shared" si="14"/>
        <v>81.66131754667397</v>
      </c>
      <c r="K79" s="170" t="str">
        <f t="shared" si="0"/>
        <v>1+0.00016206163556415i</v>
      </c>
      <c r="L79" s="170" t="str">
        <f t="shared" si="1"/>
        <v>1-0.000023618127818547i</v>
      </c>
      <c r="M79" s="170" t="str">
        <f t="shared" si="18"/>
        <v>1.00000000382759+0.000138443507745603i</v>
      </c>
      <c r="N79" s="170" t="str">
        <f t="shared" si="20"/>
        <v>1+0.154926306049942i</v>
      </c>
      <c r="O79" s="170" t="str">
        <f t="shared" si="3"/>
        <v>0.99999999335542+0.000226614567473118i</v>
      </c>
      <c r="P79" s="170" t="str">
        <f t="shared" si="19"/>
        <v>0.999964884797584+0.155152919587995i</v>
      </c>
      <c r="Q79" s="170" t="str">
        <f t="shared" si="4"/>
        <v>176.590793970772-27.3745035258007i</v>
      </c>
      <c r="R79" s="170" t="str">
        <f t="shared" si="5"/>
        <v>10000-1196757.83453673i</v>
      </c>
      <c r="S79" s="170" t="str">
        <f t="shared" si="6"/>
        <v>-98134142.4320125i</v>
      </c>
      <c r="T79" s="170" t="str">
        <f t="shared" si="15"/>
        <v>9760.48763514456-1182340.04806942i</v>
      </c>
      <c r="U79" s="170" t="str">
        <f t="shared" si="7"/>
        <v>-1.02741975106785+124.456847165202i</v>
      </c>
      <c r="V79" s="170"/>
    </row>
    <row r="80" spans="1:22" x14ac:dyDescent="0.2">
      <c r="A80" s="8"/>
      <c r="B80" s="170">
        <f t="shared" si="16"/>
        <v>1.2149999999999954</v>
      </c>
      <c r="C80" s="170">
        <f t="shared" si="17"/>
        <v>16.405897731995225</v>
      </c>
      <c r="D80" s="170">
        <f t="shared" si="8"/>
        <v>1.6405897731995224E-2</v>
      </c>
      <c r="E80" s="170">
        <f t="shared" si="9"/>
        <v>45.040118092280338</v>
      </c>
      <c r="F80" s="170">
        <f t="shared" si="10"/>
        <v>-8.9120698235458971</v>
      </c>
      <c r="G80" s="170">
        <f t="shared" si="11"/>
        <v>41.800678916252174</v>
      </c>
      <c r="H80" s="170">
        <f t="shared" si="12"/>
        <v>90.478455602421363</v>
      </c>
      <c r="I80" s="170">
        <f t="shared" si="13"/>
        <v>86.840797008532519</v>
      </c>
      <c r="J80" s="170">
        <f t="shared" si="14"/>
        <v>81.566385778875471</v>
      </c>
      <c r="K80" s="170" t="str">
        <f t="shared" si="0"/>
        <v>1+0.00016393822086045i</v>
      </c>
      <c r="L80" s="170" t="str">
        <f t="shared" si="1"/>
        <v>1-0.0000238916128493263i</v>
      </c>
      <c r="M80" s="170" t="str">
        <f t="shared" si="18"/>
        <v>1.00000000391675+0.000140046608011124i</v>
      </c>
      <c r="N80" s="170" t="str">
        <f t="shared" si="20"/>
        <v>1+0.156720268124502i</v>
      </c>
      <c r="O80" s="170" t="str">
        <f t="shared" si="3"/>
        <v>0.999999993200648+0.000229238640491799i</v>
      </c>
      <c r="P80" s="170" t="str">
        <f t="shared" si="19"/>
        <v>0.999964066859446+0.156949505699398i</v>
      </c>
      <c r="Q80" s="170" t="str">
        <f t="shared" si="4"/>
        <v>176.494375785527-27.6763746534147i</v>
      </c>
      <c r="R80" s="170" t="str">
        <f t="shared" si="5"/>
        <v>10000-1183058.66088623i</v>
      </c>
      <c r="S80" s="170" t="str">
        <f t="shared" si="6"/>
        <v>-97010810.1926709i</v>
      </c>
      <c r="T80" s="170" t="str">
        <f t="shared" si="15"/>
        <v>9760.48763284032-1168805.93608211i</v>
      </c>
      <c r="U80" s="170" t="str">
        <f t="shared" si="7"/>
        <v>-1.0274197508253+123.032203798117i</v>
      </c>
      <c r="V80" s="170"/>
    </row>
    <row r="81" spans="1:22" x14ac:dyDescent="0.2">
      <c r="A81" s="8"/>
      <c r="B81" s="170">
        <f t="shared" si="16"/>
        <v>1.2199999999999953</v>
      </c>
      <c r="C81" s="170">
        <f t="shared" si="17"/>
        <v>16.595869074375436</v>
      </c>
      <c r="D81" s="170">
        <f t="shared" si="8"/>
        <v>1.6595869074375436E-2</v>
      </c>
      <c r="E81" s="170">
        <f t="shared" si="9"/>
        <v>45.037693710638592</v>
      </c>
      <c r="F81" s="170">
        <f t="shared" si="10"/>
        <v>-9.0135848205385241</v>
      </c>
      <c r="G81" s="170">
        <f t="shared" si="11"/>
        <v>41.700686142329317</v>
      </c>
      <c r="H81" s="170">
        <f t="shared" si="12"/>
        <v>90.483995585435082</v>
      </c>
      <c r="I81" s="170">
        <f t="shared" si="13"/>
        <v>86.73837985296791</v>
      </c>
      <c r="J81" s="170">
        <f t="shared" si="14"/>
        <v>81.470410764896556</v>
      </c>
      <c r="K81" s="170" t="str">
        <f t="shared" si="0"/>
        <v>1+0.000165836535990352i</v>
      </c>
      <c r="L81" s="170" t="str">
        <f t="shared" si="1"/>
        <v>1-0.0000241682646875102i</v>
      </c>
      <c r="M81" s="170" t="str">
        <f t="shared" si="18"/>
        <v>1.00000000400798+0.000141668271302842i</v>
      </c>
      <c r="N81" s="170" t="str">
        <f t="shared" si="20"/>
        <v>1+0.158535003300849i</v>
      </c>
      <c r="O81" s="170" t="str">
        <f t="shared" si="3"/>
        <v>0.99999999304227+0.000231893098843975i</v>
      </c>
      <c r="P81" s="170" t="str">
        <f t="shared" si="19"/>
        <v>0.999963229869079+0.158766895296649i</v>
      </c>
      <c r="Q81" s="170" t="str">
        <f t="shared" si="4"/>
        <v>176.39582060343-27.9812275216678i</v>
      </c>
      <c r="R81" s="170" t="str">
        <f t="shared" si="5"/>
        <v>10000-1169516.30037977i</v>
      </c>
      <c r="S81" s="170" t="str">
        <f t="shared" si="6"/>
        <v>-95900336.6311412i</v>
      </c>
      <c r="T81" s="170" t="str">
        <f t="shared" si="15"/>
        <v>9760.48763048239-1155426.74805561i</v>
      </c>
      <c r="U81" s="170" t="str">
        <f t="shared" si="7"/>
        <v>-1.0274197505771+121.62386821638i</v>
      </c>
      <c r="V81" s="170"/>
    </row>
    <row r="82" spans="1:22" x14ac:dyDescent="0.2">
      <c r="A82" s="8"/>
      <c r="B82" s="170">
        <f t="shared" si="16"/>
        <v>1.2249999999999952</v>
      </c>
      <c r="C82" s="170">
        <f t="shared" si="17"/>
        <v>16.788040181225423</v>
      </c>
      <c r="D82" s="170">
        <f t="shared" si="8"/>
        <v>1.6788040181225424E-2</v>
      </c>
      <c r="E82" s="170">
        <f t="shared" si="9"/>
        <v>45.035214258125727</v>
      </c>
      <c r="F82" s="170">
        <f t="shared" si="10"/>
        <v>-9.1162173807015083</v>
      </c>
      <c r="G82" s="170">
        <f t="shared" si="11"/>
        <v>41.600693536711006</v>
      </c>
      <c r="H82" s="170">
        <f t="shared" si="12"/>
        <v>90.48959970887941</v>
      </c>
      <c r="I82" s="170">
        <f t="shared" si="13"/>
        <v>86.635907794836726</v>
      </c>
      <c r="J82" s="170">
        <f t="shared" si="14"/>
        <v>81.373382328177897</v>
      </c>
      <c r="K82" s="170" t="str">
        <f t="shared" si="0"/>
        <v>1+0.000167756832573473i</v>
      </c>
      <c r="L82" s="170" t="str">
        <f t="shared" si="1"/>
        <v>1-0.0000244481200030004i</v>
      </c>
      <c r="M82" s="170" t="str">
        <f t="shared" si="18"/>
        <v>1.00000000410134+0.000143308712570473i</v>
      </c>
      <c r="N82" s="170" t="str">
        <f t="shared" si="20"/>
        <v>1+0.160370752120164i</v>
      </c>
      <c r="O82" s="170" t="str">
        <f t="shared" si="3"/>
        <v>0.999999992880204+0.000234578294375225i</v>
      </c>
      <c r="P82" s="170" t="str">
        <f t="shared" si="19"/>
        <v>0.999962373382704+0.160605329272732i</v>
      </c>
      <c r="Q82" s="170" t="str">
        <f t="shared" si="4"/>
        <v>176.295083587582-28.2890795948855i</v>
      </c>
      <c r="R82" s="170" t="str">
        <f t="shared" si="5"/>
        <v>10000-1156128.95799216i</v>
      </c>
      <c r="S82" s="170" t="str">
        <f t="shared" si="6"/>
        <v>-94802574.5553572i</v>
      </c>
      <c r="T82" s="170" t="str">
        <f t="shared" si="15"/>
        <v>9760.48762806956-1142200.71059305i</v>
      </c>
      <c r="U82" s="170" t="str">
        <f t="shared" si="7"/>
        <v>-1.02741975032311+120.231653746637i</v>
      </c>
      <c r="V82" s="170"/>
    </row>
    <row r="83" spans="1:22" x14ac:dyDescent="0.2">
      <c r="A83" s="8"/>
      <c r="B83" s="170">
        <f t="shared" si="16"/>
        <v>1.2299999999999951</v>
      </c>
      <c r="C83" s="170">
        <f t="shared" si="17"/>
        <v>16.98243652461726</v>
      </c>
      <c r="D83" s="170">
        <f t="shared" si="8"/>
        <v>1.6982436524617259E-2</v>
      </c>
      <c r="E83" s="170">
        <f t="shared" si="9"/>
        <v>45.032678516293657</v>
      </c>
      <c r="F83" s="170">
        <f t="shared" si="10"/>
        <v>-9.2199784776291249</v>
      </c>
      <c r="G83" s="170">
        <f t="shared" si="11"/>
        <v>41.500701103316942</v>
      </c>
      <c r="H83" s="170">
        <f t="shared" si="12"/>
        <v>90.495268715129953</v>
      </c>
      <c r="I83" s="170">
        <f t="shared" si="13"/>
        <v>86.533379619610599</v>
      </c>
      <c r="J83" s="170">
        <f t="shared" si="14"/>
        <v>81.275290237500826</v>
      </c>
      <c r="K83" s="170" t="str">
        <f t="shared" si="0"/>
        <v>1+0.000169699365143043i</v>
      </c>
      <c r="L83" s="170" t="str">
        <f t="shared" si="1"/>
        <v>1-0.0000247312158903156i</v>
      </c>
      <c r="M83" s="170" t="str">
        <f t="shared" si="18"/>
        <v>1.00000000419687+0.000144968149252727i</v>
      </c>
      <c r="N83" s="170" t="str">
        <f t="shared" si="20"/>
        <v>1+0.162227757908965i</v>
      </c>
      <c r="O83" s="170" t="str">
        <f t="shared" si="3"/>
        <v>0.999999992714363+0.000237294583005308i</v>
      </c>
      <c r="P83" s="170" t="str">
        <f t="shared" si="19"/>
        <v>0.999961496946198+0.162465051310038i</v>
      </c>
      <c r="Q83" s="170" t="str">
        <f t="shared" si="4"/>
        <v>176.192119076332-28.5999479962977i</v>
      </c>
      <c r="R83" s="170" t="str">
        <f t="shared" si="5"/>
        <v>10000-1142894.85924565i</v>
      </c>
      <c r="S83" s="170" t="str">
        <f t="shared" si="6"/>
        <v>-93717378.4581435i</v>
      </c>
      <c r="T83" s="170" t="str">
        <f t="shared" si="15"/>
        <v>9760.48762560053-1129126.07059749i</v>
      </c>
      <c r="U83" s="170" t="str">
        <f t="shared" si="7"/>
        <v>-1.02741975006321+118.855375852368i</v>
      </c>
      <c r="V83" s="170"/>
    </row>
    <row r="84" spans="1:22" x14ac:dyDescent="0.2">
      <c r="A84" s="8"/>
      <c r="B84" s="170">
        <f t="shared" si="16"/>
        <v>1.234999999999995</v>
      </c>
      <c r="C84" s="170">
        <f t="shared" si="17"/>
        <v>17.179083871575685</v>
      </c>
      <c r="D84" s="170">
        <f t="shared" si="8"/>
        <v>1.7179083871575684E-2</v>
      </c>
      <c r="E84" s="170">
        <f t="shared" si="9"/>
        <v>45.030085241227781</v>
      </c>
      <c r="F84" s="170">
        <f t="shared" si="10"/>
        <v>-9.3248791467819707</v>
      </c>
      <c r="G84" s="170">
        <f t="shared" si="11"/>
        <v>41.400708846158167</v>
      </c>
      <c r="H84" s="170">
        <f t="shared" si="12"/>
        <v>90.501003355146878</v>
      </c>
      <c r="I84" s="170">
        <f t="shared" si="13"/>
        <v>86.430794087385948</v>
      </c>
      <c r="J84" s="170">
        <f t="shared" si="14"/>
        <v>81.176124208364911</v>
      </c>
      <c r="K84" s="170" t="str">
        <f t="shared" si="0"/>
        <v>1+0.00017166439117965i</v>
      </c>
      <c r="L84" s="170" t="str">
        <f t="shared" si="1"/>
        <v>1-0.0000250175898735092i</v>
      </c>
      <c r="M84" s="170" t="str">
        <f t="shared" si="18"/>
        <v>1.00000000429463+0.000146646801306141i</v>
      </c>
      <c r="N84" s="170" t="str">
        <f t="shared" si="20"/>
        <v>1+0.164106266811357i</v>
      </c>
      <c r="O84" s="170" t="str">
        <f t="shared" si="3"/>
        <v>0.999999992544658+0.00024004232477534i</v>
      </c>
      <c r="P84" s="170" t="str">
        <f t="shared" si="19"/>
        <v>0.999960600094862+0.164346307912664i</v>
      </c>
      <c r="Q84" s="170" t="str">
        <f t="shared" si="4"/>
        <v>176.086880573527-28.9138494881282i</v>
      </c>
      <c r="R84" s="170" t="str">
        <f t="shared" si="5"/>
        <v>10000-1129812.2499748i</v>
      </c>
      <c r="S84" s="170" t="str">
        <f t="shared" si="6"/>
        <v>-92644604.4979334i</v>
      </c>
      <c r="T84" s="170" t="str">
        <f t="shared" si="15"/>
        <v>9760.48762307397-1116201.09503957i</v>
      </c>
      <c r="U84" s="170" t="str">
        <f t="shared" si="7"/>
        <v>-1.02741974979726+117.494852109429i</v>
      </c>
      <c r="V84" s="170"/>
    </row>
    <row r="85" spans="1:22" x14ac:dyDescent="0.2">
      <c r="A85" s="8"/>
      <c r="B85" s="170">
        <f t="shared" si="16"/>
        <v>1.2399999999999949</v>
      </c>
      <c r="C85" s="170">
        <f t="shared" si="17"/>
        <v>17.378008287493557</v>
      </c>
      <c r="D85" s="170">
        <f t="shared" si="8"/>
        <v>1.7378008287493557E-2</v>
      </c>
      <c r="E85" s="170">
        <f t="shared" si="9"/>
        <v>45.027433163082726</v>
      </c>
      <c r="F85" s="170">
        <f t="shared" si="10"/>
        <v>-9.4309304841359243</v>
      </c>
      <c r="G85" s="170">
        <f t="shared" si="11"/>
        <v>41.300716769338877</v>
      </c>
      <c r="H85" s="170">
        <f t="shared" si="12"/>
        <v>90.506804388573855</v>
      </c>
      <c r="I85" s="170">
        <f t="shared" si="13"/>
        <v>86.32814993242161</v>
      </c>
      <c r="J85" s="170">
        <f t="shared" si="14"/>
        <v>81.075873904437927</v>
      </c>
      <c r="K85" s="170" t="str">
        <f t="shared" si="0"/>
        <v>1+0.000173652171145368i</v>
      </c>
      <c r="L85" s="170" t="str">
        <f t="shared" si="1"/>
        <v>1-0.0000253072799111424i</v>
      </c>
      <c r="M85" s="170" t="str">
        <f t="shared" si="18"/>
        <v>1.00000000439466+0.000148344891234226i</v>
      </c>
      <c r="N85" s="170" t="str">
        <f t="shared" si="20"/>
        <v>1+0.166006527821662i</v>
      </c>
      <c r="O85" s="170" t="str">
        <f t="shared" si="3"/>
        <v>0.999999992371001+0.000242821883895515i</v>
      </c>
      <c r="P85" s="170" t="str">
        <f t="shared" si="19"/>
        <v>0.999959682353176+0.166249348439094i</v>
      </c>
      <c r="Q85" s="170" t="str">
        <f t="shared" si="4"/>
        <v>175.9793207389-29.2308004510662i</v>
      </c>
      <c r="R85" s="170" t="str">
        <f t="shared" si="5"/>
        <v>10000-1116879.3960939i</v>
      </c>
      <c r="S85" s="170" t="str">
        <f t="shared" si="6"/>
        <v>-91584110.4796997i</v>
      </c>
      <c r="T85" s="170" t="str">
        <f t="shared" si="15"/>
        <v>9760.48762048857-1103424.07072775i</v>
      </c>
      <c r="U85" s="170" t="str">
        <f t="shared" si="7"/>
        <v>-1.02741974952511+116.149902181869i</v>
      </c>
      <c r="V85" s="170"/>
    </row>
    <row r="86" spans="1:22" x14ac:dyDescent="0.2">
      <c r="A86" s="8"/>
      <c r="B86" s="170">
        <f t="shared" si="16"/>
        <v>1.2449999999999948</v>
      </c>
      <c r="C86" s="170">
        <f t="shared" si="17"/>
        <v>17.579236139586715</v>
      </c>
      <c r="D86" s="170">
        <f t="shared" si="8"/>
        <v>1.7579236139586715E-2</v>
      </c>
      <c r="E86" s="170">
        <f t="shared" si="9"/>
        <v>45.024720985613698</v>
      </c>
      <c r="F86" s="170">
        <f t="shared" si="10"/>
        <v>-9.5381436447527719</v>
      </c>
      <c r="G86" s="170">
        <f t="shared" si="11"/>
        <v>41.200724877059287</v>
      </c>
      <c r="H86" s="170">
        <f t="shared" si="12"/>
        <v>90.512672583838111</v>
      </c>
      <c r="I86" s="170">
        <f t="shared" si="13"/>
        <v>86.225445862672984</v>
      </c>
      <c r="J86" s="170">
        <f t="shared" si="14"/>
        <v>80.974528939085332</v>
      </c>
      <c r="K86" s="170" t="str">
        <f t="shared" si="0"/>
        <v>1+0.000175662968518278i</v>
      </c>
      <c r="L86" s="170" t="str">
        <f t="shared" si="1"/>
        <v>1-0.0000256003244013159i</v>
      </c>
      <c r="M86" s="170" t="str">
        <f t="shared" si="18"/>
        <v>1.00000000449703+0.000150062644116962i</v>
      </c>
      <c r="N86" s="170" t="str">
        <f t="shared" si="20"/>
        <v>1+0.167928792817417i</v>
      </c>
      <c r="O86" s="170" t="str">
        <f t="shared" si="3"/>
        <v>0.999999992193299+0.000245633628793386i</v>
      </c>
      <c r="P86" s="170" t="str">
        <f t="shared" si="19"/>
        <v>0.99995874323454+0.168174425135241i</v>
      </c>
      <c r="Q86" s="170" t="str">
        <f t="shared" si="4"/>
        <v>175.869391378656-29.5508168631004i</v>
      </c>
      <c r="R86" s="170" t="str">
        <f t="shared" si="5"/>
        <v>10000-1104094.5833672i</v>
      </c>
      <c r="S86" s="170" t="str">
        <f t="shared" si="6"/>
        <v>-90535755.8361102i</v>
      </c>
      <c r="T86" s="170" t="str">
        <f t="shared" si="15"/>
        <v>9760.48761784294-1090793.30408133i</v>
      </c>
      <c r="U86" s="170" t="str">
        <f t="shared" si="7"/>
        <v>-1.02741974924663+114.820347798035i</v>
      </c>
      <c r="V86" s="170"/>
    </row>
    <row r="87" spans="1:22" x14ac:dyDescent="0.2">
      <c r="A87" s="8"/>
      <c r="B87" s="170">
        <f t="shared" si="16"/>
        <v>1.2499999999999947</v>
      </c>
      <c r="C87" s="170">
        <f t="shared" si="17"/>
        <v>17.782794100389015</v>
      </c>
      <c r="D87" s="170">
        <f t="shared" si="8"/>
        <v>1.7782794100389014E-2</v>
      </c>
      <c r="E87" s="170">
        <f t="shared" si="9"/>
        <v>45.021947385701509</v>
      </c>
      <c r="F87" s="170">
        <f t="shared" si="10"/>
        <v>-9.6465298412741998</v>
      </c>
      <c r="G87" s="170">
        <f t="shared" si="11"/>
        <v>41.10073317361713</v>
      </c>
      <c r="H87" s="170">
        <f t="shared" si="12"/>
        <v>90.518608718251841</v>
      </c>
      <c r="I87" s="170">
        <f t="shared" si="13"/>
        <v>86.122680559318638</v>
      </c>
      <c r="J87" s="170">
        <f t="shared" si="14"/>
        <v>80.872078876977639</v>
      </c>
      <c r="K87" s="170" t="str">
        <f t="shared" si="0"/>
        <v>1+0.000177697049827393i</v>
      </c>
      <c r="L87" s="170" t="str">
        <f t="shared" si="1"/>
        <v>1-0.0000258967621867595i</v>
      </c>
      <c r="M87" s="170" t="str">
        <f t="shared" si="18"/>
        <v>1.00000000460178+0.000151800287640633i</v>
      </c>
      <c r="N87" s="170" t="str">
        <f t="shared" si="20"/>
        <v>1+0.169873316592767i</v>
      </c>
      <c r="O87" s="170" t="str">
        <f t="shared" si="3"/>
        <v>0.999999992011458+0.000248477932162692i</v>
      </c>
      <c r="P87" s="170" t="str">
        <f t="shared" si="19"/>
        <v>0.999957782241021+0.17012179316789i</v>
      </c>
      <c r="Q87" s="170" t="str">
        <f t="shared" si="4"/>
        <v>175.757043436226-29.873914277708i</v>
      </c>
      <c r="R87" s="170" t="str">
        <f t="shared" si="5"/>
        <v>10000-1091456.11718161i</v>
      </c>
      <c r="S87" s="170" t="str">
        <f t="shared" si="6"/>
        <v>-89499401.6088922i</v>
      </c>
      <c r="T87" s="170" t="str">
        <f t="shared" si="15"/>
        <v>9760.4876151357-1078307.12090586i</v>
      </c>
      <c r="U87" s="170" t="str">
        <f t="shared" si="7"/>
        <v>-1.02741974896165+113.506012726933i</v>
      </c>
      <c r="V87" s="170"/>
    </row>
    <row r="88" spans="1:22" x14ac:dyDescent="0.2">
      <c r="A88" s="8"/>
      <c r="B88" s="170">
        <f t="shared" si="16"/>
        <v>1.2549999999999946</v>
      </c>
      <c r="C88" s="170">
        <f t="shared" si="17"/>
        <v>17.988709151287654</v>
      </c>
      <c r="D88" s="170">
        <f t="shared" si="8"/>
        <v>1.7988709151287655E-2</v>
      </c>
      <c r="E88" s="170">
        <f t="shared" si="9"/>
        <v>45.019111012873921</v>
      </c>
      <c r="F88" s="170">
        <f t="shared" si="10"/>
        <v>-9.7561003423341202</v>
      </c>
      <c r="G88" s="170">
        <f t="shared" si="11"/>
        <v>41.000741663410253</v>
      </c>
      <c r="H88" s="170">
        <f t="shared" si="12"/>
        <v>90.524613578114526</v>
      </c>
      <c r="I88" s="170">
        <f t="shared" si="13"/>
        <v>86.019852676284174</v>
      </c>
      <c r="J88" s="170">
        <f t="shared" si="14"/>
        <v>80.768513235780404</v>
      </c>
      <c r="K88" s="170" t="str">
        <f t="shared" si="0"/>
        <v>1+0.000179754684687989i</v>
      </c>
      <c r="L88" s="170" t="str">
        <f t="shared" si="1"/>
        <v>1-0.0000261966325599805i</v>
      </c>
      <c r="M88" s="170" t="str">
        <f t="shared" si="18"/>
        <v>1.00000000470897+0.000153558052128008i</v>
      </c>
      <c r="N88" s="170" t="str">
        <f t="shared" si="20"/>
        <v>1+0.17184035689223i</v>
      </c>
      <c r="O88" s="170" t="str">
        <f t="shared" si="3"/>
        <v>0.99999999182538+0.000251355171012764i</v>
      </c>
      <c r="P88" s="170" t="str">
        <f t="shared" si="19"/>
        <v>0.999956798863087+0.172091710658513i</v>
      </c>
      <c r="Q88" s="170" t="str">
        <f t="shared" si="4"/>
        <v>175.642226983262-30.2001078013874i</v>
      </c>
      <c r="R88" s="170" t="str">
        <f t="shared" si="5"/>
        <v>10000-1078962.32232213i</v>
      </c>
      <c r="S88" s="170" t="str">
        <f t="shared" si="6"/>
        <v>-88474910.4304142i</v>
      </c>
      <c r="T88" s="170" t="str">
        <f t="shared" si="15"/>
        <v>9760.48761236539-1065963.86617129i</v>
      </c>
      <c r="U88" s="170" t="str">
        <f t="shared" si="7"/>
        <v>-1.02741974867004+112.206722754873i</v>
      </c>
      <c r="V88" s="170"/>
    </row>
    <row r="89" spans="1:22" x14ac:dyDescent="0.2">
      <c r="A89" s="8"/>
      <c r="B89" s="170">
        <f t="shared" si="16"/>
        <v>1.2599999999999945</v>
      </c>
      <c r="C89" s="170">
        <f t="shared" si="17"/>
        <v>18.197008586099606</v>
      </c>
      <c r="D89" s="170">
        <f t="shared" si="8"/>
        <v>1.8197008586099607E-2</v>
      </c>
      <c r="E89" s="170">
        <f t="shared" si="9"/>
        <v>45.016210488820832</v>
      </c>
      <c r="F89" s="170">
        <f t="shared" si="10"/>
        <v>-9.8668664708887679</v>
      </c>
      <c r="G89" s="170">
        <f t="shared" si="11"/>
        <v>40.900750350938807</v>
      </c>
      <c r="H89" s="170">
        <f t="shared" si="12"/>
        <v>90.530687958816571</v>
      </c>
      <c r="I89" s="170">
        <f t="shared" si="13"/>
        <v>85.916960839759639</v>
      </c>
      <c r="J89" s="170">
        <f t="shared" si="14"/>
        <v>80.663821487927805</v>
      </c>
      <c r="K89" s="170" t="str">
        <f t="shared" si="0"/>
        <v>1+0.000181836145837336i</v>
      </c>
      <c r="L89" s="170" t="str">
        <f t="shared" si="1"/>
        <v>1-0.0000264999752684722i</v>
      </c>
      <c r="M89" s="170" t="str">
        <f t="shared" si="18"/>
        <v>1.00000000481865+0.000155336170568864i</v>
      </c>
      <c r="N89" s="170" t="str">
        <f t="shared" si="20"/>
        <v>1+0.173830174444868i</v>
      </c>
      <c r="O89" s="170" t="str">
        <f t="shared" si="3"/>
        <v>0.999999991634969+0.000254265726718495i</v>
      </c>
      <c r="P89" s="170" t="str">
        <f t="shared" si="19"/>
        <v>0.999955792579338+0.174084438717492i</v>
      </c>
      <c r="Q89" s="170" t="str">
        <f t="shared" si="4"/>
        <v>175.524891210843-30.5294120705203i</v>
      </c>
      <c r="R89" s="170" t="str">
        <f t="shared" si="5"/>
        <v>10000-1066611.54274978i</v>
      </c>
      <c r="S89" s="170" t="str">
        <f t="shared" si="6"/>
        <v>-87462146.5054816i</v>
      </c>
      <c r="T89" s="170" t="str">
        <f t="shared" si="15"/>
        <v>9760.48760953055-1053761.90379256i</v>
      </c>
      <c r="U89" s="170" t="str">
        <f t="shared" si="7"/>
        <v>-1.02741974837164+110.922305662375i</v>
      </c>
      <c r="V89" s="170"/>
    </row>
    <row r="90" spans="1:22" x14ac:dyDescent="0.2">
      <c r="A90" s="8"/>
      <c r="B90" s="170">
        <f t="shared" si="16"/>
        <v>1.2649999999999944</v>
      </c>
      <c r="C90" s="170">
        <f t="shared" si="17"/>
        <v>18.407720014689328</v>
      </c>
      <c r="D90" s="170">
        <f t="shared" si="8"/>
        <v>1.8407720014689329E-2</v>
      </c>
      <c r="E90" s="170">
        <f t="shared" si="9"/>
        <v>45.013244406905727</v>
      </c>
      <c r="F90" s="170">
        <f t="shared" si="10"/>
        <v>-9.9788396024599795</v>
      </c>
      <c r="G90" s="170">
        <f t="shared" si="11"/>
        <v>40.800759240807842</v>
      </c>
      <c r="H90" s="170">
        <f t="shared" si="12"/>
        <v>90.536832664944043</v>
      </c>
      <c r="I90" s="170">
        <f t="shared" si="13"/>
        <v>85.814003647713577</v>
      </c>
      <c r="J90" s="170">
        <f t="shared" si="14"/>
        <v>80.557993062484059</v>
      </c>
      <c r="K90" s="170" t="str">
        <f t="shared" si="0"/>
        <v>1+0.000183941709170855i</v>
      </c>
      <c r="L90" s="170" t="str">
        <f t="shared" si="1"/>
        <v>1-0.0000268068305199819i</v>
      </c>
      <c r="M90" s="170" t="str">
        <f t="shared" si="18"/>
        <v>1.00000000493089+0.000157134878650873i</v>
      </c>
      <c r="N90" s="170" t="str">
        <f t="shared" si="20"/>
        <v>1+0.175843032998842i</v>
      </c>
      <c r="O90" s="170" t="str">
        <f t="shared" si="3"/>
        <v>0.999999991440123+0.000257209985070891i</v>
      </c>
      <c r="P90" s="170" t="str">
        <f t="shared" si="19"/>
        <v>0.999954762856231+0.176100241478718i</v>
      </c>
      <c r="Q90" s="170" t="str">
        <f t="shared" si="4"/>
        <v>175.404984420957-30.8618412275521i</v>
      </c>
      <c r="R90" s="170" t="str">
        <f t="shared" si="5"/>
        <v>10000-1054402.1413821i</v>
      </c>
      <c r="S90" s="170" t="str">
        <f t="shared" si="6"/>
        <v>-86460975.5933323i</v>
      </c>
      <c r="T90" s="170" t="str">
        <f t="shared" si="15"/>
        <v>9760.48760662968-1041699.61641278i</v>
      </c>
      <c r="U90" s="170" t="str">
        <f t="shared" si="7"/>
        <v>-1.02741974806628+109.652591201345i</v>
      </c>
      <c r="V90" s="170"/>
    </row>
    <row r="91" spans="1:22" x14ac:dyDescent="0.2">
      <c r="A91" s="8"/>
      <c r="B91" s="170">
        <f t="shared" si="16"/>
        <v>1.2699999999999942</v>
      </c>
      <c r="C91" s="170">
        <f t="shared" si="17"/>
        <v>18.620871366628432</v>
      </c>
      <c r="D91" s="170">
        <f t="shared" si="8"/>
        <v>1.8620871366628433E-2</v>
      </c>
      <c r="E91" s="170">
        <f t="shared" si="9"/>
        <v>45.010211331671606</v>
      </c>
      <c r="F91" s="170">
        <f t="shared" si="10"/>
        <v>-10.092031163291878</v>
      </c>
      <c r="G91" s="170">
        <f t="shared" si="11"/>
        <v>40.700768337729833</v>
      </c>
      <c r="H91" s="170">
        <f t="shared" si="12"/>
        <v>90.543048510384679</v>
      </c>
      <c r="I91" s="170">
        <f t="shared" si="13"/>
        <v>85.710979669401439</v>
      </c>
      <c r="J91" s="170">
        <f t="shared" si="14"/>
        <v>80.451017347092801</v>
      </c>
      <c r="K91" s="170" t="str">
        <f t="shared" si="0"/>
        <v>1+0.000186071653778687i</v>
      </c>
      <c r="L91" s="170" t="str">
        <f t="shared" si="1"/>
        <v>1-0.0000271172389878409i</v>
      </c>
      <c r="M91" s="170" t="str">
        <f t="shared" si="18"/>
        <v>1.00000000504575+0.000158954414790846i</v>
      </c>
      <c r="N91" s="170" t="str">
        <f t="shared" si="20"/>
        <v>1+0.177879199356374i</v>
      </c>
      <c r="O91" s="170" t="str">
        <f t="shared" si="3"/>
        <v>0.999999991240737+0.000260188336328209i</v>
      </c>
      <c r="P91" s="170" t="str">
        <f t="shared" si="19"/>
        <v>0.999953709147789+0.178139386134612i</v>
      </c>
      <c r="Q91" s="170" t="str">
        <f t="shared" si="4"/>
        <v>175.282454018243-31.1974088964816i</v>
      </c>
      <c r="R91" s="170" t="str">
        <f t="shared" si="5"/>
        <v>10000-1042332.49987618i</v>
      </c>
      <c r="S91" s="170" t="str">
        <f t="shared" si="6"/>
        <v>-85471264.9898469i</v>
      </c>
      <c r="T91" s="170" t="str">
        <f t="shared" si="15"/>
        <v>9760.48760366124-1029775.40518883i</v>
      </c>
      <c r="U91" s="170" t="str">
        <f t="shared" si="7"/>
        <v>-1.02741974775382+108.397411072509i</v>
      </c>
      <c r="V91" s="170"/>
    </row>
    <row r="92" spans="1:22" x14ac:dyDescent="0.2">
      <c r="A92" s="8"/>
      <c r="B92" s="170">
        <f t="shared" si="16"/>
        <v>1.2749999999999941</v>
      </c>
      <c r="C92" s="170">
        <f t="shared" si="17"/>
        <v>18.836490894897761</v>
      </c>
      <c r="D92" s="170">
        <f t="shared" si="8"/>
        <v>1.8836490894897761E-2</v>
      </c>
      <c r="E92" s="170">
        <f t="shared" si="9"/>
        <v>45.007109798342945</v>
      </c>
      <c r="F92" s="170">
        <f t="shared" si="10"/>
        <v>-10.206452628415317</v>
      </c>
      <c r="G92" s="170">
        <f t="shared" si="11"/>
        <v>40.600777646526495</v>
      </c>
      <c r="H92" s="170">
        <f t="shared" si="12"/>
        <v>90.54933631843501</v>
      </c>
      <c r="I92" s="170">
        <f t="shared" si="13"/>
        <v>85.607887444869448</v>
      </c>
      <c r="J92" s="170">
        <f t="shared" si="14"/>
        <v>80.34288369001969</v>
      </c>
      <c r="K92" s="170" t="str">
        <f t="shared" si="0"/>
        <v>1+0.000188226261982681i</v>
      </c>
      <c r="L92" s="170" t="str">
        <f t="shared" si="1"/>
        <v>1-0.0000274312418163553i</v>
      </c>
      <c r="M92" s="170" t="str">
        <f t="shared" si="18"/>
        <v>1.00000000516328+0.000160795020166326i</v>
      </c>
      <c r="N92" s="170" t="str">
        <f t="shared" si="20"/>
        <v>1+0.179938943409109i</v>
      </c>
      <c r="O92" s="170" t="str">
        <f t="shared" si="3"/>
        <v>0.999999991036708+0.00026320117526768i</v>
      </c>
      <c r="P92" s="170" t="str">
        <f t="shared" si="19"/>
        <v>0.999952630895326+0.180202142971531i</v>
      </c>
      <c r="Q92" s="170" t="str">
        <f t="shared" si="4"/>
        <v>175.157246502044-31.5361281576438i</v>
      </c>
      <c r="R92" s="170" t="str">
        <f t="shared" si="5"/>
        <v>10000-1030401.0184141i</v>
      </c>
      <c r="S92" s="170" t="str">
        <f t="shared" si="6"/>
        <v>-84492883.5099563i</v>
      </c>
      <c r="T92" s="170" t="str">
        <f t="shared" si="15"/>
        <v>9760.48760062366-1017987.68957942i</v>
      </c>
      <c r="U92" s="170" t="str">
        <f t="shared" si="7"/>
        <v>-1.02741974743407+107.156598903097i</v>
      </c>
      <c r="V92" s="170"/>
    </row>
    <row r="93" spans="1:22" x14ac:dyDescent="0.2">
      <c r="A93" s="8"/>
      <c r="B93" s="170">
        <f t="shared" si="16"/>
        <v>1.279999999999994</v>
      </c>
      <c r="C93" s="170">
        <f t="shared" si="17"/>
        <v>19.054607179632214</v>
      </c>
      <c r="D93" s="170">
        <f t="shared" si="8"/>
        <v>1.9054607179632213E-2</v>
      </c>
      <c r="E93" s="170">
        <f t="shared" si="9"/>
        <v>45.003938312323243</v>
      </c>
      <c r="F93" s="170">
        <f t="shared" si="10"/>
        <v>-10.322115519620738</v>
      </c>
      <c r="G93" s="170">
        <f t="shared" si="11"/>
        <v>40.500787172132256</v>
      </c>
      <c r="H93" s="170">
        <f t="shared" si="12"/>
        <v>90.555696921908861</v>
      </c>
      <c r="I93" s="170">
        <f t="shared" si="13"/>
        <v>85.504725484455491</v>
      </c>
      <c r="J93" s="170">
        <f t="shared" si="14"/>
        <v>80.233581402288124</v>
      </c>
      <c r="K93" s="170" t="str">
        <f t="shared" si="0"/>
        <v>1+0.000190405819373821i</v>
      </c>
      <c r="L93" s="170" t="str">
        <f t="shared" si="1"/>
        <v>1-0.00002774888062626i</v>
      </c>
      <c r="M93" s="170" t="str">
        <f t="shared" si="18"/>
        <v>1.00000000528355+0.000162656938747561i</v>
      </c>
      <c r="N93" s="170" t="str">
        <f t="shared" si="20"/>
        <v>1+0.182022538173889i</v>
      </c>
      <c r="O93" s="170" t="str">
        <f t="shared" si="3"/>
        <v>0.999999990827926+0.000266248901237844i</v>
      </c>
      <c r="P93" s="170" t="str">
        <f t="shared" si="19"/>
        <v>0.999951527527137+0.182288785405603i</v>
      </c>
      <c r="Q93" s="170" t="str">
        <f t="shared" si="4"/>
        <v>175.029307458785-31.8780115217836i</v>
      </c>
      <c r="R93" s="170" t="str">
        <f t="shared" si="5"/>
        <v>10000-1018606.11549092i</v>
      </c>
      <c r="S93" s="170" t="str">
        <f t="shared" si="6"/>
        <v>-83525701.4702557i</v>
      </c>
      <c r="T93" s="170" t="str">
        <f t="shared" si="15"/>
        <v>9760.48759751533-1006334.90713562i</v>
      </c>
      <c r="U93" s="170" t="str">
        <f t="shared" si="7"/>
        <v>-1.02741974710688+105.929990224802i</v>
      </c>
      <c r="V93" s="170"/>
    </row>
    <row r="94" spans="1:22" x14ac:dyDescent="0.2">
      <c r="A94" s="8"/>
      <c r="B94" s="170">
        <f t="shared" si="16"/>
        <v>1.2849999999999939</v>
      </c>
      <c r="C94" s="170">
        <f t="shared" si="17"/>
        <v>19.275249131909099</v>
      </c>
      <c r="D94" s="170">
        <f t="shared" si="8"/>
        <v>1.9275249131909099E-2</v>
      </c>
      <c r="E94" s="170">
        <f t="shared" si="9"/>
        <v>45.000695348688481</v>
      </c>
      <c r="F94" s="170">
        <f t="shared" si="10"/>
        <v>-10.439031403333809</v>
      </c>
      <c r="G94" s="170">
        <f t="shared" si="11"/>
        <v>40.400796919596338</v>
      </c>
      <c r="H94" s="170">
        <f t="shared" si="12"/>
        <v>90.562131163246903</v>
      </c>
      <c r="I94" s="170">
        <f t="shared" si="13"/>
        <v>85.401492268284812</v>
      </c>
      <c r="J94" s="170">
        <f t="shared" si="14"/>
        <v>80.123099759913089</v>
      </c>
      <c r="K94" s="170" t="str">
        <f t="shared" si="0"/>
        <v>1+0.000192610614850078i</v>
      </c>
      <c r="L94" s="170" t="str">
        <f t="shared" si="1"/>
        <v>1-0.0000280701975202352i</v>
      </c>
      <c r="M94" s="170" t="str">
        <f t="shared" si="18"/>
        <v>1.00000000540662+0.000164540417329843i</v>
      </c>
      <c r="N94" s="170" t="str">
        <f t="shared" si="20"/>
        <v>1+0.184130259828944i</v>
      </c>
      <c r="O94" s="170" t="str">
        <f t="shared" si="3"/>
        <v>0.999999990614281+0.000269331918211476i</v>
      </c>
      <c r="P94" s="170" t="str">
        <f t="shared" si="19"/>
        <v>0.999950398458201+0.184399590018961i</v>
      </c>
      <c r="Q94" s="170" t="str">
        <f t="shared" si="4"/>
        <v>174.8985815547-32.2230709034002i</v>
      </c>
      <c r="R94" s="170" t="str">
        <f t="shared" si="5"/>
        <v>10000-1006946.22770504i</v>
      </c>
      <c r="S94" s="170" t="str">
        <f t="shared" si="6"/>
        <v>-82569590.6718132i</v>
      </c>
      <c r="T94" s="170" t="str">
        <f t="shared" si="15"/>
        <v>9760.48759433458-994815.51329374i</v>
      </c>
      <c r="U94" s="170" t="str">
        <f t="shared" si="7"/>
        <v>-1.02741974677206+104.717422451973i</v>
      </c>
      <c r="V94" s="170"/>
    </row>
    <row r="95" spans="1:22" x14ac:dyDescent="0.2">
      <c r="A95" s="8"/>
      <c r="B95" s="170">
        <f t="shared" si="16"/>
        <v>1.2899999999999938</v>
      </c>
      <c r="C95" s="170">
        <f t="shared" si="17"/>
        <v>19.498445997580177</v>
      </c>
      <c r="D95" s="170">
        <f t="shared" si="8"/>
        <v>1.9498445997580178E-2</v>
      </c>
      <c r="E95" s="170">
        <f t="shared" si="9"/>
        <v>44.997379351676528</v>
      </c>
      <c r="F95" s="170">
        <f t="shared" si="10"/>
        <v>-10.557211888393597</v>
      </c>
      <c r="G95" s="170">
        <f t="shared" si="11"/>
        <v>40.300806894085284</v>
      </c>
      <c r="H95" s="170">
        <f t="shared" si="12"/>
        <v>90.568639894627594</v>
      </c>
      <c r="I95" s="170">
        <f t="shared" si="13"/>
        <v>85.298186245761812</v>
      </c>
      <c r="J95" s="170">
        <f t="shared" si="14"/>
        <v>80.011428006233999</v>
      </c>
      <c r="K95" s="170" t="str">
        <f t="shared" si="0"/>
        <v>1+0.000194840940654706i</v>
      </c>
      <c r="L95" s="170" t="str">
        <f t="shared" si="1"/>
        <v>1-0.000028395235088487i</v>
      </c>
      <c r="M95" s="170" t="str">
        <f t="shared" si="18"/>
        <v>1.00000000553255+0.000166445705566219i</v>
      </c>
      <c r="N95" s="170" t="str">
        <f t="shared" si="20"/>
        <v>1+0.186262387750497i</v>
      </c>
      <c r="O95" s="170" t="str">
        <f t="shared" si="3"/>
        <v>0.99999999039566+0.000272450634839136i</v>
      </c>
      <c r="P95" s="170" t="str">
        <f t="shared" si="19"/>
        <v>0.999949243089871+0.186534836596409i</v>
      </c>
      <c r="Q95" s="170" t="str">
        <f t="shared" si="4"/>
        <v>174.765012528935-32.5713175933601i</v>
      </c>
      <c r="R95" s="170" t="str">
        <f t="shared" si="5"/>
        <v>10000-995419.809550944i</v>
      </c>
      <c r="S95" s="170" t="str">
        <f t="shared" si="6"/>
        <v>-81624424.3831778i</v>
      </c>
      <c r="T95" s="170" t="str">
        <f t="shared" si="15"/>
        <v>9760.48759107977-983427.981170594i</v>
      </c>
      <c r="U95" s="170" t="str">
        <f t="shared" si="7"/>
        <v>-1.02741974642945+103.518734860063i</v>
      </c>
      <c r="V95" s="170"/>
    </row>
    <row r="96" spans="1:22" x14ac:dyDescent="0.2">
      <c r="A96" s="8"/>
      <c r="B96" s="170">
        <f t="shared" si="16"/>
        <v>1.2949999999999937</v>
      </c>
      <c r="C96" s="170">
        <f t="shared" si="17"/>
        <v>19.724227361148259</v>
      </c>
      <c r="D96" s="170">
        <f t="shared" si="8"/>
        <v>1.9724227361148258E-2</v>
      </c>
      <c r="E96" s="170">
        <f t="shared" si="9"/>
        <v>44.993988734173165</v>
      </c>
      <c r="F96" s="170">
        <f t="shared" si="10"/>
        <v>-10.67666862372853</v>
      </c>
      <c r="G96" s="170">
        <f t="shared" si="11"/>
        <v>40.200817100886198</v>
      </c>
      <c r="H96" s="170">
        <f t="shared" si="12"/>
        <v>90.575223978079279</v>
      </c>
      <c r="I96" s="170">
        <f t="shared" si="13"/>
        <v>85.194805835059356</v>
      </c>
      <c r="J96" s="170">
        <f t="shared" si="14"/>
        <v>79.898555354350748</v>
      </c>
      <c r="K96" s="170" t="str">
        <f t="shared" si="0"/>
        <v>1+0.000197097092414972i</v>
      </c>
      <c r="L96" s="170" t="str">
        <f t="shared" si="1"/>
        <v>1-0.0000287240364143932i</v>
      </c>
      <c r="M96" s="170" t="str">
        <f t="shared" si="18"/>
        <v>1.00000000566142+0.000168373056000579i</v>
      </c>
      <c r="N96" s="170" t="str">
        <f t="shared" si="20"/>
        <v>1+0.188419204549793i</v>
      </c>
      <c r="O96" s="170" t="str">
        <f t="shared" si="3"/>
        <v>0.999999990171946+0.000275605464503336i</v>
      </c>
      <c r="P96" s="170" t="str">
        <f t="shared" si="19"/>
        <v>0.999948060809555+0.188694808162502i</v>
      </c>
      <c r="Q96" s="170" t="str">
        <f t="shared" si="4"/>
        <v>174.62854318706-32.9227622307635i</v>
      </c>
      <c r="R96" s="170" t="str">
        <f t="shared" si="5"/>
        <v>10000-984025.333214405i</v>
      </c>
      <c r="S96" s="170" t="str">
        <f t="shared" si="6"/>
        <v>-80690077.3235816i</v>
      </c>
      <c r="T96" s="170" t="str">
        <f t="shared" si="15"/>
        <v>9760.48758774912-972170.80136114i</v>
      </c>
      <c r="U96" s="170" t="str">
        <f t="shared" si="7"/>
        <v>-1.02741974607886+102.333768564331i</v>
      </c>
      <c r="V96" s="170"/>
    </row>
    <row r="97" spans="1:22" x14ac:dyDescent="0.2">
      <c r="A97" s="8"/>
      <c r="B97" s="170">
        <f t="shared" si="16"/>
        <v>1.2999999999999936</v>
      </c>
      <c r="C97" s="170">
        <f t="shared" si="17"/>
        <v>19.952623149688502</v>
      </c>
      <c r="D97" s="170">
        <f t="shared" si="8"/>
        <v>1.9952623149688504E-2</v>
      </c>
      <c r="E97" s="170">
        <f t="shared" si="9"/>
        <v>44.99052187719407</v>
      </c>
      <c r="F97" s="170">
        <f t="shared" si="10"/>
        <v>-10.797413295930079</v>
      </c>
      <c r="G97" s="170">
        <f t="shared" si="11"/>
        <v>40.100827545409203</v>
      </c>
      <c r="H97" s="170">
        <f t="shared" si="12"/>
        <v>90.581884285593688</v>
      </c>
      <c r="I97" s="170">
        <f t="shared" si="13"/>
        <v>85.091349422603273</v>
      </c>
      <c r="J97" s="170">
        <f t="shared" si="14"/>
        <v>79.784470989663603</v>
      </c>
      <c r="K97" s="170" t="str">
        <f t="shared" si="0"/>
        <v>1+0.00019937936918135i</v>
      </c>
      <c r="L97" s="170" t="str">
        <f t="shared" si="1"/>
        <v>1-0.0000290566450802133i</v>
      </c>
      <c r="M97" s="170" t="str">
        <f t="shared" si="18"/>
        <v>1.0000000057933+0.000170322724101137i</v>
      </c>
      <c r="N97" s="170" t="str">
        <f t="shared" si="20"/>
        <v>1+0.190600996110564i</v>
      </c>
      <c r="O97" s="170" t="str">
        <f t="shared" si="3"/>
        <v>0.999999989943021+0.000278796825373331i</v>
      </c>
      <c r="P97" s="170" t="str">
        <f t="shared" si="19"/>
        <v>0.999946850990392+0.190879791019067i</v>
      </c>
      <c r="Q97" s="170" t="str">
        <f t="shared" si="4"/>
        <v>174.489115395003-33.2774147740608i</v>
      </c>
      <c r="R97" s="170" t="str">
        <f t="shared" si="5"/>
        <v>10000-972761.288369924i</v>
      </c>
      <c r="S97" s="170" t="str">
        <f t="shared" si="6"/>
        <v>-79766425.6463342i</v>
      </c>
      <c r="T97" s="170" t="str">
        <f t="shared" si="15"/>
        <v>9760.4875843409-961042.481738388i</v>
      </c>
      <c r="U97" s="170" t="str">
        <f t="shared" si="7"/>
        <v>-1.0274197457201+101.162366498778i</v>
      </c>
      <c r="V97" s="170"/>
    </row>
    <row r="98" spans="1:22" x14ac:dyDescent="0.2">
      <c r="A98" s="8"/>
      <c r="B98" s="170">
        <f t="shared" si="16"/>
        <v>1.3049999999999935</v>
      </c>
      <c r="C98" s="170">
        <f t="shared" si="17"/>
        <v>20.183663636815314</v>
      </c>
      <c r="D98" s="170">
        <f t="shared" si="8"/>
        <v>2.0183663636815313E-2</v>
      </c>
      <c r="E98" s="170">
        <f t="shared" si="9"/>
        <v>44.986977129363943</v>
      </c>
      <c r="F98" s="170">
        <f t="shared" si="10"/>
        <v>-10.919457626717261</v>
      </c>
      <c r="G98" s="170">
        <f t="shared" si="11"/>
        <v>40.000838233190464</v>
      </c>
      <c r="H98" s="170">
        <f t="shared" si="12"/>
        <v>90.588621699240591</v>
      </c>
      <c r="I98" s="170">
        <f t="shared" si="13"/>
        <v>84.987815362554414</v>
      </c>
      <c r="J98" s="170">
        <f t="shared" si="14"/>
        <v>79.66916407252333</v>
      </c>
      <c r="K98" s="170" t="str">
        <f t="shared" si="0"/>
        <v>1+0.000201688073467153i</v>
      </c>
      <c r="L98" s="170" t="str">
        <f t="shared" si="1"/>
        <v>1-0.0000293931051728658i</v>
      </c>
      <c r="M98" s="170" t="str">
        <f t="shared" si="18"/>
        <v>1.00000000592824+0.000172294968294287i</v>
      </c>
      <c r="N98" s="170" t="str">
        <f t="shared" si="20"/>
        <v>1+0.192808051626917i</v>
      </c>
      <c r="O98" s="170" t="str">
        <f t="shared" si="3"/>
        <v>0.999999989708764+0.000282025140460546i</v>
      </c>
      <c r="P98" s="170" t="str">
        <f t="shared" si="19"/>
        <v>0.999945612990922+0.193090074783144i</v>
      </c>
      <c r="Q98" s="170" t="str">
        <f t="shared" si="4"/>
        <v>174.346670073454-33.6352844714007i</v>
      </c>
      <c r="R98" s="170" t="str">
        <f t="shared" si="5"/>
        <v>10000-961626.181980565i</v>
      </c>
      <c r="S98" s="170" t="str">
        <f t="shared" si="6"/>
        <v>-78853346.9224062i</v>
      </c>
      <c r="T98" s="170" t="str">
        <f t="shared" si="15"/>
        <v>9760.48758085327-950041.547255631i</v>
      </c>
      <c r="U98" s="170" t="str">
        <f t="shared" si="7"/>
        <v>-1.02741974535298+100.00437339533i</v>
      </c>
      <c r="V98" s="170"/>
    </row>
    <row r="99" spans="1:22" x14ac:dyDescent="0.2">
      <c r="A99" s="8"/>
      <c r="B99" s="170">
        <f t="shared" si="16"/>
        <v>1.3099999999999934</v>
      </c>
      <c r="C99" s="170">
        <f t="shared" si="17"/>
        <v>20.417379446694991</v>
      </c>
      <c r="D99" s="170">
        <f t="shared" si="8"/>
        <v>2.0417379446694989E-2</v>
      </c>
      <c r="E99" s="170">
        <f t="shared" si="9"/>
        <v>44.983352806393235</v>
      </c>
      <c r="F99" s="170">
        <f t="shared" si="10"/>
        <v>-11.042813370294565</v>
      </c>
      <c r="G99" s="170">
        <f t="shared" si="11"/>
        <v>39.900849169894826</v>
      </c>
      <c r="H99" s="170">
        <f t="shared" si="12"/>
        <v>90.595437111283871</v>
      </c>
      <c r="I99" s="170">
        <f t="shared" si="13"/>
        <v>84.884201976288068</v>
      </c>
      <c r="J99" s="170">
        <f t="shared" si="14"/>
        <v>79.552623740989304</v>
      </c>
      <c r="K99" s="170" t="str">
        <f t="shared" si="0"/>
        <v>1+0.000204023511288633i</v>
      </c>
      <c r="L99" s="170" t="str">
        <f t="shared" si="1"/>
        <v>1-0.0000297334612897714i</v>
      </c>
      <c r="M99" s="170" t="str">
        <f t="shared" si="18"/>
        <v>1.00000000606633+0.000174290049998862i</v>
      </c>
      <c r="N99" s="170" t="str">
        <f t="shared" si="20"/>
        <v>1+0.195040663641671i</v>
      </c>
      <c r="O99" s="170" t="str">
        <f t="shared" si="3"/>
        <v>0.99999998946905+0.00028529083767465i</v>
      </c>
      <c r="P99" s="170" t="str">
        <f t="shared" si="19"/>
        <v>0.999944346154739+0.195325952425382i</v>
      </c>
      <c r="Q99" s="170" t="str">
        <f t="shared" si="4"/>
        <v>174.20114719277-33.9963798302195i</v>
      </c>
      <c r="R99" s="170" t="str">
        <f t="shared" si="5"/>
        <v>10000-950618.538100025i</v>
      </c>
      <c r="S99" s="170" t="str">
        <f t="shared" si="6"/>
        <v>-77950720.1242022i</v>
      </c>
      <c r="T99" s="170" t="str">
        <f t="shared" si="15"/>
        <v>9760.48757728444-939166.53975091i</v>
      </c>
      <c r="U99" s="170" t="str">
        <f t="shared" si="7"/>
        <v>-1.02741974497731+98.8596357632538i</v>
      </c>
      <c r="V99" s="170"/>
    </row>
    <row r="100" spans="1:22" x14ac:dyDescent="0.2">
      <c r="A100" s="8"/>
      <c r="B100" s="170">
        <f t="shared" si="16"/>
        <v>1.3149999999999933</v>
      </c>
      <c r="C100" s="170">
        <f t="shared" si="17"/>
        <v>20.653801558104981</v>
      </c>
      <c r="D100" s="170">
        <f t="shared" si="8"/>
        <v>2.0653801558104982E-2</v>
      </c>
      <c r="E100" s="170">
        <f t="shared" si="9"/>
        <v>44.979647190550736</v>
      </c>
      <c r="F100" s="170">
        <f t="shared" si="10"/>
        <v>-11.167492310595028</v>
      </c>
      <c r="G100" s="170">
        <f t="shared" si="11"/>
        <v>39.800860361319273</v>
      </c>
      <c r="H100" s="170">
        <f t="shared" si="12"/>
        <v>90.602331424298853</v>
      </c>
      <c r="I100" s="170">
        <f t="shared" si="13"/>
        <v>84.780507551870016</v>
      </c>
      <c r="J100" s="170">
        <f t="shared" si="14"/>
        <v>79.434839113703831</v>
      </c>
      <c r="K100" s="170" t="str">
        <f t="shared" si="0"/>
        <v>1+0.000206385992205544i</v>
      </c>
      <c r="L100" s="170" t="str">
        <f t="shared" si="1"/>
        <v>1-0.0000300777585447647i</v>
      </c>
      <c r="M100" s="170" t="str">
        <f t="shared" si="18"/>
        <v>1.00000000620763+0.000176308233660779i</v>
      </c>
      <c r="N100" s="170" t="str">
        <f t="shared" si="20"/>
        <v>1+0.19729912808513i</v>
      </c>
      <c r="O100" s="170" t="str">
        <f t="shared" si="3"/>
        <v>0.999999989223753+0.000288594349880272i</v>
      </c>
      <c r="P100" s="170" t="str">
        <f t="shared" si="19"/>
        <v>0.999943049810151+0.197587720308866i</v>
      </c>
      <c r="Q100" s="170" t="str">
        <f t="shared" si="4"/>
        <v>174.052485768379-34.3607085860402i</v>
      </c>
      <c r="R100" s="170" t="str">
        <f t="shared" si="5"/>
        <v>10000-939736.897677035i</v>
      </c>
      <c r="S100" s="170" t="str">
        <f t="shared" si="6"/>
        <v>-77058425.6095168i</v>
      </c>
      <c r="T100" s="170" t="str">
        <f t="shared" si="15"/>
        <v>9760.48757363246-928416.017753762i</v>
      </c>
      <c r="U100" s="170" t="str">
        <f t="shared" si="7"/>
        <v>-1.02741974459289+97.7280018688172i</v>
      </c>
      <c r="V100" s="170"/>
    </row>
    <row r="101" spans="1:22" x14ac:dyDescent="0.2">
      <c r="A101" s="8"/>
      <c r="B101" s="170">
        <f t="shared" si="16"/>
        <v>1.3199999999999932</v>
      </c>
      <c r="C101" s="170">
        <f t="shared" si="17"/>
        <v>20.892961308540077</v>
      </c>
      <c r="D101" s="170">
        <f t="shared" si="8"/>
        <v>2.0892961308540077E-2</v>
      </c>
      <c r="E101" s="170">
        <f t="shared" si="9"/>
        <v>44.975858530135454</v>
      </c>
      <c r="F101" s="170">
        <f t="shared" si="10"/>
        <v>-11.293506258409794</v>
      </c>
      <c r="G101" s="170">
        <f t="shared" si="11"/>
        <v>39.700871813395608</v>
      </c>
      <c r="H101" s="170">
        <f t="shared" si="12"/>
        <v>90.609305551290987</v>
      </c>
      <c r="I101" s="170">
        <f t="shared" si="13"/>
        <v>84.676730343531062</v>
      </c>
      <c r="J101" s="170">
        <f t="shared" si="14"/>
        <v>79.315799292881195</v>
      </c>
      <c r="K101" s="170" t="str">
        <f t="shared" ref="K101:K164" si="21">COMPLEX(1,2*PI()*C101*esr*Cout)</f>
        <v>1+0.000208775829362172i</v>
      </c>
      <c r="L101" s="170" t="str">
        <f t="shared" ref="L101:L164" si="22">COMPLEX(1,-2*PI()*C101*(1-Dmax)^2*Lout*10^-6/Req)</f>
        <v>1-0.0000304260425740741i</v>
      </c>
      <c r="M101" s="170" t="str">
        <f t="shared" si="18"/>
        <v>1.00000000635222+0.000178349786788098i</v>
      </c>
      <c r="N101" s="170" t="str">
        <f t="shared" ref="N101:N164" si="23">COMPLEX(1,2*PI()*C101*(Rd+Rs+esr)*Req*Cout/(Req+Rd+Rs))</f>
        <v>1+0.19958374431431i</v>
      </c>
      <c r="O101" s="170" t="str">
        <f t="shared" ref="O101:O164" si="24">IMSUM(COMPLEX(1,2*PI()*C101/(Qd*ws)),IMPRODUCT(COMPLEX(0,2*PI()*C101/ws),COMPLEX(0,2*PI()*C101/ws)))</f>
        <v>0.999999988972742+0.000291936114954376i</v>
      </c>
      <c r="P101" s="170" t="str">
        <f t="shared" si="19"/>
        <v>0.999941723269819+0.199875678228403i</v>
      </c>
      <c r="Q101" s="170" t="str">
        <f t="shared" ref="Q101:Q164" si="25">IMPRODUCT(Ap,IMDIV(M101,P101))</f>
        <v>173.90062385677-34.7282776704986i</v>
      </c>
      <c r="R101" s="170" t="str">
        <f t="shared" ref="R101:R164" si="26">IMSUM(Rz*10^3,IMDIV(1,COMPLEX(0,(2*PI()*C101*Cz*10^-9))))</f>
        <v>10000-928979.818361945i</v>
      </c>
      <c r="S101" s="170" t="str">
        <f t="shared" ref="S101:S164" si="27">IMDIV(1,COMPLEX(0,(2*PI()*C101*Cp*10^-12)))</f>
        <v>-76176345.1056791i</v>
      </c>
      <c r="T101" s="170" t="str">
        <f t="shared" si="15"/>
        <v>9760.48756989542-917788.556294142i</v>
      </c>
      <c r="U101" s="170" t="str">
        <f t="shared" ref="U101:U164" si="28">IMPRODUCT(-Rs*g/(Rs+Rd),T101)</f>
        <v>-1.02741974419952+96.609321715173i</v>
      </c>
      <c r="V101" s="170"/>
    </row>
    <row r="102" spans="1:22" x14ac:dyDescent="0.2">
      <c r="A102" s="8"/>
      <c r="B102" s="170">
        <f t="shared" si="16"/>
        <v>1.3249999999999931</v>
      </c>
      <c r="C102" s="170">
        <f t="shared" si="17"/>
        <v>21.134890398366135</v>
      </c>
      <c r="D102" s="170">
        <f t="shared" ref="D102:D165" si="29">C102/1000</f>
        <v>2.1134890398366135E-2</v>
      </c>
      <c r="E102" s="170">
        <f t="shared" ref="E102:E165" si="30">20*LOG(IMABS(Q102))</f>
        <v>44.971985038945171</v>
      </c>
      <c r="F102" s="170">
        <f t="shared" ref="F102:F165" si="31">IF(180/PI()*IMARGUMENT(Q102)&gt;0,180/PI()*IMARGUMENT(Q102)-360,180/PI()*IMARGUMENT(Q102))</f>
        <v>-11.420867048398978</v>
      </c>
      <c r="G102" s="170">
        <f t="shared" ref="G102:G165" si="32">20*LOG(IMABS(U102))</f>
        <v>39.600883532193791</v>
      </c>
      <c r="H102" s="170">
        <f t="shared" ref="H102:H165" si="33">180/PI()*IMARGUMENT(U102)</f>
        <v>90.616360415815862</v>
      </c>
      <c r="I102" s="170">
        <f t="shared" ref="I102:I165" si="34">E102+G102</f>
        <v>84.572868571138969</v>
      </c>
      <c r="J102" s="170">
        <f t="shared" ref="J102:J165" si="35">F102+H102</f>
        <v>79.195493367416887</v>
      </c>
      <c r="K102" s="170" t="str">
        <f t="shared" si="21"/>
        <v>1+0.000211193339528843i</v>
      </c>
      <c r="L102" s="170" t="str">
        <f t="shared" si="22"/>
        <v>1-0.0000307783595423703i</v>
      </c>
      <c r="M102" s="170" t="str">
        <f t="shared" si="18"/>
        <v>1.00000000650018+0.000180414979986473i</v>
      </c>
      <c r="N102" s="170" t="str">
        <f t="shared" si="23"/>
        <v>1+0.201894815152616i</v>
      </c>
      <c r="O102" s="170" t="str">
        <f t="shared" si="24"/>
        <v>0.999999988715884+0.000295316575844302i</v>
      </c>
      <c r="P102" s="170" t="str">
        <f t="shared" si="19"/>
        <v>0.999940365830392+0.202190129450256i</v>
      </c>
      <c r="Q102" s="170" t="str">
        <f t="shared" si="25"/>
        <v>173.745498552053-35.0990931785734i</v>
      </c>
      <c r="R102" s="170" t="str">
        <f t="shared" si="26"/>
        <v>10000-918345.874315542i</v>
      </c>
      <c r="S102" s="170" t="str">
        <f t="shared" si="27"/>
        <v>-75304361.6938743i</v>
      </c>
      <c r="T102" s="170" t="str">
        <f t="shared" ref="T102:T165" si="36">IMDIV(IMPRODUCT(R102,S102),IMSUM(R102,S102))</f>
        <v>9760.48756607132-907282.746713544i</v>
      </c>
      <c r="U102" s="170" t="str">
        <f t="shared" si="28"/>
        <v>-1.02741974379698+95.5034470224784i</v>
      </c>
      <c r="V102" s="170"/>
    </row>
    <row r="103" spans="1:22" x14ac:dyDescent="0.2">
      <c r="A103" s="8"/>
      <c r="B103" s="170">
        <f t="shared" ref="B103:B166" si="37">B102+0.005</f>
        <v>1.329999999999993</v>
      </c>
      <c r="C103" s="170">
        <f t="shared" ref="C103:C166" si="38">10^B103</f>
        <v>21.379620895021983</v>
      </c>
      <c r="D103" s="170">
        <f t="shared" si="29"/>
        <v>2.1379620895021982E-2</v>
      </c>
      <c r="E103" s="170">
        <f t="shared" si="30"/>
        <v>44.968024895743909</v>
      </c>
      <c r="F103" s="170">
        <f t="shared" si="31"/>
        <v>-11.549586535982174</v>
      </c>
      <c r="G103" s="170">
        <f t="shared" si="32"/>
        <v>39.500895523925067</v>
      </c>
      <c r="H103" s="170">
        <f t="shared" si="33"/>
        <v>90.62349695210068</v>
      </c>
      <c r="I103" s="170">
        <f t="shared" si="34"/>
        <v>84.468920419668976</v>
      </c>
      <c r="J103" s="170">
        <f t="shared" si="35"/>
        <v>79.073910416118508</v>
      </c>
      <c r="K103" s="170" t="str">
        <f t="shared" si="21"/>
        <v>1+0.000213638843143913i</v>
      </c>
      <c r="L103" s="170" t="str">
        <f t="shared" si="22"/>
        <v>1-0.0000311347561488859i</v>
      </c>
      <c r="M103" s="170" t="str">
        <f t="shared" ref="M103:M166" si="39">IMPRODUCT(K103,L103)</f>
        <v>1.00000000665159+0.000182504086995027i</v>
      </c>
      <c r="N103" s="170" t="str">
        <f t="shared" si="23"/>
        <v>1+0.204232646929987i</v>
      </c>
      <c r="O103" s="170" t="str">
        <f t="shared" si="24"/>
        <v>0.999999988453043+0.000298736180626481i</v>
      </c>
      <c r="P103" s="170" t="str">
        <f t="shared" ref="P103:P166" si="40">IMPRODUCT(N103,O103)</f>
        <v>0.99993897677214+0.204531380752348i</v>
      </c>
      <c r="Q103" s="170" t="str">
        <f t="shared" si="25"/>
        <v>173.587045983154-35.473160335025i</v>
      </c>
      <c r="R103" s="170" t="str">
        <f t="shared" si="26"/>
        <v>10000-907833.656020058i</v>
      </c>
      <c r="S103" s="170" t="str">
        <f t="shared" si="27"/>
        <v>-74442359.7936447i</v>
      </c>
      <c r="T103" s="170" t="str">
        <f t="shared" si="36"/>
        <v>9760.48756215816-896897.196478283i</v>
      </c>
      <c r="U103" s="170" t="str">
        <f t="shared" si="28"/>
        <v>-1.02741974338507+94.4102312082404i</v>
      </c>
      <c r="V103" s="170"/>
    </row>
    <row r="104" spans="1:22" x14ac:dyDescent="0.2">
      <c r="A104" s="8"/>
      <c r="B104" s="170">
        <f t="shared" si="37"/>
        <v>1.3349999999999929</v>
      </c>
      <c r="C104" s="170">
        <f t="shared" si="38"/>
        <v>21.627185237269849</v>
      </c>
      <c r="D104" s="170">
        <f t="shared" si="29"/>
        <v>2.162718523726985E-2</v>
      </c>
      <c r="E104" s="170">
        <f t="shared" si="30"/>
        <v>44.963976243727835</v>
      </c>
      <c r="F104" s="170">
        <f t="shared" si="31"/>
        <v>-11.679676594103956</v>
      </c>
      <c r="G104" s="170">
        <f t="shared" si="32"/>
        <v>39.400907794945454</v>
      </c>
      <c r="H104" s="170">
        <f t="shared" si="33"/>
        <v>90.630716105166854</v>
      </c>
      <c r="I104" s="170">
        <f t="shared" si="34"/>
        <v>84.364884038673296</v>
      </c>
      <c r="J104" s="170">
        <f t="shared" si="35"/>
        <v>78.951039511062902</v>
      </c>
      <c r="K104" s="170" t="str">
        <f t="shared" si="21"/>
        <v>1+0.000216112664356235i</v>
      </c>
      <c r="L104" s="170" t="str">
        <f t="shared" si="22"/>
        <v>1-0.000031495279633605i</v>
      </c>
      <c r="M104" s="170" t="str">
        <f t="shared" si="39"/>
        <v>1.00000000680653+0.00018461738472263i</v>
      </c>
      <c r="N104" s="170" t="str">
        <f t="shared" si="23"/>
        <v>1+0.20659754952349i</v>
      </c>
      <c r="O104" s="170" t="str">
        <f t="shared" si="24"/>
        <v>0.99999998818408+0.000302195382565822i</v>
      </c>
      <c r="P104" s="170" t="str">
        <f t="shared" si="40"/>
        <v>0.999937555358565+0.206899742464916i</v>
      </c>
      <c r="Q104" s="170" t="str">
        <f t="shared" si="25"/>
        <v>173.425201311672-35.8504834600313i</v>
      </c>
      <c r="R104" s="170" t="str">
        <f t="shared" si="26"/>
        <v>10000-897441.770092356i</v>
      </c>
      <c r="S104" s="170" t="str">
        <f t="shared" si="27"/>
        <v>-73590225.147573i</v>
      </c>
      <c r="T104" s="170" t="str">
        <f t="shared" si="36"/>
        <v>9760.48755815385-886630.52899494i</v>
      </c>
      <c r="U104" s="170" t="str">
        <f t="shared" si="28"/>
        <v>-1.02741974296356+93.3295293678885i</v>
      </c>
      <c r="V104" s="170"/>
    </row>
    <row r="105" spans="1:22" x14ac:dyDescent="0.2">
      <c r="A105" s="8"/>
      <c r="B105" s="170">
        <f t="shared" si="37"/>
        <v>1.3399999999999928</v>
      </c>
      <c r="C105" s="170">
        <f t="shared" si="38"/>
        <v>21.877616239495168</v>
      </c>
      <c r="D105" s="170">
        <f t="shared" si="29"/>
        <v>2.1877616239495169E-2</v>
      </c>
      <c r="E105" s="170">
        <f t="shared" si="30"/>
        <v>44.959837189990132</v>
      </c>
      <c r="F105" s="170">
        <f t="shared" si="31"/>
        <v>-11.811149109874515</v>
      </c>
      <c r="G105" s="170">
        <f t="shared" si="32"/>
        <v>39.300920351758627</v>
      </c>
      <c r="H105" s="170">
        <f t="shared" si="33"/>
        <v>90.638018830954394</v>
      </c>
      <c r="I105" s="170">
        <f t="shared" si="34"/>
        <v>84.26075754174876</v>
      </c>
      <c r="J105" s="170">
        <f t="shared" si="35"/>
        <v>78.826869721079873</v>
      </c>
      <c r="K105" s="170" t="str">
        <f t="shared" si="21"/>
        <v>1+0.000218615131068133i</v>
      </c>
      <c r="L105" s="170" t="str">
        <f t="shared" si="22"/>
        <v>1-0.000031859977783525i</v>
      </c>
      <c r="M105" s="170" t="str">
        <f t="shared" si="39"/>
        <v>1.00000000696507+0.000186755153284608i</v>
      </c>
      <c r="N105" s="170" t="str">
        <f t="shared" si="23"/>
        <v>1+0.208989836398405i</v>
      </c>
      <c r="O105" s="170" t="str">
        <f t="shared" si="24"/>
        <v>0.999999987908852+0.000305694640175796i</v>
      </c>
      <c r="P105" s="170" t="str">
        <f t="shared" si="40"/>
        <v>0.999936100836014+0.209295528511654i</v>
      </c>
      <c r="Q105" s="170" t="str">
        <f t="shared" si="25"/>
        <v>173.259898730432-36.2310659340264i</v>
      </c>
      <c r="R105" s="170" t="str">
        <f t="shared" si="26"/>
        <v>10000-887168.839099195i</v>
      </c>
      <c r="S105" s="170" t="str">
        <f t="shared" si="27"/>
        <v>-72747844.8061339i</v>
      </c>
      <c r="T105" s="170" t="str">
        <f t="shared" si="36"/>
        <v>9760.48755405626-876481.38342784i</v>
      </c>
      <c r="U105" s="170" t="str">
        <f t="shared" si="28"/>
        <v>-1.02741974253224+92.2611982555622i</v>
      </c>
      <c r="V105" s="170"/>
    </row>
    <row r="106" spans="1:22" x14ac:dyDescent="0.2">
      <c r="A106" s="8"/>
      <c r="B106" s="170">
        <f t="shared" si="37"/>
        <v>1.3449999999999926</v>
      </c>
      <c r="C106" s="170">
        <f t="shared" si="38"/>
        <v>22.130947096056005</v>
      </c>
      <c r="D106" s="170">
        <f t="shared" si="29"/>
        <v>2.2130947096056005E-2</v>
      </c>
      <c r="E106" s="170">
        <f t="shared" si="30"/>
        <v>44.955605804985495</v>
      </c>
      <c r="F106" s="170">
        <f t="shared" si="31"/>
        <v>-11.944015981078977</v>
      </c>
      <c r="G106" s="170">
        <f t="shared" si="32"/>
        <v>39.20093320102005</v>
      </c>
      <c r="H106" s="170">
        <f t="shared" si="33"/>
        <v>90.645406096447303</v>
      </c>
      <c r="I106" s="170">
        <f t="shared" si="34"/>
        <v>84.156539006005545</v>
      </c>
      <c r="J106" s="170">
        <f t="shared" si="35"/>
        <v>78.701390115368326</v>
      </c>
      <c r="K106" s="170" t="str">
        <f t="shared" si="21"/>
        <v>1+0.000221146574978858i</v>
      </c>
      <c r="L106" s="170" t="str">
        <f t="shared" si="22"/>
        <v>1-0.0000322288989389907i</v>
      </c>
      <c r="M106" s="170" t="str">
        <f t="shared" si="39"/>
        <v>1.00000000712731+0.000188917676039867i</v>
      </c>
      <c r="N106" s="170" t="str">
        <f t="shared" si="23"/>
        <v>1+0.211409824649764i</v>
      </c>
      <c r="O106" s="170" t="str">
        <f t="shared" si="24"/>
        <v>0.999999987627213+0.000309234417279207i</v>
      </c>
      <c r="P106" s="170" t="str">
        <f t="shared" si="40"/>
        <v>0.99993461243328+0.211719056451314i</v>
      </c>
      <c r="Q106" s="170" t="str">
        <f t="shared" si="25"/>
        <v>173.091071462784-36.6149101617309i</v>
      </c>
      <c r="R106" s="170" t="str">
        <f t="shared" si="26"/>
        <v>10000-877013.501374718i</v>
      </c>
      <c r="S106" s="170" t="str">
        <f t="shared" si="27"/>
        <v>-71915107.1127265i</v>
      </c>
      <c r="T106" s="170" t="str">
        <f t="shared" si="36"/>
        <v>9760.48754986323-866448.414518751i</v>
      </c>
      <c r="U106" s="170" t="str">
        <f t="shared" si="28"/>
        <v>-1.02741974209087+91.2050962651318i</v>
      </c>
      <c r="V106" s="170"/>
    </row>
    <row r="107" spans="1:22" x14ac:dyDescent="0.2">
      <c r="A107" s="8"/>
      <c r="B107" s="170">
        <f t="shared" si="37"/>
        <v>1.3499999999999925</v>
      </c>
      <c r="C107" s="170">
        <f t="shared" si="38"/>
        <v>22.387211385683017</v>
      </c>
      <c r="D107" s="170">
        <f t="shared" si="29"/>
        <v>2.2387211385683017E-2</v>
      </c>
      <c r="E107" s="170">
        <f t="shared" si="30"/>
        <v>44.951280121994202</v>
      </c>
      <c r="F107" s="170">
        <f t="shared" si="31"/>
        <v>-12.078289112554806</v>
      </c>
      <c r="G107" s="170">
        <f t="shared" si="32"/>
        <v>39.100946349539726</v>
      </c>
      <c r="H107" s="170">
        <f t="shared" si="33"/>
        <v>90.652878879800696</v>
      </c>
      <c r="I107" s="170">
        <f t="shared" si="34"/>
        <v>84.052226471533928</v>
      </c>
      <c r="J107" s="170">
        <f t="shared" si="35"/>
        <v>78.574589767245897</v>
      </c>
      <c r="K107" s="170" t="str">
        <f t="shared" si="21"/>
        <v>1+0.000223707331628559i</v>
      </c>
      <c r="L107" s="170" t="str">
        <f t="shared" si="22"/>
        <v>1-0.0000326020920001016i</v>
      </c>
      <c r="M107" s="170" t="str">
        <f t="shared" si="39"/>
        <v>1.00000000729333+0.000191105239628457i</v>
      </c>
      <c r="N107" s="170" t="str">
        <f t="shared" si="23"/>
        <v>1+0.213857835044389i</v>
      </c>
      <c r="O107" s="170" t="str">
        <f t="shared" si="24"/>
        <v>0.999999987339013+0.000312815183069678i</v>
      </c>
      <c r="P107" s="170" t="str">
        <f t="shared" si="40"/>
        <v>0.999933089361193+0.214170647519807i</v>
      </c>
      <c r="Q107" s="170" t="str">
        <f t="shared" si="25"/>
        <v>172.918651762673-37.0020175353772i</v>
      </c>
      <c r="R107" s="170" t="str">
        <f t="shared" si="26"/>
        <v>10000-866974.410839889i</v>
      </c>
      <c r="S107" s="170" t="str">
        <f t="shared" si="27"/>
        <v>-71091901.6888712i</v>
      </c>
      <c r="T107" s="170" t="str">
        <f t="shared" si="36"/>
        <v>9760.48754557253-856530.29240849i</v>
      </c>
      <c r="U107" s="170" t="str">
        <f t="shared" si="28"/>
        <v>-1.02741974163922+90.1610834114201i</v>
      </c>
      <c r="V107" s="170"/>
    </row>
    <row r="108" spans="1:22" x14ac:dyDescent="0.2">
      <c r="A108" s="8"/>
      <c r="B108" s="170">
        <f t="shared" si="37"/>
        <v>1.3549999999999924</v>
      </c>
      <c r="C108" s="170">
        <f t="shared" si="38"/>
        <v>22.646443075930211</v>
      </c>
      <c r="D108" s="170">
        <f t="shared" si="29"/>
        <v>2.2646443075930212E-2</v>
      </c>
      <c r="E108" s="170">
        <f t="shared" si="30"/>
        <v>44.946858136586499</v>
      </c>
      <c r="F108" s="170">
        <f t="shared" si="31"/>
        <v>-12.213980412433918</v>
      </c>
      <c r="G108" s="170">
        <f t="shared" si="32"/>
        <v>39.000959804286673</v>
      </c>
      <c r="H108" s="170">
        <f t="shared" si="33"/>
        <v>90.660438170469135</v>
      </c>
      <c r="I108" s="170">
        <f t="shared" si="34"/>
        <v>83.947817940873165</v>
      </c>
      <c r="J108" s="170">
        <f t="shared" si="35"/>
        <v>78.446457758035223</v>
      </c>
      <c r="K108" s="170" t="str">
        <f t="shared" si="21"/>
        <v>1+0.000226297740442756i</v>
      </c>
      <c r="L108" s="170" t="str">
        <f t="shared" si="22"/>
        <v>1-0.0000329796064331938i</v>
      </c>
      <c r="M108" s="170" t="str">
        <f t="shared" si="39"/>
        <v>1.00000000746321+0.000193318134009562i</v>
      </c>
      <c r="N108" s="170" t="str">
        <f t="shared" si="23"/>
        <v>1+0.216334192063406i</v>
      </c>
      <c r="O108" s="170" t="str">
        <f t="shared" si="24"/>
        <v>0.999999987044101+0.000316437412173835i</v>
      </c>
      <c r="P108" s="170" t="str">
        <f t="shared" si="40"/>
        <v>0.9999315308122+0.216650626672776i</v>
      </c>
      <c r="Q108" s="170" t="str">
        <f t="shared" si="25"/>
        <v>172.742570915532-37.3923883971304i</v>
      </c>
      <c r="R108" s="170" t="str">
        <f t="shared" si="26"/>
        <v>10000-857050.236824152i</v>
      </c>
      <c r="S108" s="170" t="str">
        <f t="shared" si="27"/>
        <v>-70278119.4195802i</v>
      </c>
      <c r="T108" s="170" t="str">
        <f t="shared" si="36"/>
        <v>9760.48754118188-846725.702460737i</v>
      </c>
      <c r="U108" s="170" t="str">
        <f t="shared" si="28"/>
        <v>-1.02741974117704+89.1290213116566i</v>
      </c>
      <c r="V108" s="170"/>
    </row>
    <row r="109" spans="1:22" x14ac:dyDescent="0.2">
      <c r="A109" s="8"/>
      <c r="B109" s="170">
        <f t="shared" si="37"/>
        <v>1.3599999999999923</v>
      </c>
      <c r="C109" s="170">
        <f t="shared" si="38"/>
        <v>22.908676527677333</v>
      </c>
      <c r="D109" s="170">
        <f t="shared" si="29"/>
        <v>2.2908676527677332E-2</v>
      </c>
      <c r="E109" s="170">
        <f t="shared" si="30"/>
        <v>44.942337806087885</v>
      </c>
      <c r="F109" s="170">
        <f t="shared" si="31"/>
        <v>-12.351101788245927</v>
      </c>
      <c r="G109" s="170">
        <f t="shared" si="32"/>
        <v>38.900973572391734</v>
      </c>
      <c r="H109" s="170">
        <f t="shared" si="33"/>
        <v>90.668084969336633</v>
      </c>
      <c r="I109" s="170">
        <f t="shared" si="34"/>
        <v>83.843311378479626</v>
      </c>
      <c r="J109" s="170">
        <f t="shared" si="35"/>
        <v>78.316983181090706</v>
      </c>
      <c r="K109" s="170" t="str">
        <f t="shared" si="21"/>
        <v>1+0.000228918144777331i</v>
      </c>
      <c r="L109" s="170" t="str">
        <f t="shared" si="22"/>
        <v>1-0.0000333614922773964i</v>
      </c>
      <c r="M109" s="170" t="str">
        <f t="shared" si="39"/>
        <v>1.00000000763705+0.000195556652499935i</v>
      </c>
      <c r="N109" s="170" t="str">
        <f t="shared" si="23"/>
        <v>1+0.218839223945256i</v>
      </c>
      <c r="O109" s="170" t="str">
        <f t="shared" si="24"/>
        <v>0.999999986742319+0.000320101584714223i</v>
      </c>
      <c r="P109" s="170" t="str">
        <f t="shared" si="40"/>
        <v>0.999929935959937+0.21915932262867i</v>
      </c>
      <c r="Q109" s="170" t="str">
        <f t="shared" si="25"/>
        <v>172.562759240039-37.786022000704i</v>
      </c>
      <c r="R109" s="170" t="str">
        <f t="shared" si="26"/>
        <v>10000-847239.66388898i</v>
      </c>
      <c r="S109" s="170" t="str">
        <f t="shared" si="27"/>
        <v>-69473652.4388962i</v>
      </c>
      <c r="T109" s="170" t="str">
        <f t="shared" si="36"/>
        <v>9760.48753668897-837033.345087701i</v>
      </c>
      <c r="U109" s="170" t="str">
        <f t="shared" si="28"/>
        <v>-1.0274197407041+88.1087731671265i</v>
      </c>
      <c r="V109" s="170"/>
    </row>
    <row r="110" spans="1:22" x14ac:dyDescent="0.2">
      <c r="A110" s="8"/>
      <c r="B110" s="170">
        <f t="shared" si="37"/>
        <v>1.3649999999999922</v>
      </c>
      <c r="C110" s="170">
        <f t="shared" si="38"/>
        <v>23.17394649968438</v>
      </c>
      <c r="D110" s="170">
        <f t="shared" si="29"/>
        <v>2.3173946499684382E-2</v>
      </c>
      <c r="E110" s="170">
        <f t="shared" si="30"/>
        <v>44.937717049045446</v>
      </c>
      <c r="F110" s="170">
        <f t="shared" si="31"/>
        <v>-12.489665142880172</v>
      </c>
      <c r="G110" s="170">
        <f t="shared" si="32"/>
        <v>38.800987661151922</v>
      </c>
      <c r="H110" s="170">
        <f t="shared" si="33"/>
        <v>90.67582028884793</v>
      </c>
      <c r="I110" s="170">
        <f t="shared" si="34"/>
        <v>83.738704710197368</v>
      </c>
      <c r="J110" s="170">
        <f t="shared" si="35"/>
        <v>78.18615514596776</v>
      </c>
      <c r="K110" s="170" t="str">
        <f t="shared" si="21"/>
        <v>1+0.000231568891964041i</v>
      </c>
      <c r="L110" s="170" t="str">
        <f t="shared" si="22"/>
        <v>1-0.0000337478001512645i</v>
      </c>
      <c r="M110" s="170" t="str">
        <f t="shared" si="39"/>
        <v>1.00000000781494+0.000197821091812776i</v>
      </c>
      <c r="N110" s="170" t="str">
        <f t="shared" si="23"/>
        <v>1+0.221373262729202i</v>
      </c>
      <c r="O110" s="170" t="str">
        <f t="shared" si="24"/>
        <v>0.999999986433509+0.000323808186372942i</v>
      </c>
      <c r="P110" s="170" t="str">
        <f t="shared" si="40"/>
        <v>0.999928303958793+0.221697067912317i</v>
      </c>
      <c r="Q110" s="170" t="str">
        <f t="shared" si="25"/>
        <v>172.379146090776-38.1829164721736i</v>
      </c>
      <c r="R110" s="170" t="str">
        <f t="shared" si="26"/>
        <v>10000-837541.391653552i</v>
      </c>
      <c r="S110" s="170" t="str">
        <f t="shared" si="27"/>
        <v>-68678394.1155912i</v>
      </c>
      <c r="T110" s="170" t="str">
        <f t="shared" si="36"/>
        <v>9760.4875320914-827451.935577908i</v>
      </c>
      <c r="U110" s="170" t="str">
        <f t="shared" si="28"/>
        <v>-1.02741974022015+87.1002037450431i</v>
      </c>
      <c r="V110" s="170"/>
    </row>
    <row r="111" spans="1:22" x14ac:dyDescent="0.2">
      <c r="A111" s="8"/>
      <c r="B111" s="170">
        <f t="shared" si="37"/>
        <v>1.3699999999999921</v>
      </c>
      <c r="C111" s="170">
        <f t="shared" si="38"/>
        <v>23.442288153198799</v>
      </c>
      <c r="D111" s="170">
        <f t="shared" si="29"/>
        <v>2.3442288153198799E-2</v>
      </c>
      <c r="E111" s="170">
        <f t="shared" si="30"/>
        <v>44.932993744695899</v>
      </c>
      <c r="F111" s="170">
        <f t="shared" si="31"/>
        <v>-12.629682370403314</v>
      </c>
      <c r="G111" s="170">
        <f t="shared" si="32"/>
        <v>38.701002078034222</v>
      </c>
      <c r="H111" s="170">
        <f t="shared" si="33"/>
        <v>90.683645153141384</v>
      </c>
      <c r="I111" s="170">
        <f t="shared" si="34"/>
        <v>83.633995822730128</v>
      </c>
      <c r="J111" s="170">
        <f t="shared" si="35"/>
        <v>78.053962782738068</v>
      </c>
      <c r="K111" s="170" t="str">
        <f t="shared" si="21"/>
        <v>1+0.000234250333356554i</v>
      </c>
      <c r="L111" s="170" t="str">
        <f t="shared" si="22"/>
        <v>1-0.0000341385812594883i</v>
      </c>
      <c r="M111" s="170" t="str">
        <f t="shared" si="39"/>
        <v>1.00000000799697+0.000200111752097066i</v>
      </c>
      <c r="N111" s="170" t="str">
        <f t="shared" si="23"/>
        <v>1+0.223936644299339i</v>
      </c>
      <c r="O111" s="170" t="str">
        <f t="shared" si="24"/>
        <v>0.999999986117504+0.000327557708456028i</v>
      </c>
      <c r="P111" s="170" t="str">
        <f t="shared" si="40"/>
        <v>0.999926633943458+0.224264198898995i</v>
      </c>
      <c r="Q111" s="170" t="str">
        <f t="shared" si="25"/>
        <v>172.19165986184-38.5830687699926i</v>
      </c>
      <c r="R111" s="170" t="str">
        <f t="shared" si="26"/>
        <v>10000-827954.1346224i</v>
      </c>
      <c r="S111" s="170" t="str">
        <f t="shared" si="27"/>
        <v>-67892239.0390367i</v>
      </c>
      <c r="T111" s="170" t="str">
        <f t="shared" si="36"/>
        <v>9760.48752738675-817980.203925917i</v>
      </c>
      <c r="U111" s="170" t="str">
        <f t="shared" si="28"/>
        <v>-1.02741973972492+86.103179360623i</v>
      </c>
      <c r="V111" s="170"/>
    </row>
    <row r="112" spans="1:22" x14ac:dyDescent="0.2">
      <c r="A112" s="8"/>
      <c r="B112" s="170">
        <f t="shared" si="37"/>
        <v>1.374999999999992</v>
      </c>
      <c r="C112" s="170">
        <f t="shared" si="38"/>
        <v>23.713737056616125</v>
      </c>
      <c r="D112" s="170">
        <f t="shared" si="29"/>
        <v>2.3713737056616124E-2</v>
      </c>
      <c r="E112" s="170">
        <f t="shared" si="30"/>
        <v>44.928165732436085</v>
      </c>
      <c r="F112" s="170">
        <f t="shared" si="31"/>
        <v>-12.771165351730376</v>
      </c>
      <c r="G112" s="170">
        <f t="shared" si="32"/>
        <v>38.601016830679285</v>
      </c>
      <c r="H112" s="170">
        <f t="shared" si="33"/>
        <v>90.691560598183301</v>
      </c>
      <c r="I112" s="170">
        <f t="shared" si="34"/>
        <v>83.52918256311537</v>
      </c>
      <c r="J112" s="170">
        <f t="shared" si="35"/>
        <v>77.920395246452927</v>
      </c>
      <c r="K112" s="170" t="str">
        <f t="shared" si="21"/>
        <v>1+0.000236962824377022i</v>
      </c>
      <c r="L112" s="170" t="str">
        <f t="shared" si="22"/>
        <v>1-0.0000345338873996803i</v>
      </c>
      <c r="M112" s="170" t="str">
        <f t="shared" si="39"/>
        <v>1.00000000818325+0.000202428936977342i</v>
      </c>
      <c r="N112" s="170" t="str">
        <f t="shared" si="23"/>
        <v>1+0.226529708429119i</v>
      </c>
      <c r="O112" s="170" t="str">
        <f t="shared" si="24"/>
        <v>0.999999985794139+0.000331350647958572i</v>
      </c>
      <c r="P112" s="170" t="str">
        <f t="shared" si="40"/>
        <v>0.999924925028469+0.226861055859028i</v>
      </c>
      <c r="Q112" s="170" t="str">
        <f t="shared" si="25"/>
        <v>172.00022799145-38.9864746442177i</v>
      </c>
      <c r="R112" s="170" t="str">
        <f t="shared" si="26"/>
        <v>10000-818476.622014984i</v>
      </c>
      <c r="S112" s="170" t="str">
        <f t="shared" si="27"/>
        <v>-67115083.0052283i</v>
      </c>
      <c r="T112" s="170" t="str">
        <f t="shared" si="36"/>
        <v>9760.4875225725-808616.89466395i</v>
      </c>
      <c r="U112" s="170" t="str">
        <f t="shared" si="28"/>
        <v>-1.02741973921816+85.1175678593633i</v>
      </c>
      <c r="V112" s="170"/>
    </row>
    <row r="113" spans="1:22" x14ac:dyDescent="0.2">
      <c r="A113" s="8"/>
      <c r="B113" s="170">
        <f t="shared" si="37"/>
        <v>1.3799999999999919</v>
      </c>
      <c r="C113" s="170">
        <f t="shared" si="38"/>
        <v>23.98832919019446</v>
      </c>
      <c r="D113" s="170">
        <f t="shared" si="29"/>
        <v>2.398832919019446E-2</v>
      </c>
      <c r="E113" s="170">
        <f t="shared" si="30"/>
        <v>44.923230811295987</v>
      </c>
      <c r="F113" s="170">
        <f t="shared" si="31"/>
        <v>-12.914125950144319</v>
      </c>
      <c r="G113" s="170">
        <f t="shared" si="32"/>
        <v>38.50103192690564</v>
      </c>
      <c r="H113" s="170">
        <f t="shared" si="33"/>
        <v>90.69956767190385</v>
      </c>
      <c r="I113" s="170">
        <f t="shared" si="34"/>
        <v>83.424262738201634</v>
      </c>
      <c r="J113" s="170">
        <f t="shared" si="35"/>
        <v>77.785441721759526</v>
      </c>
      <c r="K113" s="170" t="str">
        <f t="shared" si="21"/>
        <v>1+0.000239706724563192i</v>
      </c>
      <c r="L113" s="170" t="str">
        <f t="shared" si="22"/>
        <v>1-0.0000349337709692414i</v>
      </c>
      <c r="M113" s="170" t="str">
        <f t="shared" si="39"/>
        <v>1.00000000837386+0.000204772953593951i</v>
      </c>
      <c r="N113" s="170" t="str">
        <f t="shared" si="23"/>
        <v>1+0.229152798826382i</v>
      </c>
      <c r="O113" s="170" t="str">
        <f t="shared" si="24"/>
        <v>0.999999985463242+0.000335187507630596i</v>
      </c>
      <c r="P113" s="170" t="str">
        <f t="shared" si="40"/>
        <v>0.999923176307737+0.229487983002874i</v>
      </c>
      <c r="Q113" s="170" t="str">
        <f t="shared" si="25"/>
        <v>171.804776967596-39.3931285949445i</v>
      </c>
      <c r="R113" s="170" t="str">
        <f t="shared" si="26"/>
        <v>10000-809107.597597267i</v>
      </c>
      <c r="S113" s="170" t="str">
        <f t="shared" si="27"/>
        <v>-66346823.002976i</v>
      </c>
      <c r="T113" s="170" t="str">
        <f t="shared" si="36"/>
        <v>9760.48751764612-799360.766695502i</v>
      </c>
      <c r="U113" s="170" t="str">
        <f t="shared" si="28"/>
        <v>-1.02741973869959+84.1432385995266i</v>
      </c>
      <c r="V113" s="170"/>
    </row>
    <row r="114" spans="1:22" x14ac:dyDescent="0.2">
      <c r="A114" s="8"/>
      <c r="B114" s="170">
        <f t="shared" si="37"/>
        <v>1.3849999999999918</v>
      </c>
      <c r="C114" s="170">
        <f t="shared" si="38"/>
        <v>24.266100950823706</v>
      </c>
      <c r="D114" s="170">
        <f t="shared" si="29"/>
        <v>2.4266100950823707E-2</v>
      </c>
      <c r="E114" s="170">
        <f t="shared" si="30"/>
        <v>44.91818673941556</v>
      </c>
      <c r="F114" s="170">
        <f t="shared" si="31"/>
        <v>-13.05857600666438</v>
      </c>
      <c r="G114" s="170">
        <f t="shared" si="32"/>
        <v>38.401047374713983</v>
      </c>
      <c r="H114" s="170">
        <f t="shared" si="33"/>
        <v>90.707667434334454</v>
      </c>
      <c r="I114" s="170">
        <f t="shared" si="34"/>
        <v>83.319234114129543</v>
      </c>
      <c r="J114" s="170">
        <f t="shared" si="35"/>
        <v>77.649091427670072</v>
      </c>
      <c r="K114" s="170" t="str">
        <f t="shared" si="21"/>
        <v>1+0.000242482397616061i</v>
      </c>
      <c r="L114" s="170" t="str">
        <f t="shared" si="22"/>
        <v>1-0.0000353382849723055i</v>
      </c>
      <c r="M114" s="170" t="str">
        <f t="shared" si="39"/>
        <v>1.00000000856891+0.000207144112643756i</v>
      </c>
      <c r="N114" s="170" t="str">
        <f t="shared" si="23"/>
        <v>1+0.231806263178919i</v>
      </c>
      <c r="O114" s="170" t="str">
        <f t="shared" si="24"/>
        <v>0.999999985124638+0.000339068796043693i</v>
      </c>
      <c r="P114" s="170" t="str">
        <f t="shared" si="40"/>
        <v>0.999921386854067+0.232145328526761i</v>
      </c>
      <c r="Q114" s="170" t="str">
        <f t="shared" si="25"/>
        <v>171.605232334783-39.8030238299727i</v>
      </c>
      <c r="R114" s="170" t="str">
        <f t="shared" si="26"/>
        <v>10000-799845.819515218i</v>
      </c>
      <c r="S114" s="170" t="str">
        <f t="shared" si="27"/>
        <v>-65587357.2002481i</v>
      </c>
      <c r="T114" s="170" t="str">
        <f t="shared" si="36"/>
        <v>9760.487512605-790210.593130844i</v>
      </c>
      <c r="U114" s="170" t="str">
        <f t="shared" si="28"/>
        <v>-1.02741973816895+83.1800624348258i</v>
      </c>
      <c r="V114" s="170"/>
    </row>
    <row r="115" spans="1:22" x14ac:dyDescent="0.2">
      <c r="A115" s="8"/>
      <c r="B115" s="170">
        <f t="shared" si="37"/>
        <v>1.3899999999999917</v>
      </c>
      <c r="C115" s="170">
        <f t="shared" si="38"/>
        <v>24.547089156849836</v>
      </c>
      <c r="D115" s="170">
        <f t="shared" si="29"/>
        <v>2.4547089156849836E-2</v>
      </c>
      <c r="E115" s="170">
        <f t="shared" si="30"/>
        <v>44.913031233525544</v>
      </c>
      <c r="F115" s="170">
        <f t="shared" si="31"/>
        <v>-13.204527335257197</v>
      </c>
      <c r="G115" s="170">
        <f t="shared" si="32"/>
        <v>38.301063182291117</v>
      </c>
      <c r="H115" s="170">
        <f t="shared" si="33"/>
        <v>90.715860957746671</v>
      </c>
      <c r="I115" s="170">
        <f t="shared" si="34"/>
        <v>83.21409441581666</v>
      </c>
      <c r="J115" s="170">
        <f t="shared" si="35"/>
        <v>77.511333622489474</v>
      </c>
      <c r="K115" s="170" t="str">
        <f t="shared" si="21"/>
        <v>1+0.000245290211448087i</v>
      </c>
      <c r="L115" s="170" t="str">
        <f t="shared" si="22"/>
        <v>1-0.0000357474830267655i</v>
      </c>
      <c r="M115" s="170" t="str">
        <f t="shared" si="39"/>
        <v>1.00000000876851+0.000209542728421322i</v>
      </c>
      <c r="N115" s="170" t="str">
        <f t="shared" si="23"/>
        <v>1+0.234490453200558i</v>
      </c>
      <c r="O115" s="170" t="str">
        <f t="shared" si="24"/>
        <v>0.999999984778146+0.00034299502765844i</v>
      </c>
      <c r="P115" s="170" t="str">
        <f t="shared" si="40"/>
        <v>0.999919555718665+0.234833444658837i</v>
      </c>
      <c r="Q115" s="170" t="str">
        <f t="shared" si="25"/>
        <v>171.401518701918-40.2161522217015i</v>
      </c>
      <c r="R115" s="170" t="str">
        <f t="shared" si="26"/>
        <v>10000-790690.060130186i</v>
      </c>
      <c r="S115" s="170" t="str">
        <f t="shared" si="27"/>
        <v>-64836584.9306754i</v>
      </c>
      <c r="T115" s="170" t="str">
        <f t="shared" si="36"/>
        <v>9760.48750744644-781165.16112438i</v>
      </c>
      <c r="U115" s="170" t="str">
        <f t="shared" si="28"/>
        <v>-1.02741973762594+82.2279116973033i</v>
      </c>
      <c r="V115" s="170"/>
    </row>
    <row r="116" spans="1:22" x14ac:dyDescent="0.2">
      <c r="A116" s="8"/>
      <c r="B116" s="170">
        <f t="shared" si="37"/>
        <v>1.3949999999999916</v>
      </c>
      <c r="C116" s="170">
        <f t="shared" si="38"/>
        <v>24.831331052955228</v>
      </c>
      <c r="D116" s="170">
        <f t="shared" si="29"/>
        <v>2.4831331052955229E-2</v>
      </c>
      <c r="E116" s="170">
        <f t="shared" si="30"/>
        <v>44.907761968432169</v>
      </c>
      <c r="F116" s="170">
        <f t="shared" si="31"/>
        <v>-13.351991717890552</v>
      </c>
      <c r="G116" s="170">
        <f t="shared" si="32"/>
        <v>38.201079358014447</v>
      </c>
      <c r="H116" s="170">
        <f t="shared" si="33"/>
        <v>90.724149326792883</v>
      </c>
      <c r="I116" s="170">
        <f t="shared" si="34"/>
        <v>83.108841326446623</v>
      </c>
      <c r="J116" s="170">
        <f t="shared" si="35"/>
        <v>77.372157608902327</v>
      </c>
      <c r="K116" s="170" t="str">
        <f t="shared" si="21"/>
        <v>1+0.000248130538231951i</v>
      </c>
      <c r="L116" s="170" t="str">
        <f t="shared" si="22"/>
        <v>1-0.0000361614193713805i</v>
      </c>
      <c r="M116" s="170" t="str">
        <f t="shared" si="39"/>
        <v>1.00000000897275+0.00021196911886057i</v>
      </c>
      <c r="N116" s="170" t="str">
        <f t="shared" si="23"/>
        <v>1+0.237205724677776i</v>
      </c>
      <c r="O116" s="170" t="str">
        <f t="shared" si="24"/>
        <v>0.999999984423584+0.000346966722892584i</v>
      </c>
      <c r="P116" s="170" t="str">
        <f t="shared" si="40"/>
        <v>0.999917681930641+0.237552687705854i</v>
      </c>
      <c r="Q116" s="170" t="str">
        <f t="shared" si="25"/>
        <v>171.193559751371-40.6325042632709i</v>
      </c>
      <c r="R116" s="170" t="str">
        <f t="shared" si="26"/>
        <v>10000-781639.105856178i</v>
      </c>
      <c r="S116" s="170" t="str">
        <f t="shared" si="27"/>
        <v>-64094406.6802063i</v>
      </c>
      <c r="T116" s="170" t="str">
        <f t="shared" si="36"/>
        <v>9760.48750216772-772223.271713896i</v>
      </c>
      <c r="U116" s="170" t="str">
        <f t="shared" si="28"/>
        <v>-1.02741973707029+81.2866601804102i</v>
      </c>
      <c r="V116" s="170"/>
    </row>
    <row r="117" spans="1:22" x14ac:dyDescent="0.2">
      <c r="A117" s="8"/>
      <c r="B117" s="170">
        <f t="shared" si="37"/>
        <v>1.3999999999999915</v>
      </c>
      <c r="C117" s="170">
        <f t="shared" si="38"/>
        <v>25.118864315095319</v>
      </c>
      <c r="D117" s="170">
        <f t="shared" si="29"/>
        <v>2.5118864315095319E-2</v>
      </c>
      <c r="E117" s="170">
        <f t="shared" si="30"/>
        <v>44.902376576508793</v>
      </c>
      <c r="F117" s="170">
        <f t="shared" si="31"/>
        <v>-13.500980899425185</v>
      </c>
      <c r="G117" s="170">
        <f t="shared" si="32"/>
        <v>38.101095910456337</v>
      </c>
      <c r="H117" s="170">
        <f t="shared" si="33"/>
        <v>90.732533638648249</v>
      </c>
      <c r="I117" s="170">
        <f t="shared" si="34"/>
        <v>83.003472486965137</v>
      </c>
      <c r="J117" s="170">
        <f t="shared" si="35"/>
        <v>77.231552739223062</v>
      </c>
      <c r="K117" s="170" t="str">
        <f t="shared" si="21"/>
        <v>1+0.000251003754449892i</v>
      </c>
      <c r="L117" s="170" t="str">
        <f t="shared" si="22"/>
        <v>1-0.0000365801488729644i</v>
      </c>
      <c r="M117" s="170" t="str">
        <f t="shared" si="39"/>
        <v>1.00000000918175+0.000214423605576928i</v>
      </c>
      <c r="N117" s="170" t="str">
        <f t="shared" si="23"/>
        <v>1+0.239952437516869i</v>
      </c>
      <c r="O117" s="170" t="str">
        <f t="shared" si="24"/>
        <v>0.999999984060762+0.000350984408190025i</v>
      </c>
      <c r="P117" s="170" t="str">
        <f t="shared" si="40"/>
        <v>0.999915764496486+0.2403034181004i</v>
      </c>
      <c r="Q117" s="170" t="str">
        <f t="shared" si="25"/>
        <v>170.981278249311-41.0520690239695i</v>
      </c>
      <c r="R117" s="170" t="str">
        <f t="shared" si="26"/>
        <v>10000-772691.756999004i</v>
      </c>
      <c r="S117" s="170" t="str">
        <f t="shared" si="27"/>
        <v>-63360724.0739184i</v>
      </c>
      <c r="T117" s="170" t="str">
        <f t="shared" si="36"/>
        <v>9760.48749676606-763383.739661629i</v>
      </c>
      <c r="U117" s="170" t="str">
        <f t="shared" si="28"/>
        <v>-1.02741973650169+80.3561831222768i</v>
      </c>
      <c r="V117" s="170"/>
    </row>
    <row r="118" spans="1:22" x14ac:dyDescent="0.2">
      <c r="A118" s="8"/>
      <c r="B118" s="170">
        <f t="shared" si="37"/>
        <v>1.4049999999999914</v>
      </c>
      <c r="C118" s="170">
        <f t="shared" si="38"/>
        <v>25.409727055492553</v>
      </c>
      <c r="D118" s="170">
        <f t="shared" si="29"/>
        <v>2.5409727055492552E-2</v>
      </c>
      <c r="E118" s="170">
        <f t="shared" si="30"/>
        <v>44.896872647191969</v>
      </c>
      <c r="F118" s="170">
        <f t="shared" si="31"/>
        <v>-13.651506582342964</v>
      </c>
      <c r="G118" s="170">
        <f t="shared" si="32"/>
        <v>38.001112848388864</v>
      </c>
      <c r="H118" s="170">
        <f t="shared" si="33"/>
        <v>90.741015003154516</v>
      </c>
      <c r="I118" s="170">
        <f t="shared" si="34"/>
        <v>82.897985495580826</v>
      </c>
      <c r="J118" s="170">
        <f t="shared" si="35"/>
        <v>77.089508420811555</v>
      </c>
      <c r="K118" s="170" t="str">
        <f t="shared" si="21"/>
        <v>1+0.000253910240943607i</v>
      </c>
      <c r="L118" s="170" t="str">
        <f t="shared" si="22"/>
        <v>1-0.0000370037270336591i</v>
      </c>
      <c r="M118" s="170" t="str">
        <f t="shared" si="39"/>
        <v>1.00000000939563+0.000216906513909948i</v>
      </c>
      <c r="N118" s="170" t="str">
        <f t="shared" si="23"/>
        <v>1+0.242730955791646i</v>
      </c>
      <c r="O118" s="170" t="str">
        <f t="shared" si="24"/>
        <v>0.99999998368949+0.000355048616090599i</v>
      </c>
      <c r="P118" s="170" t="str">
        <f t="shared" si="40"/>
        <v>0.999913802399554+0.243086000448671i</v>
      </c>
      <c r="Q118" s="170" t="str">
        <f t="shared" si="25"/>
        <v>170.764596057305-41.474834103913i</v>
      </c>
      <c r="R118" s="170" t="str">
        <f t="shared" si="26"/>
        <v>10000-763846.827597275i</v>
      </c>
      <c r="S118" s="170" t="str">
        <f t="shared" si="27"/>
        <v>-62635439.8629768i</v>
      </c>
      <c r="T118" s="170" t="str">
        <f t="shared" si="36"/>
        <v>9760.48749123856-754645.39329719i</v>
      </c>
      <c r="U118" s="170" t="str">
        <f t="shared" si="28"/>
        <v>-1.02741973591985+79.436357189178i</v>
      </c>
      <c r="V118" s="170"/>
    </row>
    <row r="119" spans="1:22" x14ac:dyDescent="0.2">
      <c r="A119" s="8"/>
      <c r="B119" s="170">
        <f t="shared" si="37"/>
        <v>1.4099999999999913</v>
      </c>
      <c r="C119" s="170">
        <f t="shared" si="38"/>
        <v>25.703957827688132</v>
      </c>
      <c r="D119" s="170">
        <f t="shared" si="29"/>
        <v>2.5703957827688133E-2</v>
      </c>
      <c r="E119" s="170">
        <f t="shared" si="30"/>
        <v>44.891247726485062</v>
      </c>
      <c r="F119" s="170">
        <f t="shared" si="31"/>
        <v>-13.803580421308858</v>
      </c>
      <c r="G119" s="170">
        <f t="shared" si="32"/>
        <v>37.901130180788115</v>
      </c>
      <c r="H119" s="170">
        <f t="shared" si="33"/>
        <v>90.749594542965298</v>
      </c>
      <c r="I119" s="170">
        <f t="shared" si="34"/>
        <v>82.792377907273178</v>
      </c>
      <c r="J119" s="170">
        <f t="shared" si="35"/>
        <v>76.946014121656447</v>
      </c>
      <c r="K119" s="170" t="str">
        <f t="shared" si="21"/>
        <v>1+0.000256850382964733i</v>
      </c>
      <c r="L119" s="170" t="str">
        <f t="shared" si="22"/>
        <v>1-0.0000374322099982912i</v>
      </c>
      <c r="M119" s="170" t="str">
        <f t="shared" si="39"/>
        <v>1.00000000961448+0.000219418172966442i</v>
      </c>
      <c r="N119" s="170" t="str">
        <f t="shared" si="23"/>
        <v>1+0.245541647791697i</v>
      </c>
      <c r="O119" s="170" t="str">
        <f t="shared" si="24"/>
        <v>0.999999983309569+0.00035915988530066i</v>
      </c>
      <c r="P119" s="170" t="str">
        <f t="shared" si="40"/>
        <v>0.999911794599512+0.245900803578802i</v>
      </c>
      <c r="Q119" s="170" t="str">
        <f t="shared" si="25"/>
        <v>170.543434145282-41.9007855880237i</v>
      </c>
      <c r="R119" s="170" t="str">
        <f t="shared" si="26"/>
        <v>10000-755103.145265172i</v>
      </c>
      <c r="S119" s="170" t="str">
        <f t="shared" si="27"/>
        <v>-61918457.911744i</v>
      </c>
      <c r="T119" s="170" t="str">
        <f t="shared" si="36"/>
        <v>9760.48748558232-746007.074362229i</v>
      </c>
      <c r="U119" s="170" t="str">
        <f t="shared" si="28"/>
        <v>-1.02741973532446+78.5270604591821i</v>
      </c>
      <c r="V119" s="170"/>
    </row>
    <row r="120" spans="1:22" x14ac:dyDescent="0.2">
      <c r="A120" s="8"/>
      <c r="B120" s="170">
        <f t="shared" si="37"/>
        <v>1.4149999999999912</v>
      </c>
      <c r="C120" s="170">
        <f t="shared" si="38"/>
        <v>26.001595631652194</v>
      </c>
      <c r="D120" s="170">
        <f t="shared" si="29"/>
        <v>2.6001595631652195E-2</v>
      </c>
      <c r="E120" s="170">
        <f t="shared" si="30"/>
        <v>44.88549931646989</v>
      </c>
      <c r="F120" s="170">
        <f t="shared" si="31"/>
        <v>-13.957214017562906</v>
      </c>
      <c r="G120" s="170">
        <f t="shared" si="32"/>
        <v>37.801147916839149</v>
      </c>
      <c r="H120" s="170">
        <f t="shared" si="33"/>
        <v>90.758273393693088</v>
      </c>
      <c r="I120" s="170">
        <f t="shared" si="34"/>
        <v>82.686647233309031</v>
      </c>
      <c r="J120" s="170">
        <f t="shared" si="35"/>
        <v>76.801059376130183</v>
      </c>
      <c r="K120" s="170" t="str">
        <f t="shared" si="21"/>
        <v>1+0.000259824570225911i</v>
      </c>
      <c r="L120" s="170" t="str">
        <f t="shared" si="22"/>
        <v>1-0.0000378656545618133i</v>
      </c>
      <c r="M120" s="170" t="str">
        <f t="shared" si="39"/>
        <v>1.00000000983843+0.000221958915664098i</v>
      </c>
      <c r="N120" s="170" t="str">
        <f t="shared" si="23"/>
        <v>1+0.248384886071201i</v>
      </c>
      <c r="O120" s="170" t="str">
        <f t="shared" si="24"/>
        <v>0.999999982920799+0.000363318760764489i</v>
      </c>
      <c r="P120" s="170" t="str">
        <f t="shared" si="40"/>
        <v>0.999909740031799+0.24874820058975i</v>
      </c>
      <c r="Q120" s="170" t="str">
        <f t="shared" si="25"/>
        <v>170.31771260591-42.3299079993266i</v>
      </c>
      <c r="R120" s="170" t="str">
        <f t="shared" si="26"/>
        <v>10000-746459.551037074i</v>
      </c>
      <c r="S120" s="170" t="str">
        <f t="shared" si="27"/>
        <v>-61209683.1850401i</v>
      </c>
      <c r="T120" s="170" t="str">
        <f t="shared" si="36"/>
        <v>9760.48747979433-737467.637856926i</v>
      </c>
      <c r="U120" s="170" t="str">
        <f t="shared" si="28"/>
        <v>-1.02741973471519+77.6281724059923i</v>
      </c>
      <c r="V120" s="170"/>
    </row>
    <row r="121" spans="1:22" x14ac:dyDescent="0.2">
      <c r="A121" s="8"/>
      <c r="B121" s="170">
        <f t="shared" si="37"/>
        <v>1.419999999999991</v>
      </c>
      <c r="C121" s="170">
        <f t="shared" si="38"/>
        <v>26.302679918953288</v>
      </c>
      <c r="D121" s="170">
        <f t="shared" si="29"/>
        <v>2.6302679918953287E-2</v>
      </c>
      <c r="E121" s="170">
        <f t="shared" si="30"/>
        <v>44.879624874825488</v>
      </c>
      <c r="F121" s="170">
        <f t="shared" si="31"/>
        <v>-14.112418913142234</v>
      </c>
      <c r="G121" s="170">
        <f t="shared" si="32"/>
        <v>37.701166065940924</v>
      </c>
      <c r="H121" s="170">
        <f t="shared" si="33"/>
        <v>90.767052704057846</v>
      </c>
      <c r="I121" s="170">
        <f t="shared" si="34"/>
        <v>82.580790940766406</v>
      </c>
      <c r="J121" s="170">
        <f t="shared" si="35"/>
        <v>76.654633790915611</v>
      </c>
      <c r="K121" s="170" t="str">
        <f t="shared" si="21"/>
        <v>1+0.000262833196952439i</v>
      </c>
      <c r="L121" s="170" t="str">
        <f t="shared" si="22"/>
        <v>1-0.0000383041181768329i</v>
      </c>
      <c r="M121" s="170" t="str">
        <f t="shared" si="39"/>
        <v>1.00000001006759+0.000224529078775606i</v>
      </c>
      <c r="N121" s="170" t="str">
        <f t="shared" si="23"/>
        <v>1+0.251261047498313i</v>
      </c>
      <c r="O121" s="170" t="str">
        <f t="shared" si="24"/>
        <v>0.999999982522973+0.000367525793736525i</v>
      </c>
      <c r="P121" s="170" t="str">
        <f t="shared" si="40"/>
        <v>0.999907637607056+0.251628568900753i</v>
      </c>
      <c r="Q121" s="170" t="str">
        <f t="shared" si="25"/>
        <v>170.087350670408-42.7621842515852i</v>
      </c>
      <c r="R121" s="170" t="str">
        <f t="shared" si="26"/>
        <v>10000-737914.89921393i</v>
      </c>
      <c r="S121" s="170" t="str">
        <f t="shared" si="27"/>
        <v>-60509021.7355421i</v>
      </c>
      <c r="T121" s="170" t="str">
        <f t="shared" si="36"/>
        <v>9760.48747387152-729025.951888226i</v>
      </c>
      <c r="U121" s="170" t="str">
        <f t="shared" si="28"/>
        <v>-1.02741973409174+76.7395738829713i</v>
      </c>
      <c r="V121" s="170"/>
    </row>
    <row r="122" spans="1:22" x14ac:dyDescent="0.2">
      <c r="A122" s="8"/>
      <c r="B122" s="170">
        <f t="shared" si="37"/>
        <v>1.4249999999999909</v>
      </c>
      <c r="C122" s="170">
        <f t="shared" si="38"/>
        <v>26.607250597987544</v>
      </c>
      <c r="D122" s="170">
        <f t="shared" si="29"/>
        <v>2.6607250597987544E-2</v>
      </c>
      <c r="E122" s="170">
        <f t="shared" si="30"/>
        <v>44.873621814357421</v>
      </c>
      <c r="F122" s="170">
        <f t="shared" si="31"/>
        <v>-14.269206584927639</v>
      </c>
      <c r="G122" s="170">
        <f t="shared" si="32"/>
        <v>37.601184637710993</v>
      </c>
      <c r="H122" s="170">
        <f t="shared" si="33"/>
        <v>90.775933636037323</v>
      </c>
      <c r="I122" s="170">
        <f t="shared" si="34"/>
        <v>82.474806452068407</v>
      </c>
      <c r="J122" s="170">
        <f t="shared" si="35"/>
        <v>76.506727051109678</v>
      </c>
      <c r="K122" s="170" t="str">
        <f t="shared" si="21"/>
        <v>1+0.000265876661934533i</v>
      </c>
      <c r="L122" s="170" t="str">
        <f t="shared" si="22"/>
        <v>1-0.0000387476589612273i</v>
      </c>
      <c r="M122" s="170" t="str">
        <f t="shared" si="39"/>
        <v>1.0000000103021+0.000227129002973306i</v>
      </c>
      <c r="N122" s="170" t="str">
        <f t="shared" si="23"/>
        <v>1+0.254170513305113i</v>
      </c>
      <c r="O122" s="170" t="str">
        <f t="shared" si="24"/>
        <v>0.999999982115881+0.00037178154185443i</v>
      </c>
      <c r="P122" s="170" t="str">
        <f t="shared" si="40"/>
        <v>0.999905486210551+0.254542290301352i</v>
      </c>
      <c r="Q122" s="170" t="str">
        <f t="shared" si="25"/>
        <v>169.852266725901-43.197595601306i</v>
      </c>
      <c r="R122" s="170" t="str">
        <f t="shared" si="26"/>
        <v>10000-729468.057211393i</v>
      </c>
      <c r="S122" s="170" t="str">
        <f t="shared" si="27"/>
        <v>-59816380.6913341i</v>
      </c>
      <c r="T122" s="170" t="str">
        <f t="shared" si="36"/>
        <v>9760.48746781074-720680.897519791i</v>
      </c>
      <c r="U122" s="170" t="str">
        <f t="shared" si="28"/>
        <v>-1.02741973345376+75.8611471073465i</v>
      </c>
      <c r="V122" s="170"/>
    </row>
    <row r="123" spans="1:22" x14ac:dyDescent="0.2">
      <c r="A123" s="8"/>
      <c r="B123" s="170">
        <f t="shared" si="37"/>
        <v>1.4299999999999908</v>
      </c>
      <c r="C123" s="170">
        <f t="shared" si="38"/>
        <v>26.915348039268597</v>
      </c>
      <c r="D123" s="170">
        <f t="shared" si="29"/>
        <v>2.6915348039268597E-2</v>
      </c>
      <c r="E123" s="170">
        <f t="shared" si="30"/>
        <v>44.867487502535596</v>
      </c>
      <c r="F123" s="170">
        <f t="shared" si="31"/>
        <v>-14.42758843851561</v>
      </c>
      <c r="G123" s="170">
        <f t="shared" si="32"/>
        <v>37.501203641990955</v>
      </c>
      <c r="H123" s="170">
        <f t="shared" si="33"/>
        <v>90.784917365019012</v>
      </c>
      <c r="I123" s="170">
        <f t="shared" si="34"/>
        <v>82.368691144526551</v>
      </c>
      <c r="J123" s="170">
        <f t="shared" si="35"/>
        <v>76.357328926503399</v>
      </c>
      <c r="K123" s="170" t="str">
        <f t="shared" si="21"/>
        <v>1+0.000268955368580178i</v>
      </c>
      <c r="L123" s="170" t="str">
        <f t="shared" si="22"/>
        <v>1-0.0000391963357058469i</v>
      </c>
      <c r="M123" s="170" t="str">
        <f t="shared" si="39"/>
        <v>1.00000001054206+0.000229759032874331i</v>
      </c>
      <c r="N123" s="170" t="str">
        <f t="shared" si="23"/>
        <v>1+0.257113669138145i</v>
      </c>
      <c r="O123" s="170" t="str">
        <f t="shared" si="24"/>
        <v>0.999999981699306+0.000376086569213008i</v>
      </c>
      <c r="P123" s="170" t="str">
        <f t="shared" si="40"/>
        <v>0.999903284701582+0.257489751001999i</v>
      </c>
      <c r="Q123" s="170" t="str">
        <f t="shared" si="25"/>
        <v>169.612378334318-43.6361215991358i</v>
      </c>
      <c r="R123" s="170" t="str">
        <f t="shared" si="26"/>
        <v>10000-721117.905409708i</v>
      </c>
      <c r="S123" s="170" t="str">
        <f t="shared" si="27"/>
        <v>-59131668.2435961i</v>
      </c>
      <c r="T123" s="170" t="str">
        <f t="shared" si="36"/>
        <v>9760.4874616088-712431.36862371i</v>
      </c>
      <c r="U123" s="170" t="str">
        <f t="shared" si="28"/>
        <v>-1.02741973280093+74.9927756446012i</v>
      </c>
      <c r="V123" s="170"/>
    </row>
    <row r="124" spans="1:22" x14ac:dyDescent="0.2">
      <c r="A124" s="8"/>
      <c r="B124" s="170">
        <f t="shared" si="37"/>
        <v>1.4349999999999907</v>
      </c>
      <c r="C124" s="170">
        <f t="shared" si="38"/>
        <v>27.227013080778544</v>
      </c>
      <c r="D124" s="170">
        <f t="shared" si="29"/>
        <v>2.7227013080778545E-2</v>
      </c>
      <c r="E124" s="170">
        <f t="shared" si="30"/>
        <v>44.861219261044653</v>
      </c>
      <c r="F124" s="170">
        <f t="shared" si="31"/>
        <v>-14.587575801910958</v>
      </c>
      <c r="G124" s="170">
        <f t="shared" si="32"/>
        <v>37.40122308885131</v>
      </c>
      <c r="H124" s="170">
        <f t="shared" si="33"/>
        <v>90.794005079953806</v>
      </c>
      <c r="I124" s="170">
        <f t="shared" si="34"/>
        <v>82.262442349895963</v>
      </c>
      <c r="J124" s="170">
        <f t="shared" si="35"/>
        <v>76.206429278042847</v>
      </c>
      <c r="K124" s="170" t="str">
        <f t="shared" si="21"/>
        <v>1+0.000272069724968607i</v>
      </c>
      <c r="L124" s="170" t="str">
        <f t="shared" si="22"/>
        <v>1-0.0000396502078823084i</v>
      </c>
      <c r="M124" s="170" t="str">
        <f t="shared" si="39"/>
        <v>1.00000001078762+0.000232419517086299i</v>
      </c>
      <c r="N124" s="170" t="str">
        <f t="shared" si="23"/>
        <v>1+0.260090905109525i</v>
      </c>
      <c r="O124" s="170" t="str">
        <f t="shared" si="24"/>
        <v>0.999999981273029+0.000380441446438972i</v>
      </c>
      <c r="P124" s="170" t="str">
        <f t="shared" si="40"/>
        <v>0.999901031912883+0.260471341685249i</v>
      </c>
      <c r="Q124" s="170" t="str">
        <f t="shared" si="25"/>
        <v>169.367602252954-44.0777400406908i</v>
      </c>
      <c r="R124" s="170" t="str">
        <f t="shared" si="26"/>
        <v>10000-712863.337005296i</v>
      </c>
      <c r="S124" s="170" t="str">
        <f t="shared" si="27"/>
        <v>-58454793.6344344i</v>
      </c>
      <c r="T124" s="170" t="str">
        <f t="shared" si="36"/>
        <v>9760.48745526239-704276.271733858i</v>
      </c>
      <c r="U124" s="170" t="str">
        <f t="shared" si="28"/>
        <v>-1.02741973213288+74.1343443930378i</v>
      </c>
      <c r="V124" s="170"/>
    </row>
    <row r="125" spans="1:22" x14ac:dyDescent="0.2">
      <c r="A125" s="8"/>
      <c r="B125" s="170">
        <f t="shared" si="37"/>
        <v>1.4399999999999906</v>
      </c>
      <c r="C125" s="170">
        <f t="shared" si="38"/>
        <v>27.542287033381079</v>
      </c>
      <c r="D125" s="170">
        <f t="shared" si="29"/>
        <v>2.7542287033381078E-2</v>
      </c>
      <c r="E125" s="170">
        <f t="shared" si="30"/>
        <v>44.854814365344652</v>
      </c>
      <c r="F125" s="170">
        <f t="shared" si="31"/>
        <v>-14.749179919039547</v>
      </c>
      <c r="G125" s="170">
        <f t="shared" si="32"/>
        <v>37.301242988597046</v>
      </c>
      <c r="H125" s="170">
        <f t="shared" si="33"/>
        <v>90.803197983511524</v>
      </c>
      <c r="I125" s="170">
        <f t="shared" si="34"/>
        <v>82.156057353941691</v>
      </c>
      <c r="J125" s="170">
        <f t="shared" si="35"/>
        <v>76.054018064471975</v>
      </c>
      <c r="K125" s="170" t="str">
        <f t="shared" si="21"/>
        <v>1+0.000275220143904384i</v>
      </c>
      <c r="L125" s="170" t="str">
        <f t="shared" si="22"/>
        <v>1-0.0000401093356508771i</v>
      </c>
      <c r="M125" s="170" t="str">
        <f t="shared" si="39"/>
        <v>1.0000000110389+0.000235110808253507i</v>
      </c>
      <c r="N125" s="170" t="str">
        <f t="shared" si="23"/>
        <v>1+0.263102615848656i</v>
      </c>
      <c r="O125" s="170" t="str">
        <f t="shared" si="24"/>
        <v>0.999999980836821+0.000384846750766581i</v>
      </c>
      <c r="P125" s="170" t="str">
        <f t="shared" si="40"/>
        <v>0.999898726649993+0.26348745755754i</v>
      </c>
      <c r="Q125" s="170" t="str">
        <f t="shared" si="25"/>
        <v>169.117854456689-44.52242691684i</v>
      </c>
      <c r="R125" s="170" t="str">
        <f t="shared" si="26"/>
        <v>10000-704703.257864056i</v>
      </c>
      <c r="S125" s="170" t="str">
        <f t="shared" si="27"/>
        <v>-57785667.1448527i</v>
      </c>
      <c r="T125" s="170" t="str">
        <f t="shared" si="36"/>
        <v>9760.48744876815-696214.525900978i</v>
      </c>
      <c r="U125" s="170" t="str">
        <f t="shared" si="28"/>
        <v>-1.02741973144928+73.2857395685241i</v>
      </c>
      <c r="V125" s="170"/>
    </row>
    <row r="126" spans="1:22" x14ac:dyDescent="0.2">
      <c r="A126" s="8"/>
      <c r="B126" s="170">
        <f t="shared" si="37"/>
        <v>1.4449999999999905</v>
      </c>
      <c r="C126" s="170">
        <f t="shared" si="38"/>
        <v>27.861211686297107</v>
      </c>
      <c r="D126" s="170">
        <f t="shared" si="29"/>
        <v>2.7861211686297106E-2</v>
      </c>
      <c r="E126" s="170">
        <f t="shared" si="30"/>
        <v>44.848270044245375</v>
      </c>
      <c r="F126" s="170">
        <f t="shared" si="31"/>
        <v>-14.912411943079626</v>
      </c>
      <c r="G126" s="170">
        <f t="shared" si="32"/>
        <v>37.201263351773086</v>
      </c>
      <c r="H126" s="170">
        <f t="shared" si="33"/>
        <v>90.812497292237907</v>
      </c>
      <c r="I126" s="170">
        <f t="shared" si="34"/>
        <v>82.049533396018461</v>
      </c>
      <c r="J126" s="170">
        <f t="shared" si="35"/>
        <v>75.900085349158275</v>
      </c>
      <c r="K126" s="170" t="str">
        <f t="shared" si="21"/>
        <v>1+0.000278407042972127i</v>
      </c>
      <c r="L126" s="170" t="str">
        <f t="shared" si="22"/>
        <v>1-0.0000405737798684413i</v>
      </c>
      <c r="M126" s="170" t="str">
        <f t="shared" si="39"/>
        <v>1.00000001129603+0.000237833263103686i</v>
      </c>
      <c r="N126" s="170" t="str">
        <f t="shared" si="23"/>
        <v>1+0.266149200554535i</v>
      </c>
      <c r="O126" s="170" t="str">
        <f t="shared" si="24"/>
        <v>0.999999980390454+0.000389303066114153i</v>
      </c>
      <c r="P126" s="170" t="str">
        <f t="shared" si="40"/>
        <v>0.999896367690634+0.266538498401584i</v>
      </c>
      <c r="Q126" s="170" t="str">
        <f t="shared" si="25"/>
        <v>168.863050161973-44.9701563634941i</v>
      </c>
      <c r="R126" s="170" t="str">
        <f t="shared" si="26"/>
        <v>10000-696636.586376342i</v>
      </c>
      <c r="S126" s="170" t="str">
        <f t="shared" si="27"/>
        <v>-57124200.0828601i</v>
      </c>
      <c r="T126" s="170" t="str">
        <f t="shared" si="36"/>
        <v>9760.48744212266-688245.0625494i</v>
      </c>
      <c r="U126" s="170" t="str">
        <f t="shared" si="28"/>
        <v>-1.02741973074976+72.4468486894106i</v>
      </c>
      <c r="V126" s="170"/>
    </row>
    <row r="127" spans="1:22" x14ac:dyDescent="0.2">
      <c r="A127" s="8"/>
      <c r="B127" s="170">
        <f t="shared" si="37"/>
        <v>1.4499999999999904</v>
      </c>
      <c r="C127" s="170">
        <f t="shared" si="38"/>
        <v>28.183829312643923</v>
      </c>
      <c r="D127" s="170">
        <f t="shared" si="29"/>
        <v>2.8183829312643922E-2</v>
      </c>
      <c r="E127" s="170">
        <f t="shared" si="30"/>
        <v>44.841583479494432</v>
      </c>
      <c r="F127" s="170">
        <f t="shared" si="31"/>
        <v>-15.077282929607762</v>
      </c>
      <c r="G127" s="170">
        <f t="shared" si="32"/>
        <v>37.101284189169462</v>
      </c>
      <c r="H127" s="170">
        <f t="shared" si="33"/>
        <v>90.82190423671365</v>
      </c>
      <c r="I127" s="170">
        <f t="shared" si="34"/>
        <v>81.942867668663894</v>
      </c>
      <c r="J127" s="170">
        <f t="shared" si="35"/>
        <v>75.744621307105888</v>
      </c>
      <c r="K127" s="170" t="str">
        <f t="shared" si="21"/>
        <v>1+0.000281630844591856i</v>
      </c>
      <c r="L127" s="170" t="str">
        <f t="shared" si="22"/>
        <v>1-0.0000410436020965791i</v>
      </c>
      <c r="M127" s="170" t="str">
        <f t="shared" si="39"/>
        <v>1.00000001155914+0.000240587242495277i</v>
      </c>
      <c r="N127" s="170" t="str">
        <f t="shared" si="23"/>
        <v>1+0.269231063048665i</v>
      </c>
      <c r="O127" s="170" t="str">
        <f t="shared" si="24"/>
        <v>0.999999979933689+0.00039381098316146i</v>
      </c>
      <c r="P127" s="170" t="str">
        <f t="shared" si="40"/>
        <v>0.999893953784052+0.269624868629352i</v>
      </c>
      <c r="Q127" s="170" t="str">
        <f t="shared" si="25"/>
        <v>168.603103852619-45.420900610929i</v>
      </c>
      <c r="R127" s="170" t="str">
        <f t="shared" si="26"/>
        <v>10000-688662.253313576i</v>
      </c>
      <c r="S127" s="170" t="str">
        <f t="shared" si="27"/>
        <v>-56470304.7717133i</v>
      </c>
      <c r="T127" s="170" t="str">
        <f t="shared" si="36"/>
        <v>9760.48743532235-680366.825335374i</v>
      </c>
      <c r="U127" s="170" t="str">
        <f t="shared" si="28"/>
        <v>-1.02741973003393+71.6175605616184i</v>
      </c>
      <c r="V127" s="170"/>
    </row>
    <row r="128" spans="1:22" x14ac:dyDescent="0.2">
      <c r="A128" s="8"/>
      <c r="B128" s="170">
        <f t="shared" si="37"/>
        <v>1.4549999999999903</v>
      </c>
      <c r="C128" s="170">
        <f t="shared" si="38"/>
        <v>28.510182675038468</v>
      </c>
      <c r="D128" s="170">
        <f t="shared" si="29"/>
        <v>2.8510182675038468E-2</v>
      </c>
      <c r="E128" s="170">
        <f t="shared" si="30"/>
        <v>44.834751805379838</v>
      </c>
      <c r="F128" s="170">
        <f t="shared" si="31"/>
        <v>-15.243803829560518</v>
      </c>
      <c r="G128" s="170">
        <f t="shared" si="32"/>
        <v>37.001305511827695</v>
      </c>
      <c r="H128" s="170">
        <f t="shared" si="33"/>
        <v>90.83142006171505</v>
      </c>
      <c r="I128" s="170">
        <f t="shared" si="34"/>
        <v>81.836057317207533</v>
      </c>
      <c r="J128" s="170">
        <f t="shared" si="35"/>
        <v>75.587616232154531</v>
      </c>
      <c r="K128" s="170" t="str">
        <f t="shared" si="21"/>
        <v>1+0.000284891976074984i</v>
      </c>
      <c r="L128" s="170" t="str">
        <f t="shared" si="22"/>
        <v>1-0.0000415188646097179i</v>
      </c>
      <c r="M128" s="170" t="str">
        <f t="shared" si="39"/>
        <v>1.00000001182839+0.000243373111465266i</v>
      </c>
      <c r="N128" s="170" t="str">
        <f t="shared" si="23"/>
        <v>1+0.272348611828581i</v>
      </c>
      <c r="O128" s="170" t="str">
        <f t="shared" si="24"/>
        <v>0.999999979466284+0.000398371099428024i</v>
      </c>
      <c r="P128" s="170" t="str">
        <f t="shared" si="40"/>
        <v>0.999891483650362+0.27274697733568i</v>
      </c>
      <c r="Q128" s="170" t="str">
        <f t="shared" si="25"/>
        <v>168.337929307455-45.8746299326937i</v>
      </c>
      <c r="R128" s="170" t="str">
        <f t="shared" si="26"/>
        <v>10000-680779.20168656i</v>
      </c>
      <c r="S128" s="170" t="str">
        <f t="shared" si="27"/>
        <v>-55823894.5382977i</v>
      </c>
      <c r="T128" s="170" t="str">
        <f t="shared" si="36"/>
        <v>9760.48742836364-672578.770007103i</v>
      </c>
      <c r="U128" s="170" t="str">
        <f t="shared" si="28"/>
        <v>-1.02741972930144+70.7977652639057i</v>
      </c>
      <c r="V128" s="170"/>
    </row>
    <row r="129" spans="1:22" x14ac:dyDescent="0.2">
      <c r="A129" s="8"/>
      <c r="B129" s="170">
        <f t="shared" si="37"/>
        <v>1.4599999999999902</v>
      </c>
      <c r="C129" s="170">
        <f t="shared" si="38"/>
        <v>28.840315031265416</v>
      </c>
      <c r="D129" s="170">
        <f t="shared" si="29"/>
        <v>2.8840315031265416E-2</v>
      </c>
      <c r="E129" s="170">
        <f t="shared" si="30"/>
        <v>44.827772108348036</v>
      </c>
      <c r="F129" s="170">
        <f t="shared" si="31"/>
        <v>-15.41198548200904</v>
      </c>
      <c r="G129" s="170">
        <f t="shared" si="32"/>
        <v>36.901327331046055</v>
      </c>
      <c r="H129" s="170">
        <f t="shared" si="33"/>
        <v>90.841046026376489</v>
      </c>
      <c r="I129" s="170">
        <f t="shared" si="34"/>
        <v>81.729099439394091</v>
      </c>
      <c r="J129" s="170">
        <f t="shared" si="35"/>
        <v>75.429060544367445</v>
      </c>
      <c r="K129" s="170" t="str">
        <f t="shared" si="21"/>
        <v>1+0.000288190869680957i</v>
      </c>
      <c r="L129" s="170" t="str">
        <f t="shared" si="22"/>
        <v>1-0.000041999630403389i</v>
      </c>
      <c r="M129" s="170" t="str">
        <f t="shared" si="39"/>
        <v>1.00000001210391+0.000246191239277568i</v>
      </c>
      <c r="N129" s="170" t="str">
        <f t="shared" si="23"/>
        <v>1+0.275502260121996i</v>
      </c>
      <c r="O129" s="170" t="str">
        <f t="shared" si="24"/>
        <v>0.999999978987993+0.000402984019352316i</v>
      </c>
      <c r="P129" s="170" t="str">
        <f t="shared" si="40"/>
        <v>0.999888955979868+0.275905238352493i</v>
      </c>
      <c r="Q129" s="170" t="str">
        <f t="shared" si="25"/>
        <v>168.067439629897-46.3313125941458i</v>
      </c>
      <c r="R129" s="170" t="str">
        <f t="shared" si="26"/>
        <v>10000-672986.386605331i</v>
      </c>
      <c r="S129" s="170" t="str">
        <f t="shared" si="27"/>
        <v>-55184883.7016371i</v>
      </c>
      <c r="T129" s="170" t="str">
        <f t="shared" si="36"/>
        <v>9760.48742124287-664879.864266286i</v>
      </c>
      <c r="U129" s="170" t="str">
        <f t="shared" si="28"/>
        <v>-1.02741972855188+69.9873541332934i</v>
      </c>
      <c r="V129" s="170"/>
    </row>
    <row r="130" spans="1:22" x14ac:dyDescent="0.2">
      <c r="A130" s="8"/>
      <c r="B130" s="170">
        <f t="shared" si="37"/>
        <v>1.4649999999999901</v>
      </c>
      <c r="C130" s="170">
        <f t="shared" si="38"/>
        <v>29.174270140011014</v>
      </c>
      <c r="D130" s="170">
        <f t="shared" si="29"/>
        <v>2.9174270140011015E-2</v>
      </c>
      <c r="E130" s="170">
        <f t="shared" si="30"/>
        <v>44.820641426639739</v>
      </c>
      <c r="F130" s="170">
        <f t="shared" si="31"/>
        <v>-15.581838606744796</v>
      </c>
      <c r="G130" s="170">
        <f t="shared" si="32"/>
        <v>36.801349658385675</v>
      </c>
      <c r="H130" s="170">
        <f t="shared" si="33"/>
        <v>90.850783404354758</v>
      </c>
      <c r="I130" s="170">
        <f t="shared" si="34"/>
        <v>81.621991085025414</v>
      </c>
      <c r="J130" s="170">
        <f t="shared" si="35"/>
        <v>75.268944797609961</v>
      </c>
      <c r="K130" s="170" t="str">
        <f t="shared" si="21"/>
        <v>1+0.000291527962674548i</v>
      </c>
      <c r="L130" s="170" t="str">
        <f t="shared" si="22"/>
        <v>1-0.0000424859632025777i</v>
      </c>
      <c r="M130" s="170" t="str">
        <f t="shared" si="39"/>
        <v>1.00000001238585+0.00024904199947197i</v>
      </c>
      <c r="N130" s="170" t="str">
        <f t="shared" si="23"/>
        <v>1+0.278692425941578i</v>
      </c>
      <c r="O130" s="170" t="str">
        <f t="shared" si="24"/>
        <v>0.99999997849856+0.000407650354371876i</v>
      </c>
      <c r="P130" s="170" t="str">
        <f t="shared" si="40"/>
        <v>0.999886369432364+0.279100070303661i</v>
      </c>
      <c r="Q130" s="170" t="str">
        <f t="shared" si="25"/>
        <v>167.791547279525-46.7909148006693i</v>
      </c>
      <c r="R130" s="170" t="str">
        <f t="shared" si="26"/>
        <v>10000-665282.77514069i</v>
      </c>
      <c r="S130" s="170" t="str">
        <f t="shared" si="27"/>
        <v>-54553187.5615366i</v>
      </c>
      <c r="T130" s="170" t="str">
        <f t="shared" si="36"/>
        <v>9760.48741395621-657269.087631297i</v>
      </c>
      <c r="U130" s="170" t="str">
        <f t="shared" si="28"/>
        <v>-1.02741972778487+69.1862197506629i</v>
      </c>
      <c r="V130" s="170"/>
    </row>
    <row r="131" spans="1:22" x14ac:dyDescent="0.2">
      <c r="A131" s="8"/>
      <c r="B131" s="170">
        <f t="shared" si="37"/>
        <v>1.46999999999999</v>
      </c>
      <c r="C131" s="170">
        <f t="shared" si="38"/>
        <v>29.512092266663181</v>
      </c>
      <c r="D131" s="170">
        <f t="shared" si="29"/>
        <v>2.9512092266663181E-2</v>
      </c>
      <c r="E131" s="170">
        <f t="shared" si="30"/>
        <v>44.813356749942997</v>
      </c>
      <c r="F131" s="170">
        <f t="shared" si="31"/>
        <v>-15.753373796676497</v>
      </c>
      <c r="G131" s="170">
        <f t="shared" si="32"/>
        <v>36.701372505677035</v>
      </c>
      <c r="H131" s="170">
        <f t="shared" si="33"/>
        <v>90.860633483995088</v>
      </c>
      <c r="I131" s="170">
        <f t="shared" si="34"/>
        <v>81.51472925562004</v>
      </c>
      <c r="J131" s="170">
        <f t="shared" si="35"/>
        <v>75.107259687318589</v>
      </c>
      <c r="K131" s="170" t="str">
        <f t="shared" si="21"/>
        <v>1+0.000294903697383819i</v>
      </c>
      <c r="L131" s="170" t="str">
        <f t="shared" si="22"/>
        <v>1-0.0000429779274701697i</v>
      </c>
      <c r="M131" s="170" t="str">
        <f t="shared" si="39"/>
        <v>1.00000001267435+0.000251925769913649i</v>
      </c>
      <c r="N131" s="170" t="str">
        <f t="shared" si="23"/>
        <v>1+0.281919532140348i</v>
      </c>
      <c r="O131" s="170" t="str">
        <f t="shared" si="24"/>
        <v>0.999999977997727+0.000412370723004357i</v>
      </c>
      <c r="P131" s="170" t="str">
        <f t="shared" si="40"/>
        <v>0.999883722636429+0.282331896660482i</v>
      </c>
      <c r="Q131" s="170" t="str">
        <f t="shared" si="25"/>
        <v>167.51016410569-47.2534006456237i</v>
      </c>
      <c r="R131" s="170" t="str">
        <f t="shared" si="26"/>
        <v>10000-657667.346187283i</v>
      </c>
      <c r="S131" s="170" t="str">
        <f t="shared" si="27"/>
        <v>-53928722.3873574i</v>
      </c>
      <c r="T131" s="170" t="str">
        <f t="shared" si="36"/>
        <v>9760.48740649983-649745.431301947i</v>
      </c>
      <c r="U131" s="170" t="str">
        <f t="shared" si="28"/>
        <v>-1.02741972699998+68.3942559265208i</v>
      </c>
      <c r="V131" s="170"/>
    </row>
    <row r="132" spans="1:22" x14ac:dyDescent="0.2">
      <c r="A132" s="8"/>
      <c r="B132" s="170">
        <f t="shared" si="37"/>
        <v>1.4749999999999899</v>
      </c>
      <c r="C132" s="170">
        <f t="shared" si="38"/>
        <v>29.853826189178911</v>
      </c>
      <c r="D132" s="170">
        <f t="shared" si="29"/>
        <v>2.9853826189178912E-2</v>
      </c>
      <c r="E132" s="170">
        <f t="shared" si="30"/>
        <v>44.805915019065807</v>
      </c>
      <c r="F132" s="170">
        <f t="shared" si="31"/>
        <v>-15.926601510037111</v>
      </c>
      <c r="G132" s="170">
        <f t="shared" si="32"/>
        <v>36.601395885025752</v>
      </c>
      <c r="H132" s="170">
        <f t="shared" si="33"/>
        <v>90.870597568499335</v>
      </c>
      <c r="I132" s="170">
        <f t="shared" si="34"/>
        <v>81.40731090409156</v>
      </c>
      <c r="J132" s="170">
        <f t="shared" si="35"/>
        <v>74.943996058462218</v>
      </c>
      <c r="K132" s="170" t="str">
        <f t="shared" si="21"/>
        <v>1+0.00029831852125875i</v>
      </c>
      <c r="L132" s="170" t="str">
        <f t="shared" si="22"/>
        <v>1-0.0000434755884154957i</v>
      </c>
      <c r="M132" s="170" t="str">
        <f t="shared" si="39"/>
        <v>1.00000001296957+0.000254842932843254i</v>
      </c>
      <c r="N132" s="170" t="str">
        <f t="shared" si="23"/>
        <v>1+0.285184006467739i</v>
      </c>
      <c r="O132" s="170" t="str">
        <f t="shared" si="24"/>
        <v>0.999999977485228+0.000417145750929507i</v>
      </c>
      <c r="P132" s="170" t="str">
        <f t="shared" si="40"/>
        <v>0.999881014188697+0.285601145797816i</v>
      </c>
      <c r="Q132" s="170" t="str">
        <f t="shared" si="25"/>
        <v>167.223201383234-47.7187320580874i</v>
      </c>
      <c r="R132" s="170" t="str">
        <f t="shared" si="26"/>
        <v>10000-650139.090328258i</v>
      </c>
      <c r="S132" s="170" t="str">
        <f t="shared" si="27"/>
        <v>-53311405.406917i</v>
      </c>
      <c r="T132" s="170" t="str">
        <f t="shared" si="36"/>
        <v>9760.48739886976-642307.898025739i</v>
      </c>
      <c r="U132" s="170" t="str">
        <f t="shared" si="28"/>
        <v>-1.02741972619682+67.61135768692i</v>
      </c>
      <c r="V132" s="170"/>
    </row>
    <row r="133" spans="1:22" x14ac:dyDescent="0.2">
      <c r="A133" s="8"/>
      <c r="B133" s="170">
        <f t="shared" si="37"/>
        <v>1.4799999999999898</v>
      </c>
      <c r="C133" s="170">
        <f t="shared" si="38"/>
        <v>30.199517204019468</v>
      </c>
      <c r="D133" s="170">
        <f t="shared" si="29"/>
        <v>3.0199517204019467E-2</v>
      </c>
      <c r="E133" s="170">
        <f t="shared" si="30"/>
        <v>44.798313125629136</v>
      </c>
      <c r="F133" s="170">
        <f t="shared" si="31"/>
        <v>-16.101532062399219</v>
      </c>
      <c r="G133" s="170">
        <f t="shared" si="32"/>
        <v>36.501419808819087</v>
      </c>
      <c r="H133" s="170">
        <f t="shared" si="33"/>
        <v>90.880676976095657</v>
      </c>
      <c r="I133" s="170">
        <f t="shared" si="34"/>
        <v>81.29973293444823</v>
      </c>
      <c r="J133" s="170">
        <f t="shared" si="35"/>
        <v>74.779144913696442</v>
      </c>
      <c r="K133" s="170" t="str">
        <f t="shared" si="21"/>
        <v>1+0.000301772886930546i</v>
      </c>
      <c r="L133" s="170" t="str">
        <f t="shared" si="22"/>
        <v>1-0.0000439790120029751i</v>
      </c>
      <c r="M133" s="170" t="str">
        <f t="shared" si="39"/>
        <v>1.00000001327167+0.000257793874927571i</v>
      </c>
      <c r="N133" s="170" t="str">
        <f t="shared" si="23"/>
        <v>1+0.288486281626287i</v>
      </c>
      <c r="O133" s="170" t="str">
        <f t="shared" si="24"/>
        <v>0.999999976960792+0.000421976071072106i</v>
      </c>
      <c r="P133" s="170" t="str">
        <f t="shared" si="40"/>
        <v>0.999878242653113+0.288908251050864i</v>
      </c>
      <c r="Q133" s="170" t="str">
        <f t="shared" si="25"/>
        <v>166.930569850376-48.1868687504517i</v>
      </c>
      <c r="R133" s="170" t="str">
        <f t="shared" si="26"/>
        <v>10000-642697.009701445i</v>
      </c>
      <c r="S133" s="170" t="str">
        <f t="shared" si="27"/>
        <v>-52701154.7955186i</v>
      </c>
      <c r="T133" s="170" t="str">
        <f t="shared" si="36"/>
        <v>9760.48739106199-634955.501965687i</v>
      </c>
      <c r="U133" s="170" t="str">
        <f t="shared" si="28"/>
        <v>-1.02741972537495+66.8374212595461i</v>
      </c>
      <c r="V133" s="170"/>
    </row>
    <row r="134" spans="1:22" x14ac:dyDescent="0.2">
      <c r="A134" s="8"/>
      <c r="B134" s="170">
        <f t="shared" si="37"/>
        <v>1.4849999999999897</v>
      </c>
      <c r="C134" s="170">
        <f t="shared" si="38"/>
        <v>30.549211132154415</v>
      </c>
      <c r="D134" s="170">
        <f t="shared" si="29"/>
        <v>3.0549211132154416E-2</v>
      </c>
      <c r="E134" s="170">
        <f t="shared" si="30"/>
        <v>44.790547911780891</v>
      </c>
      <c r="F134" s="170">
        <f t="shared" si="31"/>
        <v>-16.278175618500534</v>
      </c>
      <c r="G134" s="170">
        <f t="shared" si="32"/>
        <v>36.40144428973273</v>
      </c>
      <c r="H134" s="170">
        <f t="shared" si="33"/>
        <v>90.890873040210337</v>
      </c>
      <c r="I134" s="170">
        <f t="shared" si="34"/>
        <v>81.191992201513614</v>
      </c>
      <c r="J134" s="170">
        <f t="shared" si="35"/>
        <v>74.612697421709811</v>
      </c>
      <c r="K134" s="170" t="str">
        <f t="shared" si="21"/>
        <v>1+0.000305267252271636i</v>
      </c>
      <c r="L134" s="170" t="str">
        <f t="shared" si="22"/>
        <v>1-0.0000444882649608591i</v>
      </c>
      <c r="M134" s="170" t="str">
        <f t="shared" si="39"/>
        <v>1.00000001358081+0.000260778987310777i</v>
      </c>
      <c r="N134" s="170" t="str">
        <f t="shared" si="23"/>
        <v>1+0.291826795328987i</v>
      </c>
      <c r="O134" s="170" t="str">
        <f t="shared" si="24"/>
        <v>0.99999997642414+0.000426862323685857i</v>
      </c>
      <c r="P134" s="170" t="str">
        <f t="shared" si="40"/>
        <v>0.999875406560172+0.292253650772605i</v>
      </c>
      <c r="Q134" s="170" t="str">
        <f t="shared" si="25"/>
        <v>166.632179748809-48.657768165934i</v>
      </c>
      <c r="R134" s="170" t="str">
        <f t="shared" si="26"/>
        <v>10000-635340.117867126i</v>
      </c>
      <c r="S134" s="170" t="str">
        <f t="shared" si="27"/>
        <v>-52097889.6651041i</v>
      </c>
      <c r="T134" s="170" t="str">
        <f t="shared" si="36"/>
        <v>9760.48738307233-627687.268569664i</v>
      </c>
      <c r="U134" s="170" t="str">
        <f t="shared" si="28"/>
        <v>-1.02741972453393+66.0723440599647i</v>
      </c>
      <c r="V134" s="170"/>
    </row>
    <row r="135" spans="1:22" x14ac:dyDescent="0.2">
      <c r="A135" s="8"/>
      <c r="B135" s="170">
        <f t="shared" si="37"/>
        <v>1.4899999999999896</v>
      </c>
      <c r="C135" s="170">
        <f t="shared" si="38"/>
        <v>30.902954325135177</v>
      </c>
      <c r="D135" s="170">
        <f t="shared" si="29"/>
        <v>3.0902954325135176E-2</v>
      </c>
      <c r="E135" s="170">
        <f t="shared" si="30"/>
        <v>44.782616169933426</v>
      </c>
      <c r="F135" s="170">
        <f t="shared" si="31"/>
        <v>-16.456542183876593</v>
      </c>
      <c r="G135" s="170">
        <f t="shared" si="32"/>
        <v>36.301469340737114</v>
      </c>
      <c r="H135" s="170">
        <f t="shared" si="33"/>
        <v>90.901187109641512</v>
      </c>
      <c r="I135" s="170">
        <f t="shared" si="34"/>
        <v>81.084085510670548</v>
      </c>
      <c r="J135" s="170">
        <f t="shared" si="35"/>
        <v>74.444644925764919</v>
      </c>
      <c r="K135" s="170" t="str">
        <f t="shared" si="21"/>
        <v>1+0.00030880208045636i</v>
      </c>
      <c r="L135" s="170" t="str">
        <f t="shared" si="22"/>
        <v>1-0.0000450034147900756i</v>
      </c>
      <c r="M135" s="170" t="str">
        <f t="shared" si="39"/>
        <v>1.00000001389715+0.000263798665666284i</v>
      </c>
      <c r="N135" s="170" t="str">
        <f t="shared" si="23"/>
        <v>1+0.295205990357312i</v>
      </c>
      <c r="O135" s="170" t="str">
        <f t="shared" si="24"/>
        <v>0.999999975874987+0.000431805156438251i</v>
      </c>
      <c r="P135" s="170" t="str">
        <f t="shared" si="40"/>
        <v>0.999872504406139+0.295637788391902i</v>
      </c>
      <c r="Q135" s="170" t="str">
        <f t="shared" si="25"/>
        <v>166.327940866094-49.1313854260785i</v>
      </c>
      <c r="R135" s="170" t="str">
        <f t="shared" si="26"/>
        <v>10000-628067.439677248i</v>
      </c>
      <c r="S135" s="170" t="str">
        <f t="shared" si="27"/>
        <v>-51501530.0535346i</v>
      </c>
      <c r="T135" s="170" t="str">
        <f t="shared" si="36"/>
        <v>9760.48737489658-620502.234441195i</v>
      </c>
      <c r="U135" s="170" t="str">
        <f t="shared" si="28"/>
        <v>-1.02741972367333+65.3160246780206i</v>
      </c>
      <c r="V135" s="170"/>
    </row>
    <row r="136" spans="1:22" x14ac:dyDescent="0.2">
      <c r="A136" s="8"/>
      <c r="B136" s="170">
        <f t="shared" si="37"/>
        <v>1.4949999999999894</v>
      </c>
      <c r="C136" s="170">
        <f t="shared" si="38"/>
        <v>31.260793671238797</v>
      </c>
      <c r="D136" s="170">
        <f t="shared" si="29"/>
        <v>3.1260793671238796E-2</v>
      </c>
      <c r="E136" s="170">
        <f t="shared" si="30"/>
        <v>44.774514642524622</v>
      </c>
      <c r="F136" s="170">
        <f t="shared" si="31"/>
        <v>-16.636641596303058</v>
      </c>
      <c r="G136" s="170">
        <f t="shared" si="32"/>
        <v>36.201494975104829</v>
      </c>
      <c r="H136" s="170">
        <f t="shared" si="33"/>
        <v>90.911620548734575</v>
      </c>
      <c r="I136" s="170">
        <f t="shared" si="34"/>
        <v>80.976009617629444</v>
      </c>
      <c r="J136" s="170">
        <f t="shared" si="35"/>
        <v>74.274978952431525</v>
      </c>
      <c r="K136" s="170" t="str">
        <f t="shared" si="21"/>
        <v>1+0.000312377840022366i</v>
      </c>
      <c r="L136" s="170" t="str">
        <f t="shared" si="22"/>
        <v>1-0.0000455245297731765i</v>
      </c>
      <c r="M136" s="170" t="str">
        <f t="shared" si="39"/>
        <v>1.00000001422085+0.000266853310249189i</v>
      </c>
      <c r="N136" s="170" t="str">
        <f t="shared" si="23"/>
        <v>1+0.298624314619902i</v>
      </c>
      <c r="O136" s="170" t="str">
        <f t="shared" si="24"/>
        <v>0.999999975313044+0.000436805224496416i</v>
      </c>
      <c r="P136" s="170" t="str">
        <f t="shared" si="40"/>
        <v>0.999869534652256+0.299061112472273i</v>
      </c>
      <c r="Q136" s="170" t="str">
        <f t="shared" si="25"/>
        <v>166.017762580381-49.6076732783178i</v>
      </c>
      <c r="R136" s="170" t="str">
        <f t="shared" si="26"/>
        <v>10000-620878.011146207i</v>
      </c>
      <c r="S136" s="170" t="str">
        <f t="shared" si="27"/>
        <v>-50911996.913989i</v>
      </c>
      <c r="T136" s="170" t="str">
        <f t="shared" si="36"/>
        <v>9760.48736653037-613399.447211804i</v>
      </c>
      <c r="U136" s="170" t="str">
        <f t="shared" si="28"/>
        <v>-1.02741972279267+64.5683628644005i</v>
      </c>
      <c r="V136" s="170"/>
    </row>
    <row r="137" spans="1:22" x14ac:dyDescent="0.2">
      <c r="A137" s="8"/>
      <c r="B137" s="170">
        <f t="shared" si="37"/>
        <v>1.4999999999999893</v>
      </c>
      <c r="C137" s="170">
        <f t="shared" si="38"/>
        <v>31.622776601683032</v>
      </c>
      <c r="D137" s="170">
        <f t="shared" si="29"/>
        <v>3.1622776601683035E-2</v>
      </c>
      <c r="E137" s="170">
        <f t="shared" si="30"/>
        <v>44.766240021804869</v>
      </c>
      <c r="F137" s="170">
        <f t="shared" si="31"/>
        <v>-16.818483517047067</v>
      </c>
      <c r="G137" s="170">
        <f t="shared" si="32"/>
        <v>36.101521206416969</v>
      </c>
      <c r="H137" s="170">
        <f t="shared" si="33"/>
        <v>90.922174737559914</v>
      </c>
      <c r="I137" s="170">
        <f t="shared" si="34"/>
        <v>80.867761228221838</v>
      </c>
      <c r="J137" s="170">
        <f t="shared" si="35"/>
        <v>74.103691220512843</v>
      </c>
      <c r="K137" s="170" t="str">
        <f t="shared" si="21"/>
        <v>1+0.00031599500493271i</v>
      </c>
      <c r="L137" s="170" t="str">
        <f t="shared" si="22"/>
        <v>1-0.0000460516789833884i</v>
      </c>
      <c r="M137" s="170" t="str">
        <f t="shared" si="39"/>
        <v>1.0000000145521+0.000269943325949322i</v>
      </c>
      <c r="N137" s="170" t="str">
        <f t="shared" si="23"/>
        <v>1+0.302082221211937i</v>
      </c>
      <c r="O137" s="170" t="str">
        <f t="shared" si="24"/>
        <v>0.999999974738011+0.000441863190613957i</v>
      </c>
      <c r="P137" s="170" t="str">
        <f t="shared" si="40"/>
        <v>0.999866495723919+0.302524076771353i</v>
      </c>
      <c r="Q137" s="170" t="str">
        <f t="shared" si="25"/>
        <v>165.701553907534-50.086582043676i</v>
      </c>
      <c r="R137" s="170" t="str">
        <f t="shared" si="26"/>
        <v>10000-613770.879323028i</v>
      </c>
      <c r="S137" s="170" t="str">
        <f t="shared" si="27"/>
        <v>-50329212.1044883i</v>
      </c>
      <c r="T137" s="170" t="str">
        <f t="shared" si="36"/>
        <v>9760.48735796931-606377.965414728i</v>
      </c>
      <c r="U137" s="170" t="str">
        <f t="shared" si="28"/>
        <v>-1.02741972189151+63.8292595173399i</v>
      </c>
      <c r="V137" s="170"/>
    </row>
    <row r="138" spans="1:22" x14ac:dyDescent="0.2">
      <c r="A138" s="8"/>
      <c r="B138" s="170">
        <f t="shared" si="37"/>
        <v>1.5049999999999892</v>
      </c>
      <c r="C138" s="170">
        <f t="shared" si="38"/>
        <v>31.988951096913194</v>
      </c>
      <c r="D138" s="170">
        <f t="shared" si="29"/>
        <v>3.1988951096913194E-2</v>
      </c>
      <c r="E138" s="170">
        <f t="shared" si="30"/>
        <v>44.757788949649829</v>
      </c>
      <c r="F138" s="170">
        <f t="shared" si="31"/>
        <v>-17.00207742192784</v>
      </c>
      <c r="G138" s="170">
        <f t="shared" si="32"/>
        <v>36.001548048570783</v>
      </c>
      <c r="H138" s="170">
        <f t="shared" si="33"/>
        <v>90.932851072092348</v>
      </c>
      <c r="I138" s="170">
        <f t="shared" si="34"/>
        <v>80.759336998220618</v>
      </c>
      <c r="J138" s="170">
        <f t="shared" si="35"/>
        <v>73.930773650164511</v>
      </c>
      <c r="K138" s="170" t="str">
        <f t="shared" si="21"/>
        <v>1+0.000319654054638685i</v>
      </c>
      <c r="L138" s="170" t="str">
        <f t="shared" si="22"/>
        <v>1-0.0000465849322937681i</v>
      </c>
      <c r="M138" s="170" t="str">
        <f t="shared" si="39"/>
        <v>1.00000001489106+0.000273069122344917i</v>
      </c>
      <c r="N138" s="170" t="str">
        <f t="shared" si="23"/>
        <v>1+0.305580168475189i</v>
      </c>
      <c r="O138" s="170" t="str">
        <f t="shared" si="24"/>
        <v>0.999999974149583+0.000446979725218804i</v>
      </c>
      <c r="P138" s="170" t="str">
        <f t="shared" si="40"/>
        <v>0.999863386009846+0.306027140301033i</v>
      </c>
      <c r="Q138" s="170" t="str">
        <f t="shared" si="25"/>
        <v>165.379223550689-50.5680595646865i</v>
      </c>
      <c r="R138" s="170" t="str">
        <f t="shared" si="26"/>
        <v>10000-606745.102165091i</v>
      </c>
      <c r="S138" s="170" t="str">
        <f t="shared" si="27"/>
        <v>-49753098.3775374i</v>
      </c>
      <c r="T138" s="170" t="str">
        <f t="shared" si="36"/>
        <v>9760.48734920882-599436.858360161i</v>
      </c>
      <c r="U138" s="170" t="str">
        <f t="shared" si="28"/>
        <v>-1.02741972096935+63.0986166694907i</v>
      </c>
      <c r="V138" s="170"/>
    </row>
    <row r="139" spans="1:22" x14ac:dyDescent="0.2">
      <c r="A139" s="8"/>
      <c r="B139" s="170">
        <f t="shared" si="37"/>
        <v>1.5099999999999891</v>
      </c>
      <c r="C139" s="170">
        <f t="shared" si="38"/>
        <v>32.359365692962029</v>
      </c>
      <c r="D139" s="170">
        <f t="shared" si="29"/>
        <v>3.2359365692962029E-2</v>
      </c>
      <c r="E139" s="170">
        <f t="shared" si="30"/>
        <v>44.749158017402422</v>
      </c>
      <c r="F139" s="170">
        <f t="shared" si="31"/>
        <v>-17.18743259218834</v>
      </c>
      <c r="G139" s="170">
        <f t="shared" si="32"/>
        <v>35.901575515786838</v>
      </c>
      <c r="H139" s="170">
        <f t="shared" si="33"/>
        <v>90.943650964392518</v>
      </c>
      <c r="I139" s="170">
        <f t="shared" si="34"/>
        <v>80.650733533189253</v>
      </c>
      <c r="J139" s="170">
        <f t="shared" si="35"/>
        <v>73.756218372204174</v>
      </c>
      <c r="K139" s="170" t="str">
        <f t="shared" si="21"/>
        <v>1+0.000323355474143365i</v>
      </c>
      <c r="L139" s="170" t="str">
        <f t="shared" si="22"/>
        <v>1-0.0000471243603864642i</v>
      </c>
      <c r="M139" s="170" t="str">
        <f t="shared" si="39"/>
        <v>1.00000001523792+0.000276231113756901i</v>
      </c>
      <c r="N139" s="170" t="str">
        <f t="shared" si="23"/>
        <v>1+0.309118620058779i</v>
      </c>
      <c r="O139" s="170" t="str">
        <f t="shared" si="24"/>
        <v>0.99999997354745+0.000452155506502077i</v>
      </c>
      <c r="P139" s="170" t="str">
        <f t="shared" si="40"/>
        <v>0.999860203861228+0.309570767388305i</v>
      </c>
      <c r="Q139" s="170" t="str">
        <f t="shared" si="25"/>
        <v>165.050679952332-51.0520511536232i</v>
      </c>
      <c r="R139" s="170" t="str">
        <f t="shared" si="26"/>
        <v>10000-599799.748413238i</v>
      </c>
      <c r="S139" s="170" t="str">
        <f t="shared" si="27"/>
        <v>-49183579.3698857i</v>
      </c>
      <c r="T139" s="170" t="str">
        <f t="shared" si="36"/>
        <v>9760.48734024429-592575.206011878i</v>
      </c>
      <c r="U139" s="170" t="str">
        <f t="shared" si="28"/>
        <v>-1.02741972002572+62.3763374749346i</v>
      </c>
      <c r="V139" s="170"/>
    </row>
    <row r="140" spans="1:22" x14ac:dyDescent="0.2">
      <c r="A140" s="8"/>
      <c r="B140" s="170">
        <f t="shared" si="37"/>
        <v>1.514999999999989</v>
      </c>
      <c r="C140" s="170">
        <f t="shared" si="38"/>
        <v>32.734069487882998</v>
      </c>
      <c r="D140" s="170">
        <f t="shared" si="29"/>
        <v>3.2734069487882995E-2</v>
      </c>
      <c r="E140" s="170">
        <f t="shared" si="30"/>
        <v>44.740343765743503</v>
      </c>
      <c r="F140" s="170">
        <f t="shared" si="31"/>
        <v>-17.374558105178686</v>
      </c>
      <c r="G140" s="170">
        <f t="shared" si="32"/>
        <v>35.801603622616696</v>
      </c>
      <c r="H140" s="170">
        <f t="shared" si="33"/>
        <v>90.954575842790561</v>
      </c>
      <c r="I140" s="170">
        <f t="shared" si="34"/>
        <v>80.5419473883602</v>
      </c>
      <c r="J140" s="170">
        <f t="shared" si="35"/>
        <v>73.580017737611882</v>
      </c>
      <c r="K140" s="170" t="str">
        <f t="shared" si="21"/>
        <v>1+0.000327099754065896i</v>
      </c>
      <c r="L140" s="170" t="str">
        <f t="shared" si="22"/>
        <v>1-0.0000476700347620862i</v>
      </c>
      <c r="M140" s="170" t="str">
        <f t="shared" si="39"/>
        <v>1.00000001559286+0.00027942971930381i</v>
      </c>
      <c r="N140" s="170" t="str">
        <f t="shared" si="23"/>
        <v>1+0.312698044980633i</v>
      </c>
      <c r="O140" s="170" t="str">
        <f t="shared" si="24"/>
        <v>0.999999972931291+0.000457391220507979i</v>
      </c>
      <c r="P140" s="170" t="str">
        <f t="shared" si="40"/>
        <v>0.999856947590847+0.313155427736809i</v>
      </c>
      <c r="Q140" s="170" t="str">
        <f t="shared" si="25"/>
        <v>164.715831348918-51.5384995411254i</v>
      </c>
      <c r="R140" s="170" t="str">
        <f t="shared" si="26"/>
        <v>10000-592933.897468362i</v>
      </c>
      <c r="S140" s="170" t="str">
        <f t="shared" si="27"/>
        <v>-48620579.5924057i</v>
      </c>
      <c r="T140" s="170" t="str">
        <f t="shared" si="36"/>
        <v>9760.48733107092-585792.0988653i</v>
      </c>
      <c r="U140" s="170" t="str">
        <f t="shared" si="28"/>
        <v>-1.0274197190601+61.6623261963474i</v>
      </c>
      <c r="V140" s="170"/>
    </row>
    <row r="141" spans="1:22" x14ac:dyDescent="0.2">
      <c r="A141" s="8"/>
      <c r="B141" s="170">
        <f t="shared" si="37"/>
        <v>1.5199999999999889</v>
      </c>
      <c r="C141" s="170">
        <f t="shared" si="38"/>
        <v>33.113112148258274</v>
      </c>
      <c r="D141" s="170">
        <f t="shared" si="29"/>
        <v>3.3113112148258274E-2</v>
      </c>
      <c r="E141" s="170">
        <f t="shared" si="30"/>
        <v>44.731342684593464</v>
      </c>
      <c r="F141" s="170">
        <f t="shared" si="31"/>
        <v>-17.563462824853538</v>
      </c>
      <c r="G141" s="170">
        <f t="shared" si="32"/>
        <v>35.70163238395039</v>
      </c>
      <c r="H141" s="170">
        <f t="shared" si="33"/>
        <v>90.965627152071534</v>
      </c>
      <c r="I141" s="170">
        <f t="shared" si="34"/>
        <v>80.432975068543854</v>
      </c>
      <c r="J141" s="170">
        <f t="shared" si="35"/>
        <v>73.402164327218003</v>
      </c>
      <c r="K141" s="170" t="str">
        <f t="shared" si="21"/>
        <v>1+0.000330887390706526i</v>
      </c>
      <c r="L141" s="170" t="str">
        <f t="shared" si="22"/>
        <v>1-0.0000482220277491816i</v>
      </c>
      <c r="M141" s="170" t="str">
        <f t="shared" si="39"/>
        <v>1.00000001595606+0.000282665362957344i</v>
      </c>
      <c r="N141" s="170" t="str">
        <f t="shared" si="23"/>
        <v>1+0.316318917689645i</v>
      </c>
      <c r="O141" s="170" t="str">
        <f t="shared" si="24"/>
        <v>0.99999997230078+0.00046268756122473i</v>
      </c>
      <c r="P141" s="170" t="str">
        <f t="shared" si="40"/>
        <v>0.999853615472185+0.316781596489082i</v>
      </c>
      <c r="Q141" s="170" t="str">
        <f t="shared" si="25"/>
        <v>164.37458582809-52.0273448253158i</v>
      </c>
      <c r="R141" s="170" t="str">
        <f t="shared" si="26"/>
        <v>10000-586146.639269348i</v>
      </c>
      <c r="S141" s="170" t="str">
        <f t="shared" si="27"/>
        <v>-48064024.4200867i</v>
      </c>
      <c r="T141" s="170" t="str">
        <f t="shared" si="36"/>
        <v>9760.48732168391-579086.637826919i</v>
      </c>
      <c r="U141" s="170" t="str">
        <f t="shared" si="28"/>
        <v>-1.02741971807199+60.9564881923073i</v>
      </c>
      <c r="V141" s="170"/>
    </row>
    <row r="142" spans="1:22" x14ac:dyDescent="0.2">
      <c r="A142" s="8"/>
      <c r="B142" s="170">
        <f t="shared" si="37"/>
        <v>1.5249999999999888</v>
      </c>
      <c r="C142" s="170">
        <f t="shared" si="38"/>
        <v>33.49654391578192</v>
      </c>
      <c r="D142" s="170">
        <f t="shared" si="29"/>
        <v>3.3496543915781919E-2</v>
      </c>
      <c r="E142" s="170">
        <f t="shared" si="30"/>
        <v>44.722151213047013</v>
      </c>
      <c r="F142" s="170">
        <f t="shared" si="31"/>
        <v>-17.754155392084726</v>
      </c>
      <c r="G142" s="170">
        <f t="shared" si="32"/>
        <v>35.60166181502435</v>
      </c>
      <c r="H142" s="170">
        <f t="shared" si="33"/>
        <v>90.976806353663008</v>
      </c>
      <c r="I142" s="170">
        <f t="shared" si="34"/>
        <v>80.323813028071356</v>
      </c>
      <c r="J142" s="170">
        <f t="shared" si="35"/>
        <v>73.222650961578282</v>
      </c>
      <c r="K142" s="170" t="str">
        <f t="shared" si="21"/>
        <v>1+0.000334718886112389i</v>
      </c>
      <c r="L142" s="170" t="str">
        <f t="shared" si="22"/>
        <v>1-0.0000487804125138228i</v>
      </c>
      <c r="M142" s="170" t="str">
        <f t="shared" si="39"/>
        <v>1.00000001632773+0.000285938473598566i</v>
      </c>
      <c r="N142" s="170" t="str">
        <f t="shared" si="23"/>
        <v>1+0.319981718128573i</v>
      </c>
      <c r="O142" s="170" t="str">
        <f t="shared" si="24"/>
        <v>0.999999971655582+0.000468045230676556i</v>
      </c>
      <c r="P142" s="170" t="str">
        <f t="shared" si="40"/>
        <v>0.999850205738508+0.320449754289554i</v>
      </c>
      <c r="Q142" s="170" t="str">
        <f t="shared" si="25"/>
        <v>164.026851388564-52.5185244215156i</v>
      </c>
      <c r="R142" s="170" t="str">
        <f t="shared" si="26"/>
        <v>10000-579437.07417248i</v>
      </c>
      <c r="S142" s="170" t="str">
        <f t="shared" si="27"/>
        <v>-47513840.0821433i</v>
      </c>
      <c r="T142" s="170" t="str">
        <f t="shared" si="36"/>
        <v>9760.48731207822-572457.934095136i</v>
      </c>
      <c r="U142" s="170" t="str">
        <f t="shared" si="28"/>
        <v>-1.02741971706087+60.2587299047512i</v>
      </c>
      <c r="V142" s="170"/>
    </row>
    <row r="143" spans="1:22" x14ac:dyDescent="0.2">
      <c r="A143" s="8"/>
      <c r="B143" s="170">
        <f t="shared" si="37"/>
        <v>1.5299999999999887</v>
      </c>
      <c r="C143" s="170">
        <f t="shared" si="38"/>
        <v>33.88441561391938</v>
      </c>
      <c r="D143" s="170">
        <f t="shared" si="29"/>
        <v>3.3884415613919382E-2</v>
      </c>
      <c r="E143" s="170">
        <f t="shared" si="30"/>
        <v>44.71276573934049</v>
      </c>
      <c r="F143" s="170">
        <f t="shared" si="31"/>
        <v>-17.946644214791768</v>
      </c>
      <c r="G143" s="170">
        <f t="shared" si="32"/>
        <v>35.501691931429555</v>
      </c>
      <c r="H143" s="170">
        <f t="shared" si="33"/>
        <v>90.988114925824732</v>
      </c>
      <c r="I143" s="170">
        <f t="shared" si="34"/>
        <v>80.214457670770045</v>
      </c>
      <c r="J143" s="170">
        <f t="shared" si="35"/>
        <v>73.041470711032957</v>
      </c>
      <c r="K143" s="170" t="str">
        <f t="shared" si="21"/>
        <v>1+0.000338594748144051i</v>
      </c>
      <c r="L143" s="170" t="str">
        <f t="shared" si="22"/>
        <v>1-0.0000493452630693055i</v>
      </c>
      <c r="M143" s="170" t="str">
        <f t="shared" si="39"/>
        <v>1.00000001670805+0.000289249485074746i</v>
      </c>
      <c r="N143" s="170" t="str">
        <f t="shared" si="23"/>
        <v>1+0.323686931797647i</v>
      </c>
      <c r="O143" s="170" t="str">
        <f t="shared" si="24"/>
        <v>0.999999970995355+0.000473464939016739i</v>
      </c>
      <c r="P143" s="170" t="str">
        <f t="shared" si="40"/>
        <v>0.999846716581931+0.324160387348239i</v>
      </c>
      <c r="Q143" s="170" t="str">
        <f t="shared" si="25"/>
        <v>163.672536002682-53.0119730126483i</v>
      </c>
      <c r="R143" s="170" t="str">
        <f t="shared" si="26"/>
        <v>10000-572804.312832166i</v>
      </c>
      <c r="S143" s="170" t="str">
        <f t="shared" si="27"/>
        <v>-46969953.6522377i</v>
      </c>
      <c r="T143" s="170" t="str">
        <f t="shared" si="36"/>
        <v>9760.4873022488-565905.109042451i</v>
      </c>
      <c r="U143" s="170" t="str">
        <f t="shared" si="28"/>
        <v>-1.02741971602619+59.5689588465739i</v>
      </c>
      <c r="V143" s="170"/>
    </row>
    <row r="144" spans="1:22" x14ac:dyDescent="0.2">
      <c r="A144" s="8"/>
      <c r="B144" s="170">
        <f t="shared" si="37"/>
        <v>1.5349999999999886</v>
      </c>
      <c r="C144" s="170">
        <f t="shared" si="38"/>
        <v>34.276778654644154</v>
      </c>
      <c r="D144" s="170">
        <f t="shared" si="29"/>
        <v>3.4276778654644152E-2</v>
      </c>
      <c r="E144" s="170">
        <f t="shared" si="30"/>
        <v>44.70318260085574</v>
      </c>
      <c r="F144" s="170">
        <f t="shared" si="31"/>
        <v>-18.140937457893038</v>
      </c>
      <c r="G144" s="170">
        <f t="shared" si="32"/>
        <v>35.401722749119706</v>
      </c>
      <c r="H144" s="170">
        <f t="shared" si="33"/>
        <v>90.999554363840389</v>
      </c>
      <c r="I144" s="170">
        <f t="shared" si="34"/>
        <v>80.104905349975439</v>
      </c>
      <c r="J144" s="170">
        <f t="shared" si="35"/>
        <v>72.858616905947343</v>
      </c>
      <c r="K144" s="170" t="str">
        <f t="shared" si="21"/>
        <v>1+0.000342515490542827i</v>
      </c>
      <c r="L144" s="170" t="str">
        <f t="shared" si="22"/>
        <v>1-0.0000499166542859592i</v>
      </c>
      <c r="M144" s="170" t="str">
        <f t="shared" si="39"/>
        <v>1.00000001709723+0.000292598836256868i</v>
      </c>
      <c r="N144" s="170" t="str">
        <f t="shared" si="23"/>
        <v>1+0.327435049818924i</v>
      </c>
      <c r="O144" s="170" t="str">
        <f t="shared" si="24"/>
        <v>0.999999970319751+0.000478947404621749i</v>
      </c>
      <c r="P144" s="170" t="str">
        <f t="shared" si="40"/>
        <v>0.999843146152458+0.327913987505192i</v>
      </c>
      <c r="Q144" s="170" t="str">
        <f t="shared" si="25"/>
        <v>163.311547681725-53.5076225004574i</v>
      </c>
      <c r="R144" s="170" t="str">
        <f t="shared" si="26"/>
        <v>10000-566247.476083079i</v>
      </c>
      <c r="S144" s="170" t="str">
        <f t="shared" si="27"/>
        <v>-46432293.0388126i</v>
      </c>
      <c r="T144" s="170" t="str">
        <f t="shared" si="36"/>
        <v>9760.48729219042-559427.294099004i</v>
      </c>
      <c r="U144" s="170" t="str">
        <f t="shared" si="28"/>
        <v>-1.02741971496741+58.8870835893689i</v>
      </c>
      <c r="V144" s="170"/>
    </row>
    <row r="145" spans="1:22" x14ac:dyDescent="0.2">
      <c r="A145" s="8"/>
      <c r="B145" s="170">
        <f t="shared" si="37"/>
        <v>1.5399999999999885</v>
      </c>
      <c r="C145" s="170">
        <f t="shared" si="38"/>
        <v>34.673685045252256</v>
      </c>
      <c r="D145" s="170">
        <f t="shared" si="29"/>
        <v>3.4673685045252256E-2</v>
      </c>
      <c r="E145" s="170">
        <f t="shared" si="30"/>
        <v>44.693398084159924</v>
      </c>
      <c r="F145" s="170">
        <f t="shared" si="31"/>
        <v>-18.337043033081507</v>
      </c>
      <c r="G145" s="170">
        <f t="shared" si="32"/>
        <v>35.301754284419658</v>
      </c>
      <c r="H145" s="170">
        <f t="shared" si="33"/>
        <v>91.011126180211335</v>
      </c>
      <c r="I145" s="170">
        <f t="shared" si="34"/>
        <v>79.995152368579582</v>
      </c>
      <c r="J145" s="170">
        <f t="shared" si="35"/>
        <v>72.674083147129835</v>
      </c>
      <c r="K145" s="170" t="str">
        <f t="shared" si="21"/>
        <v>1+0.000346481632998874i</v>
      </c>
      <c r="L145" s="170" t="str">
        <f t="shared" si="22"/>
        <v>1-0.0000504946619010706i</v>
      </c>
      <c r="M145" s="170" t="str">
        <f t="shared" si="39"/>
        <v>1.00000001749547+0.000295986971097803i</v>
      </c>
      <c r="N145" s="170" t="str">
        <f t="shared" si="23"/>
        <v>1+0.33122656900139i</v>
      </c>
      <c r="O145" s="170" t="str">
        <f t="shared" si="24"/>
        <v>0.999999969628409+0.000484493354186463i</v>
      </c>
      <c r="P145" s="170" t="str">
        <f t="shared" si="40"/>
        <v>0.999839492556998+0.331711052295699i</v>
      </c>
      <c r="Q145" s="170" t="str">
        <f t="shared" si="25"/>
        <v>162.943794543979-54.0054019576393i</v>
      </c>
      <c r="R145" s="170" t="str">
        <f t="shared" si="26"/>
        <v>10000-559765.694823611i</v>
      </c>
      <c r="S145" s="170" t="str">
        <f t="shared" si="27"/>
        <v>-45900786.9755359i</v>
      </c>
      <c r="T145" s="170" t="str">
        <f t="shared" si="36"/>
        <v>9760.48728189775-553023.63063744i</v>
      </c>
      <c r="U145" s="170" t="str">
        <f t="shared" si="28"/>
        <v>-1.02741971388397+58.2130137513096i</v>
      </c>
      <c r="V145" s="170"/>
    </row>
    <row r="146" spans="1:22" x14ac:dyDescent="0.2">
      <c r="A146" s="8"/>
      <c r="B146" s="170">
        <f t="shared" si="37"/>
        <v>1.5449999999999884</v>
      </c>
      <c r="C146" s="170">
        <f t="shared" si="38"/>
        <v>35.075187395255881</v>
      </c>
      <c r="D146" s="170">
        <f t="shared" si="29"/>
        <v>3.5075187395255884E-2</v>
      </c>
      <c r="E146" s="170">
        <f t="shared" si="30"/>
        <v>44.683408425084615</v>
      </c>
      <c r="F146" s="170">
        <f t="shared" si="31"/>
        <v>-18.534968588426299</v>
      </c>
      <c r="G146" s="170">
        <f t="shared" si="32"/>
        <v>35.201786554033944</v>
      </c>
      <c r="H146" s="170">
        <f t="shared" si="33"/>
        <v>91.022831904852765</v>
      </c>
      <c r="I146" s="170">
        <f t="shared" si="34"/>
        <v>79.885194979118552</v>
      </c>
      <c r="J146" s="170">
        <f t="shared" si="35"/>
        <v>72.48786331642647</v>
      </c>
      <c r="K146" s="170" t="str">
        <f t="shared" si="21"/>
        <v>1+0.00035049370122008i</v>
      </c>
      <c r="L146" s="170" t="str">
        <f t="shared" si="22"/>
        <v>1-0.0000510793625289231i</v>
      </c>
      <c r="M146" s="170" t="str">
        <f t="shared" si="39"/>
        <v>1.00000001790299+0.000299414338691157i</v>
      </c>
      <c r="N146" s="170" t="str">
        <f t="shared" si="23"/>
        <v>1+0.335061991906805i</v>
      </c>
      <c r="O146" s="170" t="str">
        <f t="shared" si="24"/>
        <v>0.999999968920963+0.00049010352282049i</v>
      </c>
      <c r="P146" s="170" t="str">
        <f t="shared" si="40"/>
        <v>0.999835753858366+0.335552085016221i</v>
      </c>
      <c r="Q146" s="170" t="str">
        <f t="shared" si="25"/>
        <v>162.569184885629-54.5052375810156i</v>
      </c>
      <c r="R146" s="170" t="str">
        <f t="shared" si="26"/>
        <v>10000-553358.109900671i</v>
      </c>
      <c r="S146" s="170" t="str">
        <f t="shared" si="27"/>
        <v>-45375365.0118551i</v>
      </c>
      <c r="T146" s="170" t="str">
        <f t="shared" si="36"/>
        <v>9760.48727136533-546693.2698591i</v>
      </c>
      <c r="U146" s="170" t="str">
        <f t="shared" si="28"/>
        <v>-1.0274197127753+57.5466599851685i</v>
      </c>
      <c r="V146" s="170"/>
    </row>
    <row r="147" spans="1:22" x14ac:dyDescent="0.2">
      <c r="A147" s="8"/>
      <c r="B147" s="170">
        <f t="shared" si="37"/>
        <v>1.5499999999999883</v>
      </c>
      <c r="C147" s="170">
        <f t="shared" si="38"/>
        <v>35.481338923356596</v>
      </c>
      <c r="D147" s="170">
        <f t="shared" si="29"/>
        <v>3.5481338923356594E-2</v>
      </c>
      <c r="E147" s="170">
        <f t="shared" si="30"/>
        <v>44.673209808843808</v>
      </c>
      <c r="F147" s="170">
        <f t="shared" si="31"/>
        <v>-18.734721497807218</v>
      </c>
      <c r="G147" s="170">
        <f t="shared" si="32"/>
        <v>35.101819575055806</v>
      </c>
      <c r="H147" s="170">
        <f t="shared" si="33"/>
        <v>91.034673085291615</v>
      </c>
      <c r="I147" s="170">
        <f t="shared" si="34"/>
        <v>79.775029383899607</v>
      </c>
      <c r="J147" s="170">
        <f t="shared" si="35"/>
        <v>72.299951587484401</v>
      </c>
      <c r="K147" s="170" t="str">
        <f t="shared" si="21"/>
        <v>1+0.00035455222700174i</v>
      </c>
      <c r="L147" s="170" t="str">
        <f t="shared" si="22"/>
        <v>1-0.0000516708336709515i</v>
      </c>
      <c r="M147" s="170" t="str">
        <f t="shared" si="39"/>
        <v>1.00000001832001+0.000302881393330788i</v>
      </c>
      <c r="N147" s="170" t="str">
        <f t="shared" si="23"/>
        <v>1+0.33894182691632i</v>
      </c>
      <c r="O147" s="170" t="str">
        <f t="shared" si="24"/>
        <v>0.99999996819704+0.000495778654145605i</v>
      </c>
      <c r="P147" s="170" t="str">
        <f t="shared" si="40"/>
        <v>0.999831928074258+0.339437594791112i</v>
      </c>
      <c r="Q147" s="170" t="str">
        <f t="shared" si="25"/>
        <v>162.187627254472-55.0070526458639i</v>
      </c>
      <c r="R147" s="170" t="str">
        <f t="shared" si="26"/>
        <v>10000-547023.871995822i</v>
      </c>
      <c r="S147" s="170" t="str">
        <f t="shared" si="27"/>
        <v>-44855957.5036576i</v>
      </c>
      <c r="T147" s="170" t="str">
        <f t="shared" si="36"/>
        <v>9760.48726058759-540435.372681521i</v>
      </c>
      <c r="U147" s="170" t="str">
        <f t="shared" si="28"/>
        <v>-1.0274197116408+56.887933966476i</v>
      </c>
      <c r="V147" s="170"/>
    </row>
    <row r="148" spans="1:22" x14ac:dyDescent="0.2">
      <c r="A148" s="8"/>
      <c r="B148" s="170">
        <f t="shared" si="37"/>
        <v>1.5549999999999882</v>
      </c>
      <c r="C148" s="170">
        <f t="shared" si="38"/>
        <v>35.892193464499556</v>
      </c>
      <c r="D148" s="170">
        <f t="shared" si="29"/>
        <v>3.5892193464499553E-2</v>
      </c>
      <c r="E148" s="170">
        <f t="shared" si="30"/>
        <v>44.662798370194196</v>
      </c>
      <c r="F148" s="170">
        <f t="shared" si="31"/>
        <v>-18.936308850184354</v>
      </c>
      <c r="G148" s="170">
        <f t="shared" si="32"/>
        <v>35.001853364976164</v>
      </c>
      <c r="H148" s="170">
        <f t="shared" si="33"/>
        <v>91.046651286867018</v>
      </c>
      <c r="I148" s="170">
        <f t="shared" si="34"/>
        <v>79.664651735170366</v>
      </c>
      <c r="J148" s="170">
        <f t="shared" si="35"/>
        <v>72.110342436682657</v>
      </c>
      <c r="K148" s="170" t="str">
        <f t="shared" si="21"/>
        <v>1+0.000358657748297052i</v>
      </c>
      <c r="L148" s="170" t="str">
        <f t="shared" si="22"/>
        <v>1-0.0000522691537260151i</v>
      </c>
      <c r="M148" s="170" t="str">
        <f t="shared" si="39"/>
        <v>1.00000001874674+0.000306388594571037i</v>
      </c>
      <c r="N148" s="170" t="str">
        <f t="shared" si="23"/>
        <v>1+0.342866588297864i</v>
      </c>
      <c r="O148" s="170" t="str">
        <f t="shared" si="24"/>
        <v>0.999999967456254+0.000501519500394318i</v>
      </c>
      <c r="P148" s="170" t="str">
        <f t="shared" si="40"/>
        <v>0.999828013176189+0.343368096640095i</v>
      </c>
      <c r="Q148" s="170" t="str">
        <f t="shared" si="25"/>
        <v>161.79903052651-55.5107674615387i</v>
      </c>
      <c r="R148" s="170" t="str">
        <f t="shared" si="26"/>
        <v>10000-540762.141512694i</v>
      </c>
      <c r="S148" s="170" t="str">
        <f t="shared" si="27"/>
        <v>-44342495.6040408i</v>
      </c>
      <c r="T148" s="170" t="str">
        <f t="shared" si="36"/>
        <v>9760.48724955879-534249.109627216i</v>
      </c>
      <c r="U148" s="170" t="str">
        <f t="shared" si="28"/>
        <v>-1.02741971047987+56.2367483818123i</v>
      </c>
      <c r="V148" s="170"/>
    </row>
    <row r="149" spans="1:22" x14ac:dyDescent="0.2">
      <c r="A149" s="8"/>
      <c r="B149" s="170">
        <f t="shared" si="37"/>
        <v>1.5599999999999881</v>
      </c>
      <c r="C149" s="170">
        <f t="shared" si="38"/>
        <v>36.30780547700914</v>
      </c>
      <c r="D149" s="170">
        <f t="shared" si="29"/>
        <v>3.6307805477009139E-2</v>
      </c>
      <c r="E149" s="170">
        <f t="shared" si="30"/>
        <v>44.65217019363859</v>
      </c>
      <c r="F149" s="170">
        <f t="shared" si="31"/>
        <v>-19.139737438708011</v>
      </c>
      <c r="G149" s="170">
        <f t="shared" si="32"/>
        <v>34.901887941692586</v>
      </c>
      <c r="H149" s="170">
        <f t="shared" si="33"/>
        <v>91.058768092932738</v>
      </c>
      <c r="I149" s="170">
        <f t="shared" si="34"/>
        <v>79.554058135331175</v>
      </c>
      <c r="J149" s="170">
        <f t="shared" si="35"/>
        <v>71.919030654224727</v>
      </c>
      <c r="K149" s="170" t="str">
        <f t="shared" si="21"/>
        <v>1+0.000362810809288416i</v>
      </c>
      <c r="L149" s="170" t="str">
        <f t="shared" si="22"/>
        <v>1-0.0000528744020007891i</v>
      </c>
      <c r="M149" s="170" t="str">
        <f t="shared" si="39"/>
        <v>1.0000000191834+0.000309936407287627i</v>
      </c>
      <c r="N149" s="170" t="str">
        <f t="shared" si="23"/>
        <v>1+0.346836796274306i</v>
      </c>
      <c r="O149" s="170" t="str">
        <f t="shared" si="24"/>
        <v>0.999999966698212+0.000507326822509581i</v>
      </c>
      <c r="P149" s="170" t="str">
        <f t="shared" si="40"/>
        <v>0.999824007088429+0.34734411154653i</v>
      </c>
      <c r="Q149" s="170" t="str">
        <f t="shared" si="25"/>
        <v>161.403303985435-56.0162993285116i</v>
      </c>
      <c r="R149" s="170" t="str">
        <f t="shared" si="26"/>
        <v>10000-534572.088465687i</v>
      </c>
      <c r="S149" s="170" t="str">
        <f t="shared" si="27"/>
        <v>-43834911.2541863i</v>
      </c>
      <c r="T149" s="170" t="str">
        <f t="shared" si="36"/>
        <v>9760.4872382731-528133.66071371i</v>
      </c>
      <c r="U149" s="170" t="str">
        <f t="shared" si="28"/>
        <v>-1.02741970929191+55.5930169172327i</v>
      </c>
      <c r="V149" s="170"/>
    </row>
    <row r="150" spans="1:22" x14ac:dyDescent="0.2">
      <c r="A150" s="8"/>
      <c r="B150" s="170">
        <f t="shared" si="37"/>
        <v>1.564999999999988</v>
      </c>
      <c r="C150" s="170">
        <f t="shared" si="38"/>
        <v>36.728230049807458</v>
      </c>
      <c r="D150" s="170">
        <f t="shared" si="29"/>
        <v>3.6728230049807457E-2</v>
      </c>
      <c r="E150" s="170">
        <f t="shared" si="30"/>
        <v>44.641321313673792</v>
      </c>
      <c r="F150" s="170">
        <f t="shared" si="31"/>
        <v>-19.345013749676266</v>
      </c>
      <c r="G150" s="170">
        <f t="shared" si="32"/>
        <v>34.801923323519127</v>
      </c>
      <c r="H150" s="170">
        <f t="shared" si="33"/>
        <v>91.071025105061835</v>
      </c>
      <c r="I150" s="170">
        <f t="shared" si="34"/>
        <v>79.443244637192919</v>
      </c>
      <c r="J150" s="170">
        <f t="shared" si="35"/>
        <v>71.726011355385566</v>
      </c>
      <c r="K150" s="170" t="str">
        <f t="shared" si="21"/>
        <v>1+0.000367011960459568i</v>
      </c>
      <c r="L150" s="170" t="str">
        <f t="shared" si="22"/>
        <v>1-0.0000534866587202767i</v>
      </c>
      <c r="M150" s="170" t="str">
        <f t="shared" si="39"/>
        <v>1.00000001963024+0.000313525301739291i</v>
      </c>
      <c r="N150" s="170" t="str">
        <f t="shared" si="23"/>
        <v>1+0.350852977092414i</v>
      </c>
      <c r="O150" s="170" t="str">
        <f t="shared" si="24"/>
        <v>0.999999965922514+0.00051320139024565i</v>
      </c>
      <c r="P150" s="170" t="str">
        <f t="shared" si="40"/>
        <v>0.999819907686898+0.351366166526472i</v>
      </c>
      <c r="Q150" s="170" t="str">
        <f t="shared" si="25"/>
        <v>161.000357405014-56.52356249697i</v>
      </c>
      <c r="R150" s="170" t="str">
        <f t="shared" si="26"/>
        <v>10000-528452.892369976i</v>
      </c>
      <c r="S150" s="170" t="str">
        <f t="shared" si="27"/>
        <v>-43333137.1743381i</v>
      </c>
      <c r="T150" s="170" t="str">
        <f t="shared" si="36"/>
        <v>9760.48722672454-522088.215344876i</v>
      </c>
      <c r="U150" s="170" t="str">
        <f t="shared" si="28"/>
        <v>-1.02741970807627+54.9566542468291i</v>
      </c>
      <c r="V150" s="170"/>
    </row>
    <row r="151" spans="1:22" x14ac:dyDescent="0.2">
      <c r="A151" s="8"/>
      <c r="B151" s="170">
        <f t="shared" si="37"/>
        <v>1.5699999999999878</v>
      </c>
      <c r="C151" s="170">
        <f t="shared" si="38"/>
        <v>37.153522909716237</v>
      </c>
      <c r="D151" s="170">
        <f t="shared" si="29"/>
        <v>3.7153522909716234E-2</v>
      </c>
      <c r="E151" s="170">
        <f t="shared" si="30"/>
        <v>44.630247715084735</v>
      </c>
      <c r="F151" s="170">
        <f t="shared" si="31"/>
        <v>-19.55214395134297</v>
      </c>
      <c r="G151" s="170">
        <f t="shared" si="32"/>
        <v>34.701959529195832</v>
      </c>
      <c r="H151" s="170">
        <f t="shared" si="33"/>
        <v>91.083423943253635</v>
      </c>
      <c r="I151" s="170">
        <f t="shared" si="34"/>
        <v>79.332207244280568</v>
      </c>
      <c r="J151" s="170">
        <f t="shared" si="35"/>
        <v>71.531279991910665</v>
      </c>
      <c r="K151" s="170" t="str">
        <f t="shared" si="21"/>
        <v>1+0.000371261758668545i</v>
      </c>
      <c r="L151" s="170" t="str">
        <f t="shared" si="22"/>
        <v>1-0.000054106005038443i</v>
      </c>
      <c r="M151" s="170" t="str">
        <f t="shared" si="39"/>
        <v>1.00000002008749+0.000317155753630102i</v>
      </c>
      <c r="N151" s="170" t="str">
        <f t="shared" si="23"/>
        <v>1+0.354915663092605i</v>
      </c>
      <c r="O151" s="170" t="str">
        <f t="shared" si="24"/>
        <v>0.999999965128747+0.000519143982270116i</v>
      </c>
      <c r="P151" s="170" t="str">
        <f t="shared" si="40"/>
        <v>0.999815712798039+0.355434794698521i</v>
      </c>
      <c r="Q151" s="170" t="str">
        <f t="shared" si="25"/>
        <v>160.590101134396-57.0324681271083i</v>
      </c>
      <c r="R151" s="170" t="str">
        <f t="shared" si="26"/>
        <v>10000-522403.742132751i</v>
      </c>
      <c r="S151" s="170" t="str">
        <f t="shared" si="27"/>
        <v>-42837106.8548856i</v>
      </c>
      <c r="T151" s="170" t="str">
        <f t="shared" si="36"/>
        <v>9760.48721490697-516111.972203482i</v>
      </c>
      <c r="U151" s="170" t="str">
        <f t="shared" si="28"/>
        <v>-1.02741970683231+54.3275760214192i</v>
      </c>
      <c r="V151" s="170"/>
    </row>
    <row r="152" spans="1:22" x14ac:dyDescent="0.2">
      <c r="A152" s="8"/>
      <c r="B152" s="170">
        <f t="shared" si="37"/>
        <v>1.5749999999999877</v>
      </c>
      <c r="C152" s="170">
        <f t="shared" si="38"/>
        <v>37.58374042884337</v>
      </c>
      <c r="D152" s="170">
        <f t="shared" si="29"/>
        <v>3.7583740428843368E-2</v>
      </c>
      <c r="E152" s="170">
        <f t="shared" si="30"/>
        <v>44.618945333286817</v>
      </c>
      <c r="F152" s="170">
        <f t="shared" si="31"/>
        <v>-19.761133882585476</v>
      </c>
      <c r="G152" s="170">
        <f t="shared" si="32"/>
        <v>34.601996577898532</v>
      </c>
      <c r="H152" s="170">
        <f t="shared" si="33"/>
        <v>91.095966246142964</v>
      </c>
      <c r="I152" s="170">
        <f t="shared" si="34"/>
        <v>79.220941911185349</v>
      </c>
      <c r="J152" s="170">
        <f t="shared" si="35"/>
        <v>71.334832363557496</v>
      </c>
      <c r="K152" s="170" t="str">
        <f t="shared" si="21"/>
        <v>1+0.000375560767221497i</v>
      </c>
      <c r="L152" s="170" t="str">
        <f t="shared" si="22"/>
        <v>1-0.0000547325230489714i</v>
      </c>
      <c r="M152" s="170" t="str">
        <f t="shared" si="39"/>
        <v>1.00000002055539+0.000320828244172526i</v>
      </c>
      <c r="N152" s="170" t="str">
        <f t="shared" si="23"/>
        <v>1+0.359025392779507i</v>
      </c>
      <c r="O152" s="170" t="str">
        <f t="shared" si="24"/>
        <v>0.999999964316492+0.000525155386267114i</v>
      </c>
      <c r="P152" s="170" t="str">
        <f t="shared" si="40"/>
        <v>0.999811420197667+0.359550535354489i</v>
      </c>
      <c r="Q152" s="170" t="str">
        <f t="shared" si="25"/>
        <v>160.172446186351-57.5429242512666i</v>
      </c>
      <c r="R152" s="170" t="str">
        <f t="shared" si="26"/>
        <v>10000-516423.835945697i</v>
      </c>
      <c r="S152" s="170" t="str">
        <f t="shared" si="27"/>
        <v>-42346754.5475471i</v>
      </c>
      <c r="T152" s="170" t="str">
        <f t="shared" si="36"/>
        <v>9760.48720281414-510204.13914497i</v>
      </c>
      <c r="U152" s="170" t="str">
        <f t="shared" si="28"/>
        <v>-1.02741970555938+53.7056988573653i</v>
      </c>
      <c r="V152" s="170"/>
    </row>
    <row r="153" spans="1:22" x14ac:dyDescent="0.2">
      <c r="A153" s="8"/>
      <c r="B153" s="170">
        <f t="shared" si="37"/>
        <v>1.5799999999999876</v>
      </c>
      <c r="C153" s="170">
        <f t="shared" si="38"/>
        <v>38.018939632055059</v>
      </c>
      <c r="D153" s="170">
        <f t="shared" si="29"/>
        <v>3.8018939632055056E-2</v>
      </c>
      <c r="E153" s="170">
        <f t="shared" si="30"/>
        <v>44.607410054717668</v>
      </c>
      <c r="F153" s="170">
        <f t="shared" si="31"/>
        <v>-19.971989041437766</v>
      </c>
      <c r="G153" s="170">
        <f t="shared" si="32"/>
        <v>34.502034489249105</v>
      </c>
      <c r="H153" s="170">
        <f t="shared" si="33"/>
        <v>91.108653671211499</v>
      </c>
      <c r="I153" s="170">
        <f t="shared" si="34"/>
        <v>79.109444543966774</v>
      </c>
      <c r="J153" s="170">
        <f t="shared" si="35"/>
        <v>71.136664629773733</v>
      </c>
      <c r="K153" s="170" t="str">
        <f t="shared" si="21"/>
        <v>1+0.00037990955594735i</v>
      </c>
      <c r="L153" s="170" t="str">
        <f t="shared" si="22"/>
        <v>1-0.0000553662957961458i</v>
      </c>
      <c r="M153" s="170" t="str">
        <f t="shared" si="39"/>
        <v>1.00000002103418+0.000324543260151204i</v>
      </c>
      <c r="N153" s="170" t="str">
        <f t="shared" si="23"/>
        <v>1+0.36318271089334i</v>
      </c>
      <c r="O153" s="170" t="str">
        <f t="shared" si="24"/>
        <v>0.999999963485316+0.000531236399041733i</v>
      </c>
      <c r="P153" s="170" t="str">
        <f t="shared" si="40"/>
        <v>0.999807027609787+0.36371393403088i</v>
      </c>
      <c r="Q153" s="170" t="str">
        <f t="shared" si="25"/>
        <v>159.747304328436-58.0548357380601i</v>
      </c>
      <c r="R153" s="170" t="str">
        <f t="shared" si="26"/>
        <v>10000-510512.381178727i</v>
      </c>
      <c r="S153" s="170" t="str">
        <f t="shared" si="27"/>
        <v>-41862015.2566555i</v>
      </c>
      <c r="T153" s="170" t="str">
        <f t="shared" si="36"/>
        <v>9760.48719043964-504363.933092467i</v>
      </c>
      <c r="U153" s="170" t="str">
        <f t="shared" si="28"/>
        <v>-1.02741970425681+53.0909403255229i</v>
      </c>
      <c r="V153" s="170"/>
    </row>
    <row r="154" spans="1:22" x14ac:dyDescent="0.2">
      <c r="A154" s="8"/>
      <c r="B154" s="170">
        <f t="shared" si="37"/>
        <v>1.5849999999999875</v>
      </c>
      <c r="C154" s="170">
        <f t="shared" si="38"/>
        <v>38.459178204534261</v>
      </c>
      <c r="D154" s="170">
        <f t="shared" si="29"/>
        <v>3.8459178204534261E-2</v>
      </c>
      <c r="E154" s="170">
        <f t="shared" si="30"/>
        <v>44.595637717280574</v>
      </c>
      <c r="F154" s="170">
        <f t="shared" si="31"/>
        <v>-20.184714573495981</v>
      </c>
      <c r="G154" s="170">
        <f t="shared" si="32"/>
        <v>34.402073283325748</v>
      </c>
      <c r="H154" s="170">
        <f t="shared" si="33"/>
        <v>91.121487895001565</v>
      </c>
      <c r="I154" s="170">
        <f t="shared" si="34"/>
        <v>78.99771100060633</v>
      </c>
      <c r="J154" s="170">
        <f t="shared" si="35"/>
        <v>70.936773321505584</v>
      </c>
      <c r="K154" s="170" t="str">
        <f t="shared" si="21"/>
        <v>1+0.000384308701273341i</v>
      </c>
      <c r="L154" s="170" t="str">
        <f t="shared" si="22"/>
        <v>1-0.0000560074072858573i</v>
      </c>
      <c r="M154" s="170" t="str">
        <f t="shared" si="39"/>
        <v>1.00000002152413+0.000328301293987484i</v>
      </c>
      <c r="N154" s="170" t="str">
        <f t="shared" si="23"/>
        <v>1+0.367388168482115i</v>
      </c>
      <c r="O154" s="170" t="str">
        <f t="shared" si="24"/>
        <v>0.99999996263478+0.00053738782662563i</v>
      </c>
      <c r="P154" s="170" t="str">
        <f t="shared" si="40"/>
        <v>0.999802532705391+0.367925542581201i</v>
      </c>
      <c r="Q154" s="170" t="str">
        <f t="shared" si="25"/>
        <v>159.314588177096-58.5681042586552i</v>
      </c>
      <c r="R154" s="170" t="str">
        <f t="shared" si="26"/>
        <v>10000-504668.594274913i</v>
      </c>
      <c r="S154" s="170" t="str">
        <f t="shared" si="27"/>
        <v>-41382824.7305428i</v>
      </c>
      <c r="T154" s="170" t="str">
        <f t="shared" si="36"/>
        <v>9760.48717777689-498590.579932985i</v>
      </c>
      <c r="U154" s="170" t="str">
        <f t="shared" si="28"/>
        <v>-1.02741970292388+52.4832189403143i</v>
      </c>
      <c r="V154" s="170"/>
    </row>
    <row r="155" spans="1:22" x14ac:dyDescent="0.2">
      <c r="A155" s="8"/>
      <c r="B155" s="170">
        <f t="shared" si="37"/>
        <v>1.5899999999999874</v>
      </c>
      <c r="C155" s="170">
        <f t="shared" si="38"/>
        <v>38.904514499426952</v>
      </c>
      <c r="D155" s="170">
        <f t="shared" si="29"/>
        <v>3.8904514499426952E-2</v>
      </c>
      <c r="E155" s="170">
        <f t="shared" si="30"/>
        <v>44.583624110839722</v>
      </c>
      <c r="F155" s="170">
        <f t="shared" si="31"/>
        <v>-20.399315260206439</v>
      </c>
      <c r="G155" s="170">
        <f t="shared" si="32"/>
        <v>34.302112980673691</v>
      </c>
      <c r="H155" s="170">
        <f t="shared" si="33"/>
        <v>91.13447061333234</v>
      </c>
      <c r="I155" s="170">
        <f t="shared" si="34"/>
        <v>78.88573709151342</v>
      </c>
      <c r="J155" s="170">
        <f t="shared" si="35"/>
        <v>70.735155353125904</v>
      </c>
      <c r="K155" s="170" t="str">
        <f t="shared" si="21"/>
        <v>1+0.000388758786301416i</v>
      </c>
      <c r="L155" s="170" t="str">
        <f t="shared" si="22"/>
        <v>1-0.0000566559424967394i</v>
      </c>
      <c r="M155" s="170" t="str">
        <f t="shared" si="39"/>
        <v>1.0000000220255+0.000332102843804677i</v>
      </c>
      <c r="N155" s="170" t="str">
        <f t="shared" si="23"/>
        <v>1+0.371642322974682i</v>
      </c>
      <c r="O155" s="170" t="str">
        <f t="shared" si="24"/>
        <v>0.999999961764432+0.000543610484383868i</v>
      </c>
      <c r="P155" s="170" t="str">
        <f t="shared" si="40"/>
        <v>0.999797933101222+0.372185919249111i</v>
      </c>
      <c r="Q155" s="170" t="str">
        <f t="shared" si="25"/>
        <v>158.874211294661-59.0826282553458i</v>
      </c>
      <c r="R155" s="170" t="str">
        <f t="shared" si="26"/>
        <v>10000-498891.700646631i</v>
      </c>
      <c r="S155" s="170" t="str">
        <f t="shared" si="27"/>
        <v>-40909119.4530237i</v>
      </c>
      <c r="T155" s="170" t="str">
        <f t="shared" si="36"/>
        <v>9760.48716481919-492883.31441482i</v>
      </c>
      <c r="U155" s="170" t="str">
        <f t="shared" si="28"/>
        <v>-1.02741970155992+51.8824541489285i</v>
      </c>
      <c r="V155" s="170"/>
    </row>
    <row r="156" spans="1:22" x14ac:dyDescent="0.2">
      <c r="A156" s="8"/>
      <c r="B156" s="170">
        <f t="shared" si="37"/>
        <v>1.5949999999999873</v>
      </c>
      <c r="C156" s="170">
        <f t="shared" si="38"/>
        <v>39.355007545576605</v>
      </c>
      <c r="D156" s="170">
        <f t="shared" si="29"/>
        <v>3.9355007545576602E-2</v>
      </c>
      <c r="E156" s="170">
        <f t="shared" si="30"/>
        <v>44.571364977770742</v>
      </c>
      <c r="F156" s="170">
        <f t="shared" si="31"/>
        <v>-20.615795507042055</v>
      </c>
      <c r="G156" s="170">
        <f t="shared" si="32"/>
        <v>34.202153602315924</v>
      </c>
      <c r="H156" s="170">
        <f t="shared" si="33"/>
        <v>91.147603541518023</v>
      </c>
      <c r="I156" s="170">
        <f t="shared" si="34"/>
        <v>78.773518580086659</v>
      </c>
      <c r="J156" s="170">
        <f t="shared" si="35"/>
        <v>70.531808034475972</v>
      </c>
      <c r="K156" s="170" t="str">
        <f t="shared" si="21"/>
        <v>1+0.000393260400885527i</v>
      </c>
      <c r="L156" s="170" t="str">
        <f t="shared" si="22"/>
        <v>1-0.0000573119873914318i</v>
      </c>
      <c r="M156" s="170" t="str">
        <f t="shared" si="39"/>
        <v>1.00000002253854+0.000335948413494095i</v>
      </c>
      <c r="N156" s="170" t="str">
        <f t="shared" si="23"/>
        <v>1+0.375945738254609i</v>
      </c>
      <c r="O156" s="170" t="str">
        <f t="shared" si="24"/>
        <v>0.999999960873811+0.000549905197122992i</v>
      </c>
      <c r="P156" s="170" t="str">
        <f t="shared" si="40"/>
        <v>0.999793226358509+0.376495628742408i</v>
      </c>
      <c r="Q156" s="170" t="str">
        <f t="shared" si="25"/>
        <v>158.426088289257-59.5983029125952i</v>
      </c>
      <c r="R156" s="170" t="str">
        <f t="shared" si="26"/>
        <v>10000-493180.934572891i</v>
      </c>
      <c r="S156" s="170" t="str">
        <f t="shared" si="27"/>
        <v>-40440836.634977i</v>
      </c>
      <c r="T156" s="170" t="str">
        <f t="shared" si="36"/>
        <v>9760.48715155965-487241.380046108i</v>
      </c>
      <c r="U156" s="170" t="str">
        <f t="shared" si="28"/>
        <v>-1.02741970016417+51.288566320643i</v>
      </c>
      <c r="V156" s="170"/>
    </row>
    <row r="157" spans="1:22" x14ac:dyDescent="0.2">
      <c r="A157" s="8"/>
      <c r="B157" s="170">
        <f t="shared" si="37"/>
        <v>1.5999999999999872</v>
      </c>
      <c r="C157" s="170">
        <f t="shared" si="38"/>
        <v>39.810717055348569</v>
      </c>
      <c r="D157" s="170">
        <f t="shared" si="29"/>
        <v>3.9810717055348568E-2</v>
      </c>
      <c r="E157" s="170">
        <f t="shared" si="30"/>
        <v>44.558856013567024</v>
      </c>
      <c r="F157" s="170">
        <f t="shared" si="31"/>
        <v>-20.834159331579574</v>
      </c>
      <c r="G157" s="170">
        <f t="shared" si="32"/>
        <v>34.102195169764308</v>
      </c>
      <c r="H157" s="170">
        <f t="shared" si="33"/>
        <v>91.160888414588896</v>
      </c>
      <c r="I157" s="170">
        <f t="shared" si="34"/>
        <v>78.661051183331324</v>
      </c>
      <c r="J157" s="170">
        <f t="shared" si="35"/>
        <v>70.326729083009326</v>
      </c>
      <c r="K157" s="170" t="str">
        <f t="shared" si="21"/>
        <v>1+0.00039781414170981i</v>
      </c>
      <c r="L157" s="170" t="str">
        <f t="shared" si="22"/>
        <v>1-0.0000579756289279748i</v>
      </c>
      <c r="M157" s="170" t="str">
        <f t="shared" si="39"/>
        <v>1.00000002306353+0.000339838512781835i</v>
      </c>
      <c r="N157" s="170" t="str">
        <f t="shared" si="23"/>
        <v>1+0.380298984734932i</v>
      </c>
      <c r="O157" s="170" t="str">
        <f t="shared" si="24"/>
        <v>0.999999959962445+0.000556272799200358i</v>
      </c>
      <c r="P157" s="170" t="str">
        <f t="shared" si="40"/>
        <v>0.999788409981673+0.380855242307891i</v>
      </c>
      <c r="Q157" s="170" t="str">
        <f t="shared" si="25"/>
        <v>157.970134917584-60.11502013071i</v>
      </c>
      <c r="R157" s="170" t="str">
        <f t="shared" si="26"/>
        <v>10000-487535.539097833i</v>
      </c>
      <c r="S157" s="170" t="str">
        <f t="shared" si="27"/>
        <v>-39977914.2060223i</v>
      </c>
      <c r="T157" s="170" t="str">
        <f t="shared" si="36"/>
        <v>9760.48713799129-481664.028994559i</v>
      </c>
      <c r="U157" s="170" t="str">
        <f t="shared" si="28"/>
        <v>-1.02741969873593+50.7014767362694i</v>
      </c>
      <c r="V157" s="170"/>
    </row>
    <row r="158" spans="1:22" x14ac:dyDescent="0.2">
      <c r="A158" s="8"/>
      <c r="B158" s="170">
        <f t="shared" si="37"/>
        <v>1.6049999999999871</v>
      </c>
      <c r="C158" s="170">
        <f t="shared" si="38"/>
        <v>40.271703432544719</v>
      </c>
      <c r="D158" s="170">
        <f t="shared" si="29"/>
        <v>4.0271703432544721E-2</v>
      </c>
      <c r="E158" s="170">
        <f t="shared" si="30"/>
        <v>44.54609286750344</v>
      </c>
      <c r="F158" s="170">
        <f t="shared" si="31"/>
        <v>-21.054410351484375</v>
      </c>
      <c r="G158" s="170">
        <f t="shared" si="32"/>
        <v>34.002237705030943</v>
      </c>
      <c r="H158" s="170">
        <f t="shared" si="33"/>
        <v>91.174326987514206</v>
      </c>
      <c r="I158" s="170">
        <f t="shared" si="34"/>
        <v>78.548330572534383</v>
      </c>
      <c r="J158" s="170">
        <f t="shared" si="35"/>
        <v>70.119916636029828</v>
      </c>
      <c r="K158" s="170" t="str">
        <f t="shared" si="21"/>
        <v>1+0.00040242061236768i</v>
      </c>
      <c r="L158" s="170" t="str">
        <f t="shared" si="22"/>
        <v>1-0.000058646955071335i</v>
      </c>
      <c r="M158" s="170" t="str">
        <f t="shared" si="39"/>
        <v>1.00000002360074+0.000343773657296345i</v>
      </c>
      <c r="N158" s="170" t="str">
        <f t="shared" si="23"/>
        <v>1+0.384702639433756i</v>
      </c>
      <c r="O158" s="170" t="str">
        <f t="shared" si="24"/>
        <v>0.999999959029851+0.000562714134634724i</v>
      </c>
      <c r="P158" s="170" t="str">
        <f t="shared" si="40"/>
        <v>0.99978348141701+0.385265337807066i</v>
      </c>
      <c r="Q158" s="170" t="str">
        <f t="shared" si="25"/>
        <v>157.506268190528-60.6326685023037i</v>
      </c>
      <c r="R158" s="170" t="str">
        <f t="shared" si="26"/>
        <v>10000-481954.765930402i</v>
      </c>
      <c r="S158" s="170" t="str">
        <f t="shared" si="27"/>
        <v>-39520290.8062929i</v>
      </c>
      <c r="T158" s="170" t="str">
        <f t="shared" si="36"/>
        <v>9760.48712410685-476150.521988331i</v>
      </c>
      <c r="U158" s="170" t="str">
        <f t="shared" si="28"/>
        <v>-1.02741969727441+50.1211075777191i</v>
      </c>
      <c r="V158" s="170"/>
    </row>
    <row r="159" spans="1:22" x14ac:dyDescent="0.2">
      <c r="A159" s="8"/>
      <c r="B159" s="170">
        <f t="shared" si="37"/>
        <v>1.609999999999987</v>
      </c>
      <c r="C159" s="170">
        <f t="shared" si="38"/>
        <v>40.738027780410064</v>
      </c>
      <c r="D159" s="170">
        <f t="shared" si="29"/>
        <v>4.0738027780410066E-2</v>
      </c>
      <c r="E159" s="170">
        <f t="shared" si="30"/>
        <v>44.533071143359734</v>
      </c>
      <c r="F159" s="170">
        <f t="shared" si="31"/>
        <v>-21.276551772415811</v>
      </c>
      <c r="G159" s="170">
        <f t="shared" si="32"/>
        <v>33.902281230639851</v>
      </c>
      <c r="H159" s="170">
        <f t="shared" si="33"/>
        <v>91.187921035427976</v>
      </c>
      <c r="I159" s="170">
        <f t="shared" si="34"/>
        <v>78.435352373999592</v>
      </c>
      <c r="J159" s="170">
        <f t="shared" si="35"/>
        <v>69.911369263012162</v>
      </c>
      <c r="K159" s="170" t="str">
        <f t="shared" si="21"/>
        <v>1+0.000407080423441832i</v>
      </c>
      <c r="L159" s="170" t="str">
        <f t="shared" si="22"/>
        <v>1-0.0000593260548050659i</v>
      </c>
      <c r="M159" s="170" t="str">
        <f t="shared" si="39"/>
        <v>1.00000002415048+0.000347754368636766i</v>
      </c>
      <c r="N159" s="170" t="str">
        <f t="shared" si="23"/>
        <v>1+0.389157286050741i</v>
      </c>
      <c r="O159" s="170" t="str">
        <f t="shared" si="24"/>
        <v>0.999999958075533+0.000569230057218125i</v>
      </c>
      <c r="P159" s="170" t="str">
        <f t="shared" si="40"/>
        <v>0.999778438051327+0.389726499792747i</v>
      </c>
      <c r="Q159" s="170" t="str">
        <f t="shared" si="25"/>
        <v>157.034406481583-61.1511332917349i</v>
      </c>
      <c r="R159" s="170" t="str">
        <f t="shared" si="26"/>
        <v>10000-476437.875345159i</v>
      </c>
      <c r="S159" s="170" t="str">
        <f t="shared" si="27"/>
        <v>-39067905.7783031i</v>
      </c>
      <c r="T159" s="170" t="str">
        <f t="shared" si="36"/>
        <v>9760.487109899-470700.128218045i</v>
      </c>
      <c r="U159" s="170" t="str">
        <f t="shared" si="28"/>
        <v>-1.02741969577884+49.547381917689i</v>
      </c>
      <c r="V159" s="170"/>
    </row>
    <row r="160" spans="1:22" x14ac:dyDescent="0.2">
      <c r="A160" s="8"/>
      <c r="B160" s="170">
        <f t="shared" si="37"/>
        <v>1.6149999999999869</v>
      </c>
      <c r="C160" s="170">
        <f t="shared" si="38"/>
        <v>41.2097519097318</v>
      </c>
      <c r="D160" s="170">
        <f t="shared" si="29"/>
        <v>4.12097519097318E-2</v>
      </c>
      <c r="E160" s="170">
        <f t="shared" si="30"/>
        <v>44.519786400203259</v>
      </c>
      <c r="F160" s="170">
        <f t="shared" si="31"/>
        <v>-21.500586375863254</v>
      </c>
      <c r="G160" s="170">
        <f t="shared" si="32"/>
        <v>33.802325769638742</v>
      </c>
      <c r="H160" s="170">
        <f t="shared" si="33"/>
        <v>91.201672353856864</v>
      </c>
      <c r="I160" s="170">
        <f t="shared" si="34"/>
        <v>78.322112169842001</v>
      </c>
      <c r="J160" s="170">
        <f t="shared" si="35"/>
        <v>69.701085977993614</v>
      </c>
      <c r="K160" s="170" t="str">
        <f t="shared" si="21"/>
        <v>1+0.000411794192585176i</v>
      </c>
      <c r="L160" s="170" t="str">
        <f t="shared" si="22"/>
        <v>1-0.0000600130181431014i</v>
      </c>
      <c r="M160" s="170" t="str">
        <f t="shared" si="39"/>
        <v>1.00000002471301+0.000351781174442075i</v>
      </c>
      <c r="N160" s="170" t="str">
        <f t="shared" si="23"/>
        <v>1+0.393663515044472i</v>
      </c>
      <c r="O160" s="170" t="str">
        <f t="shared" si="24"/>
        <v>0.999999957098987+0.000575821430629042i</v>
      </c>
      <c r="P160" s="170" t="str">
        <f t="shared" si="40"/>
        <v>0.999773277210568+0.394239319586538i</v>
      </c>
      <c r="Q160" s="170" t="str">
        <f t="shared" si="25"/>
        <v>156.554469637995-61.6702964176754i</v>
      </c>
      <c r="R160" s="170" t="str">
        <f t="shared" si="26"/>
        <v>10000-470984.136084234i</v>
      </c>
      <c r="S160" s="170" t="str">
        <f t="shared" si="27"/>
        <v>-38620699.1589072i</v>
      </c>
      <c r="T160" s="170" t="str">
        <f t="shared" si="36"/>
        <v>9760.48709536024-465312.12523991i</v>
      </c>
      <c r="U160" s="170" t="str">
        <f t="shared" si="28"/>
        <v>-1.02741969424845+48.9802237094643i</v>
      </c>
      <c r="V160" s="170"/>
    </row>
    <row r="161" spans="1:22" x14ac:dyDescent="0.2">
      <c r="A161" s="8"/>
      <c r="B161" s="170">
        <f t="shared" si="37"/>
        <v>1.6199999999999868</v>
      </c>
      <c r="C161" s="170">
        <f t="shared" si="38"/>
        <v>41.686938347032282</v>
      </c>
      <c r="D161" s="170">
        <f t="shared" si="29"/>
        <v>4.1686938347032285E-2</v>
      </c>
      <c r="E161" s="170">
        <f t="shared" si="30"/>
        <v>44.506234153236093</v>
      </c>
      <c r="F161" s="170">
        <f t="shared" si="31"/>
        <v>-21.726516506923922</v>
      </c>
      <c r="G161" s="170">
        <f t="shared" si="32"/>
        <v>33.702371345611219</v>
      </c>
      <c r="H161" s="170">
        <f t="shared" si="33"/>
        <v>91.215582758950561</v>
      </c>
      <c r="I161" s="170">
        <f t="shared" si="34"/>
        <v>78.208605498847305</v>
      </c>
      <c r="J161" s="170">
        <f t="shared" si="35"/>
        <v>69.489066252026646</v>
      </c>
      <c r="K161" s="170" t="str">
        <f t="shared" si="21"/>
        <v>1+0.000416562544602708i</v>
      </c>
      <c r="L161" s="170" t="str">
        <f t="shared" si="22"/>
        <v>1-0.0000607079361416879i</v>
      </c>
      <c r="M161" s="170" t="str">
        <f t="shared" si="39"/>
        <v>1.00000002528865+0.00035585460846102i</v>
      </c>
      <c r="N161" s="170" t="str">
        <f t="shared" si="23"/>
        <v>1+0.39822192371072i</v>
      </c>
      <c r="O161" s="170" t="str">
        <f t="shared" si="24"/>
        <v>0.999999956099694+0.00058248912854688i</v>
      </c>
      <c r="P161" s="170" t="str">
        <f t="shared" si="40"/>
        <v>0.999767996158384+0.398804395357203i</v>
      </c>
      <c r="Q161" s="170" t="str">
        <f t="shared" si="25"/>
        <v>156.066379094636-62.1900364390071i</v>
      </c>
      <c r="R161" s="170" t="str">
        <f t="shared" si="26"/>
        <v>10000-465592.825260395i</v>
      </c>
      <c r="S161" s="170" t="str">
        <f t="shared" si="27"/>
        <v>-38178611.6713524i</v>
      </c>
      <c r="T161" s="170" t="str">
        <f t="shared" si="36"/>
        <v>9760.48708048279-459985.798879968i</v>
      </c>
      <c r="U161" s="170" t="str">
        <f t="shared" si="28"/>
        <v>-1.0274196926824+48.4195577768388i</v>
      </c>
      <c r="V161" s="170"/>
    </row>
    <row r="162" spans="1:22" x14ac:dyDescent="0.2">
      <c r="A162" s="8"/>
      <c r="B162" s="170">
        <f t="shared" si="37"/>
        <v>1.6249999999999867</v>
      </c>
      <c r="C162" s="170">
        <f t="shared" si="38"/>
        <v>42.169650342856954</v>
      </c>
      <c r="D162" s="170">
        <f t="shared" si="29"/>
        <v>4.2169650342856954E-2</v>
      </c>
      <c r="E162" s="170">
        <f t="shared" si="30"/>
        <v>44.492409874703526</v>
      </c>
      <c r="F162" s="170">
        <f t="shared" si="31"/>
        <v>-21.954344062036476</v>
      </c>
      <c r="G162" s="170">
        <f t="shared" si="32"/>
        <v>33.602417982689161</v>
      </c>
      <c r="H162" s="170">
        <f t="shared" si="33"/>
        <v>91.229654087714849</v>
      </c>
      <c r="I162" s="170">
        <f t="shared" si="34"/>
        <v>78.094827857392687</v>
      </c>
      <c r="J162" s="170">
        <f t="shared" si="35"/>
        <v>69.27531002567838</v>
      </c>
      <c r="K162" s="170" t="str">
        <f t="shared" si="21"/>
        <v>1+0.000421386111534322i</v>
      </c>
      <c r="L162" s="170" t="str">
        <f t="shared" si="22"/>
        <v>1-0.0000614109009114534i</v>
      </c>
      <c r="M162" s="170" t="str">
        <f t="shared" si="39"/>
        <v>1.0000000258777+0.000359975210622869i</v>
      </c>
      <c r="N162" s="170" t="str">
        <f t="shared" si="23"/>
        <v>1+0.402833116261617i</v>
      </c>
      <c r="O162" s="170" t="str">
        <f t="shared" si="24"/>
        <v>0.999999955077124+0.000589234034767776i</v>
      </c>
      <c r="P162" s="170" t="str">
        <f t="shared" si="40"/>
        <v>0.999762592094691+0.403422332199963i</v>
      </c>
      <c r="Q162" s="170" t="str">
        <f t="shared" si="25"/>
        <v>155.570057990461-62.7102285441993i</v>
      </c>
      <c r="R162" s="170" t="str">
        <f t="shared" si="26"/>
        <v>10000-460263.228261231i</v>
      </c>
      <c r="S162" s="170" t="str">
        <f t="shared" si="27"/>
        <v>-37741584.717421i</v>
      </c>
      <c r="T162" s="170" t="str">
        <f t="shared" si="36"/>
        <v>9760.48706525883-454720.443139425i</v>
      </c>
      <c r="U162" s="170" t="str">
        <f t="shared" si="28"/>
        <v>-1.02741969107988+47.8653098041501i</v>
      </c>
      <c r="V162" s="170"/>
    </row>
    <row r="163" spans="1:22" x14ac:dyDescent="0.2">
      <c r="A163" s="8"/>
      <c r="B163" s="170">
        <f t="shared" si="37"/>
        <v>1.6299999999999866</v>
      </c>
      <c r="C163" s="170">
        <f t="shared" si="38"/>
        <v>42.65795188015796</v>
      </c>
      <c r="D163" s="170">
        <f t="shared" si="29"/>
        <v>4.265795188015796E-2</v>
      </c>
      <c r="E163" s="170">
        <f t="shared" si="30"/>
        <v>44.478308994869202</v>
      </c>
      <c r="F163" s="170">
        <f t="shared" si="31"/>
        <v>-22.184070476681825</v>
      </c>
      <c r="G163" s="170">
        <f t="shared" si="32"/>
        <v>33.502465705565648</v>
      </c>
      <c r="H163" s="170">
        <f t="shared" si="33"/>
        <v>91.243888198246808</v>
      </c>
      <c r="I163" s="170">
        <f t="shared" si="34"/>
        <v>77.98077470043485</v>
      </c>
      <c r="J163" s="170">
        <f t="shared" si="35"/>
        <v>69.059817721564983</v>
      </c>
      <c r="K163" s="170" t="str">
        <f t="shared" si="21"/>
        <v>1+0.00042626553273859i</v>
      </c>
      <c r="L163" s="170" t="str">
        <f t="shared" si="22"/>
        <v>1-0.0000621220056296167i</v>
      </c>
      <c r="M163" s="170" t="str">
        <f t="shared" si="39"/>
        <v>1.00000002648047+0.000364143527108973i</v>
      </c>
      <c r="N163" s="170" t="str">
        <f t="shared" si="23"/>
        <v>1+0.407497703905741i</v>
      </c>
      <c r="O163" s="170" t="str">
        <f t="shared" si="24"/>
        <v>0.999999954030736+0.000596057043321745i</v>
      </c>
      <c r="P163" s="170" t="str">
        <f t="shared" si="40"/>
        <v>0.999757062154186+0.408093742216693i</v>
      </c>
      <c r="Q163" s="170" t="str">
        <f t="shared" si="25"/>
        <v>155.065431287538-63.2307445443662i</v>
      </c>
      <c r="R163" s="170" t="str">
        <f t="shared" si="26"/>
        <v>10000-454994.638654434i</v>
      </c>
      <c r="S163" s="170" t="str">
        <f t="shared" si="27"/>
        <v>-37309560.3696635i</v>
      </c>
      <c r="T163" s="170" t="str">
        <f t="shared" si="36"/>
        <v>9760.48704968025-449515.360101086i</v>
      </c>
      <c r="U163" s="170" t="str">
        <f t="shared" si="28"/>
        <v>-1.02741968944003+47.3174063264302i</v>
      </c>
      <c r="V163" s="170"/>
    </row>
    <row r="164" spans="1:22" x14ac:dyDescent="0.2">
      <c r="A164" s="8"/>
      <c r="B164" s="170">
        <f t="shared" si="37"/>
        <v>1.6349999999999865</v>
      </c>
      <c r="C164" s="170">
        <f t="shared" si="38"/>
        <v>43.151907682775196</v>
      </c>
      <c r="D164" s="170">
        <f t="shared" si="29"/>
        <v>4.3151907682775194E-2</v>
      </c>
      <c r="E164" s="170">
        <f t="shared" si="30"/>
        <v>44.463926903055928</v>
      </c>
      <c r="F164" s="170">
        <f t="shared" si="31"/>
        <v>-22.415696713066552</v>
      </c>
      <c r="G164" s="170">
        <f t="shared" si="32"/>
        <v>33.402514539507649</v>
      </c>
      <c r="H164" s="170">
        <f t="shared" si="33"/>
        <v>91.258286969972929</v>
      </c>
      <c r="I164" s="170">
        <f t="shared" si="34"/>
        <v>77.86644144256357</v>
      </c>
      <c r="J164" s="170">
        <f t="shared" si="35"/>
        <v>68.842590256906377</v>
      </c>
      <c r="K164" s="170" t="str">
        <f t="shared" si="21"/>
        <v>1+0.000431201454977508i</v>
      </c>
      <c r="L164" s="170" t="str">
        <f t="shared" si="22"/>
        <v>1-0.000062841344552338i</v>
      </c>
      <c r="M164" s="170" t="str">
        <f t="shared" si="39"/>
        <v>1.00000002709728+0.00036836011042517i</v>
      </c>
      <c r="N164" s="170" t="str">
        <f t="shared" si="23"/>
        <v>1+0.412216304929131i</v>
      </c>
      <c r="O164" s="170" t="str">
        <f t="shared" si="24"/>
        <v>0.999999952959975+0.00060295905859118i</v>
      </c>
      <c r="P164" s="170" t="str">
        <f t="shared" si="40"/>
        <v>0.999751403404819+0.412819244597057i</v>
      </c>
      <c r="Q164" s="170" t="str">
        <f t="shared" si="25"/>
        <v>154.552425892521-63.7514528701731i</v>
      </c>
      <c r="R164" s="170" t="str">
        <f t="shared" si="26"/>
        <v>10000-449786.358094155i</v>
      </c>
      <c r="S164" s="170" t="str">
        <f t="shared" si="27"/>
        <v>-36882481.3637207i</v>
      </c>
      <c r="T164" s="170" t="str">
        <f t="shared" si="36"/>
        <v>9760.48703373877-444369.859836828i</v>
      </c>
      <c r="U164" s="170" t="str">
        <f t="shared" si="28"/>
        <v>-1.02741968776198+46.7757747196662i</v>
      </c>
      <c r="V164" s="170"/>
    </row>
    <row r="165" spans="1:22" x14ac:dyDescent="0.2">
      <c r="A165" s="8"/>
      <c r="B165" s="170">
        <f t="shared" si="37"/>
        <v>1.6399999999999864</v>
      </c>
      <c r="C165" s="170">
        <f t="shared" si="38"/>
        <v>43.651583224015233</v>
      </c>
      <c r="D165" s="170">
        <f t="shared" si="29"/>
        <v>4.3651583224015231E-2</v>
      </c>
      <c r="E165" s="170">
        <f t="shared" si="30"/>
        <v>44.449258948754903</v>
      </c>
      <c r="F165" s="170">
        <f t="shared" si="31"/>
        <v>-22.649223247800677</v>
      </c>
      <c r="G165" s="170">
        <f t="shared" si="32"/>
        <v>33.302564510369699</v>
      </c>
      <c r="H165" s="170">
        <f t="shared" si="33"/>
        <v>91.272852303889351</v>
      </c>
      <c r="I165" s="170">
        <f t="shared" si="34"/>
        <v>77.751823459124608</v>
      </c>
      <c r="J165" s="170">
        <f t="shared" si="35"/>
        <v>68.623629056088674</v>
      </c>
      <c r="K165" s="170" t="str">
        <f t="shared" ref="K165:K228" si="41">COMPLEX(1,2*PI()*C165*esr*Cout)</f>
        <v>1+0.000436194532502221i</v>
      </c>
      <c r="L165" s="170" t="str">
        <f t="shared" ref="L165:L228" si="42">COMPLEX(1,-2*PI()*C165*(1-Dmax)^2*Lout*10^-6/Req)</f>
        <v>1-0.0000635690130272123i</v>
      </c>
      <c r="M165" s="170" t="str">
        <f t="shared" si="39"/>
        <v>1.00000002772846+0.000372625519475009i</v>
      </c>
      <c r="N165" s="170" t="str">
        <f t="shared" ref="N165:N228" si="43">COMPLEX(1,2*PI()*C165*(Rd+Rs+esr)*Req*Cout/(Req+Rd+Rs))</f>
        <v>1+0.416989544777242i</v>
      </c>
      <c r="O165" s="170" t="str">
        <f t="shared" ref="O165:O228" si="44">IMSUM(COMPLEX(1,2*PI()*C165/(Qd*ws)),IMPRODUCT(COMPLEX(0,2*PI()*C165/ws),COMPLEX(0,2*PI()*C165/ws)))</f>
        <v>0.999999951864272+0.000609940995430727i</v>
      </c>
      <c r="P165" s="170" t="str">
        <f t="shared" si="40"/>
        <v>0.999745612846246+0.417599465700577i</v>
      </c>
      <c r="Q165" s="170" t="str">
        <f t="shared" ref="Q165:Q228" si="45">IMPRODUCT(Ap,IMDIV(M165,P165))</f>
        <v>154.0309707805-64.2722185727756i</v>
      </c>
      <c r="R165" s="170" t="str">
        <f t="shared" ref="R165:R228" si="46">IMSUM(Rz*10^3,IMDIV(1,COMPLEX(0,(2*PI()*C165*Cz*10^-9))))</f>
        <v>10000-444637.696228451i</v>
      </c>
      <c r="S165" s="170" t="str">
        <f t="shared" ref="S165:S228" si="47">IMDIV(1,COMPLEX(0,(2*PI()*C165*Cp*10^-12)))</f>
        <v>-36460291.0907331i</v>
      </c>
      <c r="T165" s="170" t="str">
        <f t="shared" si="36"/>
        <v>9760.48701742599-439283.260316167i</v>
      </c>
      <c r="U165" s="170" t="str">
        <f t="shared" ref="U165:U228" si="48">IMPRODUCT(-Rs*g/(Rs+Rd),T165)</f>
        <v>-1.02741968604484+46.2403431911755i</v>
      </c>
      <c r="V165" s="170"/>
    </row>
    <row r="166" spans="1:22" x14ac:dyDescent="0.2">
      <c r="A166" s="8"/>
      <c r="B166" s="170">
        <f t="shared" si="37"/>
        <v>1.6449999999999863</v>
      </c>
      <c r="C166" s="170">
        <f t="shared" si="38"/>
        <v>44.157044735329869</v>
      </c>
      <c r="D166" s="170">
        <f t="shared" ref="D166:D229" si="49">C166/1000</f>
        <v>4.4157044735329866E-2</v>
      </c>
      <c r="E166" s="170">
        <f t="shared" ref="E166:E229" si="50">20*LOG(IMABS(Q166))</f>
        <v>44.43430044280295</v>
      </c>
      <c r="F166" s="170">
        <f t="shared" ref="F166:F229" si="51">IF(180/PI()*IMARGUMENT(Q166)&gt;0,180/PI()*IMARGUMENT(Q166)-360,180/PI()*IMARGUMENT(Q166))</f>
        <v>-22.884650059589188</v>
      </c>
      <c r="G166" s="170">
        <f t="shared" ref="G166:G229" si="52">20*LOG(IMABS(U166))</f>
        <v>33.202615644607306</v>
      </c>
      <c r="H166" s="170">
        <f t="shared" ref="H166:H229" si="53">180/PI()*IMARGUMENT(U166)</f>
        <v>91.287586122805024</v>
      </c>
      <c r="I166" s="170">
        <f t="shared" ref="I166:I229" si="54">E166+G166</f>
        <v>77.636916087410256</v>
      </c>
      <c r="J166" s="170">
        <f t="shared" ref="J166:J229" si="55">F166+H166</f>
        <v>68.402936063215833</v>
      </c>
      <c r="K166" s="170" t="str">
        <f t="shared" si="41"/>
        <v>1+0.000441245427139749i</v>
      </c>
      <c r="L166" s="170" t="str">
        <f t="shared" si="42"/>
        <v>1-0.0000643051075059078i</v>
      </c>
      <c r="M166" s="170" t="str">
        <f t="shared" si="39"/>
        <v>1.00000002837433+0.000376940319633841i</v>
      </c>
      <c r="N166" s="170" t="str">
        <f t="shared" si="43"/>
        <v>1+0.421818056137846i</v>
      </c>
      <c r="O166" s="170" t="str">
        <f t="shared" si="44"/>
        <v>0.999999950743046+0.000617003779288554i</v>
      </c>
      <c r="P166" s="170" t="str">
        <f t="shared" si="40"/>
        <v>0.999739687408237+0.422435039139662i</v>
      </c>
      <c r="Q166" s="170" t="str">
        <f t="shared" si="45"/>
        <v>153.500997121081-64.7929033289707i</v>
      </c>
      <c r="R166" s="170" t="str">
        <f t="shared" si="46"/>
        <v>10000-439547.970607768i</v>
      </c>
      <c r="S166" s="170" t="str">
        <f t="shared" si="47"/>
        <v>-36042933.589837i</v>
      </c>
      <c r="T166" s="170" t="str">
        <f t="shared" ref="T166:T229" si="56">IMDIV(IMPRODUCT(R166,S166),IMSUM(R166,S166))</f>
        <v>9760.48700073324-434254.887315847i</v>
      </c>
      <c r="U166" s="170" t="str">
        <f t="shared" si="48"/>
        <v>-1.02741968428771+45.7110407700892i</v>
      </c>
      <c r="V166" s="170"/>
    </row>
    <row r="167" spans="1:22" x14ac:dyDescent="0.2">
      <c r="A167" s="8"/>
      <c r="B167" s="170">
        <f t="shared" ref="B167:B230" si="57">B166+0.005</f>
        <v>1.6499999999999861</v>
      </c>
      <c r="C167" s="170">
        <f t="shared" ref="C167:C230" si="58">10^B167</f>
        <v>44.668359215094895</v>
      </c>
      <c r="D167" s="170">
        <f t="shared" si="49"/>
        <v>4.4668359215094898E-2</v>
      </c>
      <c r="E167" s="170">
        <f t="shared" si="50"/>
        <v>44.4190466586318</v>
      </c>
      <c r="F167" s="170">
        <f t="shared" si="51"/>
        <v>-23.121976616947148</v>
      </c>
      <c r="G167" s="170">
        <f t="shared" si="52"/>
        <v>33.102667969290891</v>
      </c>
      <c r="H167" s="170">
        <f t="shared" si="53"/>
        <v>91.302490371587183</v>
      </c>
      <c r="I167" s="170">
        <f t="shared" si="54"/>
        <v>77.521714627922691</v>
      </c>
      <c r="J167" s="170">
        <f t="shared" si="55"/>
        <v>68.180513754640032</v>
      </c>
      <c r="K167" s="170" t="str">
        <f t="shared" si="41"/>
        <v>1+0.000446354808380703i</v>
      </c>
      <c r="L167" s="170" t="str">
        <f t="shared" si="42"/>
        <v>1-0.0000650497255569502i</v>
      </c>
      <c r="M167" s="170" t="str">
        <f t="shared" ref="M167:M230" si="59">IMPRODUCT(K167,L167)</f>
        <v>1.00000002903526+0.000381305082823753i</v>
      </c>
      <c r="N167" s="170" t="str">
        <f t="shared" si="43"/>
        <v>1+0.426702479024893i</v>
      </c>
      <c r="O167" s="170" t="str">
        <f t="shared" si="44"/>
        <v>0.999999949595705+0.00062414834632901i</v>
      </c>
      <c r="P167" s="170" t="str">
        <f t="shared" ref="P167:P230" si="60">IMPRODUCT(N167,O167)</f>
        <v>0.999733623949047+0.427326605863584i</v>
      </c>
      <c r="Q167" s="170" t="str">
        <f t="shared" si="45"/>
        <v>152.962438406638-65.313365450746i</v>
      </c>
      <c r="R167" s="170" t="str">
        <f t="shared" si="46"/>
        <v>10000-434516.506594487i</v>
      </c>
      <c r="S167" s="170" t="str">
        <f t="shared" si="47"/>
        <v>-35630353.5407479i</v>
      </c>
      <c r="T167" s="170" t="str">
        <f t="shared" si="56"/>
        <v>9760.48698365166-429284.074330472i</v>
      </c>
      <c r="U167" s="170" t="str">
        <f t="shared" si="48"/>
        <v>-1.02741968248965+45.1877972979445i</v>
      </c>
      <c r="V167" s="170"/>
    </row>
    <row r="168" spans="1:22" x14ac:dyDescent="0.2">
      <c r="A168" s="8"/>
      <c r="B168" s="170">
        <f t="shared" si="57"/>
        <v>1.654999999999986</v>
      </c>
      <c r="C168" s="170">
        <f t="shared" si="58"/>
        <v>45.185594437490799</v>
      </c>
      <c r="D168" s="170">
        <f t="shared" si="49"/>
        <v>4.5185594437490796E-2</v>
      </c>
      <c r="E168" s="170">
        <f t="shared" si="50"/>
        <v>44.403492833586469</v>
      </c>
      <c r="F168" s="170">
        <f t="shared" si="51"/>
        <v>-23.361201865960901</v>
      </c>
      <c r="G168" s="170">
        <f t="shared" si="52"/>
        <v>33.002721512120033</v>
      </c>
      <c r="H168" s="170">
        <f t="shared" si="53"/>
        <v>91.317567017409573</v>
      </c>
      <c r="I168" s="170">
        <f t="shared" si="54"/>
        <v>77.406214345706502</v>
      </c>
      <c r="J168" s="170">
        <f t="shared" si="55"/>
        <v>67.956365151448665</v>
      </c>
      <c r="K168" s="170" t="str">
        <f t="shared" si="41"/>
        <v>1+0.000451523353468033i</v>
      </c>
      <c r="L168" s="170" t="str">
        <f t="shared" si="42"/>
        <v>1-0.0000658029658786559i</v>
      </c>
      <c r="M168" s="170" t="str">
        <f t="shared" si="59"/>
        <v>1.00000002971158+0.000385720387589377i</v>
      </c>
      <c r="N168" s="170" t="str">
        <f t="shared" si="43"/>
        <v>1+0.431643460863347i</v>
      </c>
      <c r="O168" s="170" t="str">
        <f t="shared" si="44"/>
        <v>0.999999948421638+0.000631375643556718i</v>
      </c>
      <c r="P168" s="170" t="str">
        <f t="shared" si="60"/>
        <v>0.999727419253748+0.432274814243441i</v>
      </c>
      <c r="Q168" s="170" t="str">
        <f t="shared" si="45"/>
        <v>152.415230582526-65.8334598993921i</v>
      </c>
      <c r="R168" s="170" t="str">
        <f t="shared" si="46"/>
        <v>10000-429542.637273501i</v>
      </c>
      <c r="S168" s="170" t="str">
        <f t="shared" si="47"/>
        <v>-35222496.2564271i</v>
      </c>
      <c r="T168" s="170" t="str">
        <f t="shared" si="56"/>
        <v>9760.48696617221-424370.162484161i</v>
      </c>
      <c r="U168" s="170" t="str">
        <f t="shared" si="48"/>
        <v>-1.02741968064971+44.6705434193854i</v>
      </c>
      <c r="V168" s="170"/>
    </row>
    <row r="169" spans="1:22" x14ac:dyDescent="0.2">
      <c r="A169" s="8"/>
      <c r="B169" s="170">
        <f t="shared" si="57"/>
        <v>1.6599999999999859</v>
      </c>
      <c r="C169" s="170">
        <f t="shared" si="58"/>
        <v>45.708818961486045</v>
      </c>
      <c r="D169" s="170">
        <f t="shared" si="49"/>
        <v>4.5708818961486049E-2</v>
      </c>
      <c r="E169" s="170">
        <f t="shared" si="50"/>
        <v>44.387634170318393</v>
      </c>
      <c r="F169" s="170">
        <f t="shared" si="51"/>
        <v>-23.602324218107171</v>
      </c>
      <c r="G169" s="170">
        <f t="shared" si="52"/>
        <v>32.902776301438465</v>
      </c>
      <c r="H169" s="170">
        <f t="shared" si="53"/>
        <v>91.332818050003155</v>
      </c>
      <c r="I169" s="170">
        <f t="shared" si="54"/>
        <v>77.290410471756857</v>
      </c>
      <c r="J169" s="170">
        <f t="shared" si="55"/>
        <v>67.730493831895984</v>
      </c>
      <c r="K169" s="170" t="str">
        <f t="shared" si="41"/>
        <v>1+0.000456751747486792i</v>
      </c>
      <c r="L169" s="170" t="str">
        <f t="shared" si="42"/>
        <v>1-0.0000665649283122135i</v>
      </c>
      <c r="M169" s="170" t="str">
        <f t="shared" si="59"/>
        <v>1.00000003040365+0.000390186819174578i</v>
      </c>
      <c r="N169" s="170" t="str">
        <f t="shared" si="43"/>
        <v>1+0.436641656574999i</v>
      </c>
      <c r="O169" s="170" t="str">
        <f t="shared" si="44"/>
        <v>0.999999947220223+0.000638686628942097i</v>
      </c>
      <c r="P169" s="170" t="str">
        <f t="shared" si="60"/>
        <v>0.999721070032529+0.437280320158092i</v>
      </c>
      <c r="Q169" s="170" t="str">
        <f t="shared" si="45"/>
        <v>151.859312179201-66.3530383043754i</v>
      </c>
      <c r="R169" s="170" t="str">
        <f t="shared" si="46"/>
        <v>10000-424625.703363824i</v>
      </c>
      <c r="S169" s="170" t="str">
        <f t="shared" si="47"/>
        <v>-34819307.6758334i</v>
      </c>
      <c r="T169" s="170" t="str">
        <f t="shared" si="56"/>
        <v>9760.4869482856-419512.500443231i</v>
      </c>
      <c r="U169" s="170" t="str">
        <f t="shared" si="48"/>
        <v>-1.02741967876691+44.1592105729717i</v>
      </c>
      <c r="V169" s="170"/>
    </row>
    <row r="170" spans="1:22" x14ac:dyDescent="0.2">
      <c r="A170" s="8"/>
      <c r="B170" s="170">
        <f t="shared" si="57"/>
        <v>1.6649999999999858</v>
      </c>
      <c r="C170" s="170">
        <f t="shared" si="58"/>
        <v>46.238102139924536</v>
      </c>
      <c r="D170" s="170">
        <f t="shared" si="49"/>
        <v>4.6238102139924533E-2</v>
      </c>
      <c r="E170" s="170">
        <f t="shared" si="50"/>
        <v>44.371465838250785</v>
      </c>
      <c r="F170" s="170">
        <f t="shared" si="51"/>
        <v>-23.845341538150759</v>
      </c>
      <c r="G170" s="170">
        <f t="shared" si="52"/>
        <v>32.802832366248218</v>
      </c>
      <c r="H170" s="170">
        <f t="shared" si="53"/>
        <v>91.3482454819097</v>
      </c>
      <c r="I170" s="170">
        <f t="shared" si="54"/>
        <v>77.174298204498996</v>
      </c>
      <c r="J170" s="170">
        <f t="shared" si="55"/>
        <v>67.502903943758938</v>
      </c>
      <c r="K170" s="170" t="str">
        <f t="shared" si="41"/>
        <v>1+0.000462040683454944i</v>
      </c>
      <c r="L170" s="170" t="str">
        <f t="shared" si="42"/>
        <v>1-0.0000673357138549181i</v>
      </c>
      <c r="M170" s="170" t="str">
        <f t="shared" si="59"/>
        <v>1.00000003111184+0.000394704969600026i</v>
      </c>
      <c r="N170" s="170" t="str">
        <f t="shared" si="43"/>
        <v>1+0.441697728665275i</v>
      </c>
      <c r="O170" s="170" t="str">
        <f t="shared" si="44"/>
        <v>0.999999945990824+0.000646082271548341i</v>
      </c>
      <c r="P170" s="170" t="str">
        <f t="shared" si="60"/>
        <v>0.99971457291895+0.442343787081093i</v>
      </c>
      <c r="Q170" s="170" t="str">
        <f t="shared" si="45"/>
        <v>151.294624446031-66.8719489871301i</v>
      </c>
      <c r="R170" s="170" t="str">
        <f t="shared" si="46"/>
        <v>10000-419765.053131187i</v>
      </c>
      <c r="S170" s="170" t="str">
        <f t="shared" si="47"/>
        <v>-34420734.3567573i</v>
      </c>
      <c r="T170" s="170" t="str">
        <f t="shared" si="56"/>
        <v>9760.48692998236-414710.444329829i</v>
      </c>
      <c r="U170" s="170" t="str">
        <f t="shared" si="48"/>
        <v>-1.02741967684025+43.6537309820873i</v>
      </c>
      <c r="V170" s="170"/>
    </row>
    <row r="171" spans="1:22" x14ac:dyDescent="0.2">
      <c r="A171" s="8"/>
      <c r="B171" s="170">
        <f t="shared" si="57"/>
        <v>1.6699999999999857</v>
      </c>
      <c r="C171" s="170">
        <f t="shared" si="58"/>
        <v>46.773514128718304</v>
      </c>
      <c r="D171" s="170">
        <f t="shared" si="49"/>
        <v>4.6773514128718302E-2</v>
      </c>
      <c r="E171" s="170">
        <f t="shared" si="50"/>
        <v>44.354982975118553</v>
      </c>
      <c r="F171" s="170">
        <f t="shared" si="51"/>
        <v>-24.090251132138903</v>
      </c>
      <c r="G171" s="170">
        <f t="shared" si="52"/>
        <v>32.702889736225728</v>
      </c>
      <c r="H171" s="170">
        <f t="shared" si="53"/>
        <v>91.363851348737668</v>
      </c>
      <c r="I171" s="170">
        <f t="shared" si="54"/>
        <v>77.057872711344288</v>
      </c>
      <c r="J171" s="170">
        <f t="shared" si="55"/>
        <v>67.273600216598766</v>
      </c>
      <c r="K171" s="170" t="str">
        <f t="shared" si="41"/>
        <v>1+0.000467390862415222i</v>
      </c>
      <c r="L171" s="170" t="str">
        <f t="shared" si="42"/>
        <v>1-0.0000681154246735588i</v>
      </c>
      <c r="M171" s="170" t="str">
        <f t="shared" si="59"/>
        <v>1.00000003183653+0.000399275437741663i</v>
      </c>
      <c r="N171" s="170" t="str">
        <f t="shared" si="43"/>
        <v>1+0.446812347311056i</v>
      </c>
      <c r="O171" s="170" t="str">
        <f t="shared" si="44"/>
        <v>0.999999944732789+0.000653563551659866i</v>
      </c>
      <c r="P171" s="170" t="str">
        <f t="shared" si="60"/>
        <v>0.999707924468155+0.447465886168644i</v>
      </c>
      <c r="Q171" s="170" t="str">
        <f t="shared" si="45"/>
        <v>150.721111486657-67.3900369899505i</v>
      </c>
      <c r="R171" s="170" t="str">
        <f t="shared" si="46"/>
        <v>10000-414960.042301669i</v>
      </c>
      <c r="S171" s="170" t="str">
        <f t="shared" si="47"/>
        <v>-34026723.4687368i</v>
      </c>
      <c r="T171" s="170" t="str">
        <f t="shared" si="56"/>
        <v>9760.48691125277-409963.357636625i</v>
      </c>
      <c r="U171" s="170" t="str">
        <f t="shared" si="48"/>
        <v>-1.02741967486871+43.1540376459606i</v>
      </c>
      <c r="V171" s="170"/>
    </row>
    <row r="172" spans="1:22" x14ac:dyDescent="0.2">
      <c r="A172" s="8"/>
      <c r="B172" s="170">
        <f t="shared" si="57"/>
        <v>1.6749999999999856</v>
      </c>
      <c r="C172" s="170">
        <f t="shared" si="58"/>
        <v>47.31512589614649</v>
      </c>
      <c r="D172" s="170">
        <f t="shared" si="49"/>
        <v>4.731512589614649E-2</v>
      </c>
      <c r="E172" s="170">
        <f t="shared" si="50"/>
        <v>44.338180688583549</v>
      </c>
      <c r="F172" s="170">
        <f t="shared" si="51"/>
        <v>-24.337049735509481</v>
      </c>
      <c r="G172" s="170">
        <f t="shared" si="52"/>
        <v>32.602948441736928</v>
      </c>
      <c r="H172" s="170">
        <f t="shared" si="53"/>
        <v>91.379637709421218</v>
      </c>
      <c r="I172" s="170">
        <f t="shared" si="54"/>
        <v>76.941129130320476</v>
      </c>
      <c r="J172" s="170">
        <f t="shared" si="55"/>
        <v>67.042587973911736</v>
      </c>
      <c r="K172" s="170" t="str">
        <f t="shared" si="41"/>
        <v>1+0.000472802993528054i</v>
      </c>
      <c r="L172" s="170" t="str">
        <f t="shared" si="42"/>
        <v>1-0.0000689041641179598i</v>
      </c>
      <c r="M172" s="170" t="str">
        <f t="shared" si="59"/>
        <v>1.0000000325781+0.000403898829410094i</v>
      </c>
      <c r="N172" s="170" t="str">
        <f t="shared" si="43"/>
        <v>1+0.451986190449502i</v>
      </c>
      <c r="O172" s="170" t="str">
        <f t="shared" si="44"/>
        <v>0.99999994344545+0.000661131460912248i</v>
      </c>
      <c r="P172" s="170" t="str">
        <f t="shared" si="60"/>
        <v>0.999701121155046+0.452647296348539i</v>
      </c>
      <c r="Q172" s="170" t="str">
        <f t="shared" si="45"/>
        <v>150.13872039573-67.9071441101483i</v>
      </c>
      <c r="R172" s="170" t="str">
        <f t="shared" si="46"/>
        <v>10000-410210.03397629i</v>
      </c>
      <c r="S172" s="170" t="str">
        <f t="shared" si="47"/>
        <v>-33637222.7860557i</v>
      </c>
      <c r="T172" s="170" t="str">
        <f t="shared" si="56"/>
        <v>9760.48689208693-405270.611142419i</v>
      </c>
      <c r="U172" s="170" t="str">
        <f t="shared" si="48"/>
        <v>-1.02741967285126+42.660064330781i</v>
      </c>
      <c r="V172" s="170"/>
    </row>
    <row r="173" spans="1:22" x14ac:dyDescent="0.2">
      <c r="A173" s="8"/>
      <c r="B173" s="170">
        <f t="shared" si="57"/>
        <v>1.6799999999999855</v>
      </c>
      <c r="C173" s="170">
        <f t="shared" si="58"/>
        <v>47.863009232262257</v>
      </c>
      <c r="D173" s="170">
        <f t="shared" si="49"/>
        <v>4.7863009232262256E-2</v>
      </c>
      <c r="E173" s="170">
        <f t="shared" si="50"/>
        <v>44.321054057925828</v>
      </c>
      <c r="F173" s="170">
        <f t="shared" si="51"/>
        <v>-24.585733501334111</v>
      </c>
      <c r="G173" s="170">
        <f t="shared" si="52"/>
        <v>32.50300851385348</v>
      </c>
      <c r="H173" s="170">
        <f t="shared" si="53"/>
        <v>91.395606646481454</v>
      </c>
      <c r="I173" s="170">
        <f t="shared" si="54"/>
        <v>76.824062571779308</v>
      </c>
      <c r="J173" s="170">
        <f t="shared" si="55"/>
        <v>66.80987314514735</v>
      </c>
      <c r="K173" s="170" t="str">
        <f t="shared" si="41"/>
        <v>1+0.000478277794165555i</v>
      </c>
      <c r="L173" s="170" t="str">
        <f t="shared" si="42"/>
        <v>1-0.0000697020367346802i</v>
      </c>
      <c r="M173" s="170" t="str">
        <f t="shared" si="59"/>
        <v>1.00000003333694+0.000408575757430875i</v>
      </c>
      <c r="N173" s="170" t="str">
        <f t="shared" si="43"/>
        <v>1+0.457219943867918i</v>
      </c>
      <c r="O173" s="170" t="str">
        <f t="shared" si="44"/>
        <v>0.999999942128126+0.000668787002423661i</v>
      </c>
      <c r="P173" s="170" t="str">
        <f t="shared" si="60"/>
        <v>0.999694159372418+0.457888704410167i</v>
      </c>
      <c r="Q173" s="170" t="str">
        <f t="shared" si="45"/>
        <v>149.547401396834-68.4231089396433i</v>
      </c>
      <c r="R173" s="170" t="str">
        <f t="shared" si="46"/>
        <v>10000-405514.398546589i</v>
      </c>
      <c r="S173" s="170" t="str">
        <f t="shared" si="47"/>
        <v>-33252180.6808203i</v>
      </c>
      <c r="T173" s="170" t="str">
        <f t="shared" si="56"/>
        <v>9760.48687247466-400631.582828748i</v>
      </c>
      <c r="U173" s="170" t="str">
        <f t="shared" si="48"/>
        <v>-1.02741967078681+42.1717455609209i</v>
      </c>
      <c r="V173" s="170"/>
    </row>
    <row r="174" spans="1:22" x14ac:dyDescent="0.2">
      <c r="A174" s="8"/>
      <c r="B174" s="170">
        <f t="shared" si="57"/>
        <v>1.6849999999999854</v>
      </c>
      <c r="C174" s="170">
        <f t="shared" si="58"/>
        <v>48.417236758408315</v>
      </c>
      <c r="D174" s="170">
        <f t="shared" si="49"/>
        <v>4.8417236758408318E-2</v>
      </c>
      <c r="E174" s="170">
        <f t="shared" si="50"/>
        <v>44.303598135811306</v>
      </c>
      <c r="F174" s="170">
        <f t="shared" si="51"/>
        <v>-24.836297988715188</v>
      </c>
      <c r="G174" s="170">
        <f t="shared" si="52"/>
        <v>32.403069984368841</v>
      </c>
      <c r="H174" s="170">
        <f t="shared" si="53"/>
        <v>91.411760266290884</v>
      </c>
      <c r="I174" s="170">
        <f t="shared" si="54"/>
        <v>76.706668120180154</v>
      </c>
      <c r="J174" s="170">
        <f t="shared" si="55"/>
        <v>66.575462277575696</v>
      </c>
      <c r="K174" s="170" t="str">
        <f t="shared" si="41"/>
        <v>1+0.00048381599000662i</v>
      </c>
      <c r="L174" s="170" t="str">
        <f t="shared" si="42"/>
        <v>1-0.0000705091482808712i</v>
      </c>
      <c r="M174" s="170" t="str">
        <f t="shared" si="59"/>
        <v>1.00000003411345+0.000413306841725749i</v>
      </c>
      <c r="N174" s="170" t="str">
        <f t="shared" si="43"/>
        <v>1+0.462514301294649i</v>
      </c>
      <c r="O174" s="170" t="str">
        <f t="shared" si="44"/>
        <v>0.999999940780117+0.00067653119092784i</v>
      </c>
      <c r="P174" s="170" t="str">
        <f t="shared" si="60"/>
        <v>0.999687035429041+0.463190805095534i</v>
      </c>
      <c r="Q174" s="170" t="str">
        <f t="shared" si="45"/>
        <v>148.947107981392-68.9377669101427i</v>
      </c>
      <c r="R174" s="170" t="str">
        <f t="shared" si="46"/>
        <v>10000-400872.513611177i</v>
      </c>
      <c r="S174" s="170" t="str">
        <f t="shared" si="47"/>
        <v>-32871546.1161165i</v>
      </c>
      <c r="T174" s="170" t="str">
        <f t="shared" si="56"/>
        <v>9760.48685240555-396045.657797426i</v>
      </c>
      <c r="U174" s="170" t="str">
        <f t="shared" si="48"/>
        <v>-1.02741966867427+41.6890166102554i</v>
      </c>
      <c r="V174" s="170"/>
    </row>
    <row r="175" spans="1:22" x14ac:dyDescent="0.2">
      <c r="A175" s="8"/>
      <c r="B175" s="170">
        <f t="shared" si="57"/>
        <v>1.6899999999999853</v>
      </c>
      <c r="C175" s="170">
        <f t="shared" si="58"/>
        <v>48.977881936842984</v>
      </c>
      <c r="D175" s="170">
        <f t="shared" si="49"/>
        <v>4.8977881936842986E-2</v>
      </c>
      <c r="E175" s="170">
        <f t="shared" si="50"/>
        <v>44.285807950136501</v>
      </c>
      <c r="F175" s="170">
        <f t="shared" si="51"/>
        <v>-25.088738151360072</v>
      </c>
      <c r="G175" s="170">
        <f t="shared" si="52"/>
        <v>32.3031328858156</v>
      </c>
      <c r="H175" s="170">
        <f t="shared" si="53"/>
        <v>91.428100699340135</v>
      </c>
      <c r="I175" s="170">
        <f t="shared" si="54"/>
        <v>76.588940835952101</v>
      </c>
      <c r="J175" s="170">
        <f t="shared" si="55"/>
        <v>66.339362547980059</v>
      </c>
      <c r="K175" s="170" t="str">
        <f t="shared" si="41"/>
        <v>1+0.000489418315133109i</v>
      </c>
      <c r="L175" s="170" t="str">
        <f t="shared" si="42"/>
        <v>1-0.0000713256057382939i</v>
      </c>
      <c r="M175" s="170" t="str">
        <f t="shared" si="59"/>
        <v>1.00000003490806+0.000418092709394815i</v>
      </c>
      <c r="N175" s="170" t="str">
        <f t="shared" si="43"/>
        <v>1+0.46786996449104i</v>
      </c>
      <c r="O175" s="170" t="str">
        <f t="shared" si="44"/>
        <v>0.999999939400708+0.000684365052908584i</v>
      </c>
      <c r="P175" s="170" t="str">
        <f t="shared" si="60"/>
        <v>0.999679745547705+0.46855430119136i</v>
      </c>
      <c r="Q175" s="170" t="str">
        <f t="shared" si="45"/>
        <v>148.337797048342-69.4509503440704i</v>
      </c>
      <c r="R175" s="170" t="str">
        <f t="shared" si="46"/>
        <v>10000-396283.763893235i</v>
      </c>
      <c r="S175" s="170" t="str">
        <f t="shared" si="47"/>
        <v>-32495268.6392453i</v>
      </c>
      <c r="T175" s="170" t="str">
        <f t="shared" si="56"/>
        <v>9760.486831869-391512.228189067i</v>
      </c>
      <c r="U175" s="170" t="str">
        <f t="shared" si="48"/>
        <v>-1.02741966651253+41.2118134935861i</v>
      </c>
      <c r="V175" s="170"/>
    </row>
    <row r="176" spans="1:22" x14ac:dyDescent="0.2">
      <c r="A176" s="8"/>
      <c r="B176" s="170">
        <f t="shared" si="57"/>
        <v>1.6949999999999852</v>
      </c>
      <c r="C176" s="170">
        <f t="shared" si="58"/>
        <v>49.545019080477338</v>
      </c>
      <c r="D176" s="170">
        <f t="shared" si="49"/>
        <v>4.9545019080477336E-2</v>
      </c>
      <c r="E176" s="170">
        <f t="shared" si="50"/>
        <v>44.267678505950016</v>
      </c>
      <c r="F176" s="170">
        <f t="shared" si="51"/>
        <v>-25.343048326348573</v>
      </c>
      <c r="G176" s="170">
        <f t="shared" si="52"/>
        <v>32.203197251481861</v>
      </c>
      <c r="H176" s="170">
        <f t="shared" si="53"/>
        <v>91.444630100507851</v>
      </c>
      <c r="I176" s="170">
        <f t="shared" si="54"/>
        <v>76.470875757431884</v>
      </c>
      <c r="J176" s="170">
        <f t="shared" si="55"/>
        <v>66.101581774159285</v>
      </c>
      <c r="K176" s="170" t="str">
        <f t="shared" si="41"/>
        <v>1+0.000495085512127149i</v>
      </c>
      <c r="L176" s="170" t="str">
        <f t="shared" si="42"/>
        <v>1-0.0000721515173275i</v>
      </c>
      <c r="M176" s="170" t="str">
        <f t="shared" si="59"/>
        <v>1.00000003572117+0.000422933994799649i</v>
      </c>
      <c r="N176" s="170" t="str">
        <f t="shared" si="43"/>
        <v>1+0.473287643344444i</v>
      </c>
      <c r="O176" s="170" t="str">
        <f t="shared" si="44"/>
        <v>0.99999993798917+0.000692289626735812i</v>
      </c>
      <c r="P176" s="170" t="str">
        <f t="shared" si="60"/>
        <v>0.99967228586322+0.47397990362222i</v>
      </c>
      <c r="Q176" s="170" t="str">
        <f t="shared" si="45"/>
        <v>147.719429044354-69.9624885113749i</v>
      </c>
      <c r="R176" s="170" t="str">
        <f t="shared" si="46"/>
        <v>10000-391747.541158958i</v>
      </c>
      <c r="S176" s="170" t="str">
        <f t="shared" si="47"/>
        <v>-32123298.3750345i</v>
      </c>
      <c r="T176" s="170" t="str">
        <f t="shared" si="56"/>
        <v>9760.48681085404-387030.693102482i</v>
      </c>
      <c r="U176" s="170" t="str">
        <f t="shared" si="48"/>
        <v>-1.02741966430043+40.7400729581561i</v>
      </c>
      <c r="V176" s="170"/>
    </row>
    <row r="177" spans="1:22" x14ac:dyDescent="0.2">
      <c r="A177" s="8"/>
      <c r="B177" s="170">
        <f t="shared" si="57"/>
        <v>1.6999999999999851</v>
      </c>
      <c r="C177" s="170">
        <f t="shared" si="58"/>
        <v>50.118723362725525</v>
      </c>
      <c r="D177" s="170">
        <f t="shared" si="49"/>
        <v>5.0118723362725527E-2</v>
      </c>
      <c r="E177" s="170">
        <f t="shared" si="50"/>
        <v>44.249204787452896</v>
      </c>
      <c r="F177" s="170">
        <f t="shared" si="51"/>
        <v>-25.599222223121178</v>
      </c>
      <c r="G177" s="170">
        <f t="shared" si="52"/>
        <v>32.103263115429279</v>
      </c>
      <c r="H177" s="170">
        <f t="shared" si="53"/>
        <v>91.461350649333127</v>
      </c>
      <c r="I177" s="170">
        <f t="shared" si="54"/>
        <v>76.352467902882182</v>
      </c>
      <c r="J177" s="170">
        <f t="shared" si="55"/>
        <v>65.862128426211953</v>
      </c>
      <c r="K177" s="170" t="str">
        <f t="shared" si="41"/>
        <v>1+0.000500818332169564i</v>
      </c>
      <c r="L177" s="170" t="str">
        <f t="shared" si="42"/>
        <v>1-0.0000729869925221761i</v>
      </c>
      <c r="M177" s="170" t="str">
        <f t="shared" si="59"/>
        <v>1.00000003655322+0.000427831339647388i</v>
      </c>
      <c r="N177" s="170" t="str">
        <f t="shared" si="43"/>
        <v>1+0.478768055962326i</v>
      </c>
      <c r="O177" s="170" t="str">
        <f t="shared" si="44"/>
        <v>0.999999936544752+0.000700305962803201i</v>
      </c>
      <c r="P177" s="170" t="str">
        <f t="shared" si="60"/>
        <v>0.999664652420362+0.479468331544784i</v>
      </c>
      <c r="Q177" s="170" t="str">
        <f t="shared" si="45"/>
        <v>147.091968104375-70.4722076923845i</v>
      </c>
      <c r="R177" s="170" t="str">
        <f t="shared" si="46"/>
        <v>10000-387263.244136934i</v>
      </c>
      <c r="S177" s="170" t="str">
        <f t="shared" si="47"/>
        <v>-31755586.0192286i</v>
      </c>
      <c r="T177" s="170" t="str">
        <f t="shared" si="56"/>
        <v>9760.48678934963-382600.45851505i</v>
      </c>
      <c r="U177" s="170" t="str">
        <f t="shared" si="48"/>
        <v>-1.0274196620368+40.2737324752685i</v>
      </c>
      <c r="V177" s="170"/>
    </row>
    <row r="178" spans="1:22" x14ac:dyDescent="0.2">
      <c r="A178" s="8"/>
      <c r="B178" s="170">
        <f t="shared" si="57"/>
        <v>1.704999999999985</v>
      </c>
      <c r="C178" s="170">
        <f t="shared" si="58"/>
        <v>50.699070827468709</v>
      </c>
      <c r="D178" s="170">
        <f t="shared" si="49"/>
        <v>5.069907082746871E-2</v>
      </c>
      <c r="E178" s="170">
        <f t="shared" si="50"/>
        <v>44.230381760075588</v>
      </c>
      <c r="F178" s="170">
        <f t="shared" si="51"/>
        <v>-25.857252912706176</v>
      </c>
      <c r="G178" s="170">
        <f t="shared" si="52"/>
        <v>32.003330512510793</v>
      </c>
      <c r="H178" s="170">
        <f t="shared" si="53"/>
        <v>91.478264550290874</v>
      </c>
      <c r="I178" s="170">
        <f t="shared" si="54"/>
        <v>76.233712272586388</v>
      </c>
      <c r="J178" s="170">
        <f t="shared" si="55"/>
        <v>65.621011637584701</v>
      </c>
      <c r="K178" s="170" t="str">
        <f t="shared" si="41"/>
        <v>1+0.00050661753513944i</v>
      </c>
      <c r="L178" s="170" t="str">
        <f t="shared" si="42"/>
        <v>1-0.0000738321420636542i</v>
      </c>
      <c r="M178" s="170" t="str">
        <f t="shared" si="59"/>
        <v>1.00000003740466+0.000432785393075786i</v>
      </c>
      <c r="N178" s="170" t="str">
        <f t="shared" si="43"/>
        <v>1+0.484311928767442i</v>
      </c>
      <c r="O178" s="170" t="str">
        <f t="shared" si="44"/>
        <v>0.999999935066689+0.000708415123667415i</v>
      </c>
      <c r="P178" s="170" t="str">
        <f t="shared" si="60"/>
        <v>0.999656841171778+0.485020312443132i</v>
      </c>
      <c r="Q178" s="170" t="str">
        <f t="shared" si="45"/>
        <v>146.455382192219-70.9799312468123i</v>
      </c>
      <c r="R178" s="170" t="str">
        <f t="shared" si="46"/>
        <v>10000-382830.278438452i</v>
      </c>
      <c r="S178" s="170" t="str">
        <f t="shared" si="47"/>
        <v>-31392082.831953i</v>
      </c>
      <c r="T178" s="170" t="str">
        <f t="shared" si="56"/>
        <v>9760.48676734427-378220.937203976i</v>
      </c>
      <c r="U178" s="170" t="str">
        <f t="shared" si="48"/>
        <v>-1.02741965972045+39.8127302319975i</v>
      </c>
      <c r="V178" s="170"/>
    </row>
    <row r="179" spans="1:22" x14ac:dyDescent="0.2">
      <c r="A179" s="8"/>
      <c r="B179" s="170">
        <f t="shared" si="57"/>
        <v>1.7099999999999849</v>
      </c>
      <c r="C179" s="170">
        <f t="shared" si="58"/>
        <v>51.286138399134714</v>
      </c>
      <c r="D179" s="170">
        <f t="shared" si="49"/>
        <v>5.1286138399134713E-2</v>
      </c>
      <c r="E179" s="170">
        <f t="shared" si="50"/>
        <v>44.211204372632508</v>
      </c>
      <c r="F179" s="170">
        <f t="shared" si="51"/>
        <v>-26.117132817211139</v>
      </c>
      <c r="G179" s="170">
        <f t="shared" si="52"/>
        <v>31.903399478388966</v>
      </c>
      <c r="H179" s="170">
        <f t="shared" si="53"/>
        <v>91.495374033069936</v>
      </c>
      <c r="I179" s="170">
        <f t="shared" si="54"/>
        <v>76.114603851021471</v>
      </c>
      <c r="J179" s="170">
        <f t="shared" si="55"/>
        <v>65.378241215858793</v>
      </c>
      <c r="K179" s="170" t="str">
        <f t="shared" si="41"/>
        <v>1+0.000512483889714849i</v>
      </c>
      <c r="L179" s="170" t="str">
        <f t="shared" si="42"/>
        <v>1-0.0000746870779755906i</v>
      </c>
      <c r="M179" s="170" t="str">
        <f t="shared" si="59"/>
        <v>1.00000003827592+0.000437796811739258i</v>
      </c>
      <c r="N179" s="170" t="str">
        <f t="shared" si="43"/>
        <v>1+0.489919996594128i</v>
      </c>
      <c r="O179" s="170" t="str">
        <f t="shared" si="44"/>
        <v>0.999999933554198+0.000716618184188942i</v>
      </c>
      <c r="P179" s="170" t="str">
        <f t="shared" si="60"/>
        <v>0.999648847975841+0.49063658222519i</v>
      </c>
      <c r="Q179" s="170" t="str">
        <f t="shared" si="45"/>
        <v>145.809643240955-71.4854796890476i</v>
      </c>
      <c r="R179" s="170" t="str">
        <f t="shared" si="46"/>
        <v>10000-378448.05647871i</v>
      </c>
      <c r="S179" s="170" t="str">
        <f t="shared" si="47"/>
        <v>-31032740.6312542i</v>
      </c>
      <c r="T179" s="170" t="str">
        <f t="shared" si="56"/>
        <v>9760.48674482638-373891.548668453i</v>
      </c>
      <c r="U179" s="170" t="str">
        <f t="shared" si="48"/>
        <v>-1.02741965735015+39.3570051229951i</v>
      </c>
      <c r="V179" s="170"/>
    </row>
    <row r="180" spans="1:22" x14ac:dyDescent="0.2">
      <c r="A180" s="8"/>
      <c r="B180" s="170">
        <f t="shared" si="57"/>
        <v>1.7149999999999848</v>
      </c>
      <c r="C180" s="170">
        <f t="shared" si="58"/>
        <v>51.880003892894315</v>
      </c>
      <c r="D180" s="170">
        <f t="shared" si="49"/>
        <v>5.1880003892894315E-2</v>
      </c>
      <c r="E180" s="170">
        <f t="shared" si="50"/>
        <v>44.191667559555384</v>
      </c>
      <c r="F180" s="170">
        <f t="shared" si="51"/>
        <v>-26.378853699598444</v>
      </c>
      <c r="G180" s="170">
        <f t="shared" si="52"/>
        <v>31.80347004955474</v>
      </c>
      <c r="H180" s="170">
        <f t="shared" si="53"/>
        <v>91.512681352854074</v>
      </c>
      <c r="I180" s="170">
        <f t="shared" si="54"/>
        <v>75.995137609110117</v>
      </c>
      <c r="J180" s="170">
        <f t="shared" si="55"/>
        <v>65.133827653255622</v>
      </c>
      <c r="K180" s="170" t="str">
        <f t="shared" si="41"/>
        <v>1+0.000518418173474737i</v>
      </c>
      <c r="L180" s="170" t="str">
        <f t="shared" si="42"/>
        <v>1-0.0000755519135788144i</v>
      </c>
      <c r="M180" s="170" t="str">
        <f t="shared" si="59"/>
        <v>1.00000003916749+0.000442866259895923i</v>
      </c>
      <c r="N180" s="170" t="str">
        <f t="shared" si="43"/>
        <v>1+0.495593002785699i</v>
      </c>
      <c r="O180" s="170" t="str">
        <f t="shared" si="44"/>
        <v>0.999999932006476+0.000724916231674569i</v>
      </c>
      <c r="P180" s="170" t="str">
        <f t="shared" si="60"/>
        <v>0.999640668594452+0.496317885320259i</v>
      </c>
      <c r="Q180" s="170" t="str">
        <f t="shared" si="45"/>
        <v>145.154727292848-71.988670769848i</v>
      </c>
      <c r="R180" s="170" t="str">
        <f t="shared" si="46"/>
        <v>10000-374115.997398932i</v>
      </c>
      <c r="S180" s="170" t="str">
        <f t="shared" si="47"/>
        <v>-30677511.7867125i</v>
      </c>
      <c r="T180" s="170" t="str">
        <f t="shared" si="56"/>
        <v>9760.48672178398-369611.71905272i</v>
      </c>
      <c r="U180" s="170" t="str">
        <f t="shared" si="48"/>
        <v>-1.02741965492463+38.9064967423916i</v>
      </c>
      <c r="V180" s="170"/>
    </row>
    <row r="181" spans="1:22" x14ac:dyDescent="0.2">
      <c r="A181" s="8"/>
      <c r="B181" s="170">
        <f t="shared" si="57"/>
        <v>1.7199999999999847</v>
      </c>
      <c r="C181" s="170">
        <f t="shared" si="58"/>
        <v>52.480746024975417</v>
      </c>
      <c r="D181" s="170">
        <f t="shared" si="49"/>
        <v>5.2480746024975419E-2</v>
      </c>
      <c r="E181" s="170">
        <f t="shared" si="50"/>
        <v>44.17176624320188</v>
      </c>
      <c r="F181" s="170">
        <f t="shared" si="51"/>
        <v>-26.642406653772536</v>
      </c>
      <c r="G181" s="170">
        <f t="shared" si="52"/>
        <v>31.703542263346726</v>
      </c>
      <c r="H181" s="170">
        <f t="shared" si="53"/>
        <v>91.530188790605948</v>
      </c>
      <c r="I181" s="170">
        <f t="shared" si="54"/>
        <v>75.875308506548606</v>
      </c>
      <c r="J181" s="170">
        <f t="shared" si="55"/>
        <v>64.887782136833408</v>
      </c>
      <c r="K181" s="170" t="str">
        <f t="shared" si="41"/>
        <v>1+0.000524421173001988i</v>
      </c>
      <c r="L181" s="170" t="str">
        <f t="shared" si="42"/>
        <v>1-0.000076426763506348i</v>
      </c>
      <c r="M181" s="170" t="str">
        <f t="shared" si="59"/>
        <v>1.00000004007981+0.00044799440949564i</v>
      </c>
      <c r="N181" s="170" t="str">
        <f t="shared" si="43"/>
        <v>1+0.501331699292981i</v>
      </c>
      <c r="O181" s="170" t="str">
        <f t="shared" si="44"/>
        <v>0.999999930422704+0.000733310366021503i</v>
      </c>
      <c r="P181" s="170" t="str">
        <f t="shared" si="60"/>
        <v>0.999632298690797+0.502064974777699i</v>
      </c>
      <c r="Q181" s="170" t="str">
        <f t="shared" si="45"/>
        <v>144.49061463851-72.4893195645179i</v>
      </c>
      <c r="R181" s="170" t="str">
        <f t="shared" si="46"/>
        <v>10000-369833.526989382i</v>
      </c>
      <c r="S181" s="170" t="str">
        <f t="shared" si="47"/>
        <v>-30326349.2131293i</v>
      </c>
      <c r="T181" s="170" t="str">
        <f t="shared" si="56"/>
        <v>9760.48669820482-365380.881069999i</v>
      </c>
      <c r="U181" s="170" t="str">
        <f t="shared" si="48"/>
        <v>-1.02741965244261+38.4611453757894i</v>
      </c>
      <c r="V181" s="170"/>
    </row>
    <row r="182" spans="1:22" x14ac:dyDescent="0.2">
      <c r="A182" s="8"/>
      <c r="B182" s="170">
        <f t="shared" si="57"/>
        <v>1.7249999999999845</v>
      </c>
      <c r="C182" s="170">
        <f t="shared" si="58"/>
        <v>53.088444423096973</v>
      </c>
      <c r="D182" s="170">
        <f t="shared" si="49"/>
        <v>5.3088444423096973E-2</v>
      </c>
      <c r="E182" s="170">
        <f t="shared" si="50"/>
        <v>44.151495336242625</v>
      </c>
      <c r="F182" s="170">
        <f t="shared" si="51"/>
        <v>-26.907782095000389</v>
      </c>
      <c r="G182" s="170">
        <f t="shared" si="52"/>
        <v>31.603616157970592</v>
      </c>
      <c r="H182" s="170">
        <f t="shared" si="53"/>
        <v>91.547898653353784</v>
      </c>
      <c r="I182" s="170">
        <f t="shared" si="54"/>
        <v>75.755111494213224</v>
      </c>
      <c r="J182" s="170">
        <f t="shared" si="55"/>
        <v>64.640116558353398</v>
      </c>
      <c r="K182" s="170" t="str">
        <f t="shared" si="41"/>
        <v>1+0.000530493683987687i</v>
      </c>
      <c r="L182" s="170" t="str">
        <f t="shared" si="42"/>
        <v>1-0.0000773117437186019i</v>
      </c>
      <c r="M182" s="170" t="str">
        <f t="shared" si="59"/>
        <v>1.00000004101339+0.000453181940269085i</v>
      </c>
      <c r="N182" s="170" t="str">
        <f t="shared" si="43"/>
        <v>1+0.507136846773982i</v>
      </c>
      <c r="O182" s="170" t="str">
        <f t="shared" si="44"/>
        <v>0.99999992880204+0.000741801699863158i</v>
      </c>
      <c r="P182" s="170" t="str">
        <f t="shared" si="60"/>
        <v>0.99962373382704+0.507878612366736i</v>
      </c>
      <c r="Q182" s="170" t="str">
        <f t="shared" si="45"/>
        <v>143.817289955033-72.9872385676867i</v>
      </c>
      <c r="R182" s="170" t="str">
        <f t="shared" si="46"/>
        <v>10000-365600.077613244i</v>
      </c>
      <c r="S182" s="170" t="str">
        <f t="shared" si="47"/>
        <v>-29979206.364286i</v>
      </c>
      <c r="T182" s="170" t="str">
        <f t="shared" si="56"/>
        <v>9760.48667407647-361198.473927295i</v>
      </c>
      <c r="U182" s="170" t="str">
        <f t="shared" si="48"/>
        <v>-1.02741964990279+38.0208919923469i</v>
      </c>
      <c r="V182" s="170"/>
    </row>
    <row r="183" spans="1:22" x14ac:dyDescent="0.2">
      <c r="A183" s="8"/>
      <c r="B183" s="170">
        <f t="shared" si="57"/>
        <v>1.7299999999999844</v>
      </c>
      <c r="C183" s="170">
        <f t="shared" si="58"/>
        <v>53.703179637023361</v>
      </c>
      <c r="D183" s="170">
        <f t="shared" si="49"/>
        <v>5.3703179637023361E-2</v>
      </c>
      <c r="E183" s="170">
        <f t="shared" si="50"/>
        <v>44.130849744122919</v>
      </c>
      <c r="F183" s="170">
        <f t="shared" si="51"/>
        <v>-27.174969750687637</v>
      </c>
      <c r="G183" s="170">
        <f t="shared" si="52"/>
        <v>31.503691772519453</v>
      </c>
      <c r="H183" s="170">
        <f t="shared" si="53"/>
        <v>91.565813274481002</v>
      </c>
      <c r="I183" s="170">
        <f t="shared" si="54"/>
        <v>75.634541516642372</v>
      </c>
      <c r="J183" s="170">
        <f t="shared" si="55"/>
        <v>64.390843523793365</v>
      </c>
      <c r="K183" s="170" t="str">
        <f t="shared" si="41"/>
        <v>1+0.000536636511336587i</v>
      </c>
      <c r="L183" s="170" t="str">
        <f t="shared" si="42"/>
        <v>1-0.0000782069715187444i</v>
      </c>
      <c r="M183" s="170" t="str">
        <f t="shared" si="59"/>
        <v>1.00000004196872+0.000458429539817843i</v>
      </c>
      <c r="N183" s="170" t="str">
        <f t="shared" si="43"/>
        <v>1+0.51300921469471i</v>
      </c>
      <c r="O183" s="170" t="str">
        <f t="shared" si="44"/>
        <v>0.999999927143627+0.000750391358716638i</v>
      </c>
      <c r="P183" s="170" t="str">
        <f t="shared" si="60"/>
        <v>0.999614969461978+0.513759568677436i</v>
      </c>
      <c r="Q183" s="170" t="str">
        <f t="shared" si="45"/>
        <v>143.134742442745-73.482237794732i</v>
      </c>
      <c r="R183" s="170" t="str">
        <f t="shared" si="46"/>
        <v>10000-361415.08813139i</v>
      </c>
      <c r="S183" s="170" t="str">
        <f t="shared" si="47"/>
        <v>-29636037.226774i</v>
      </c>
      <c r="T183" s="170" t="str">
        <f t="shared" si="56"/>
        <v>9760.48664938606-357063.943251074i</v>
      </c>
      <c r="U183" s="170" t="str">
        <f t="shared" si="48"/>
        <v>-1.0274196473038+37.5856782369552i</v>
      </c>
      <c r="V183" s="170"/>
    </row>
    <row r="184" spans="1:22" x14ac:dyDescent="0.2">
      <c r="A184" s="8"/>
      <c r="B184" s="170">
        <f t="shared" si="57"/>
        <v>1.7349999999999843</v>
      </c>
      <c r="C184" s="170">
        <f t="shared" si="58"/>
        <v>54.325033149241385</v>
      </c>
      <c r="D184" s="170">
        <f t="shared" si="49"/>
        <v>5.4325033149241385E-2</v>
      </c>
      <c r="E184" s="170">
        <f t="shared" si="50"/>
        <v>44.109824367600069</v>
      </c>
      <c r="F184" s="170">
        <f t="shared" si="51"/>
        <v>-27.443958651540065</v>
      </c>
      <c r="G184" s="170">
        <f t="shared" si="52"/>
        <v>31.403769146994122</v>
      </c>
      <c r="H184" s="170">
        <f t="shared" si="53"/>
        <v>91.583935014019005</v>
      </c>
      <c r="I184" s="170">
        <f t="shared" si="54"/>
        <v>75.513593514594191</v>
      </c>
      <c r="J184" s="170">
        <f t="shared" si="55"/>
        <v>64.139976362478933</v>
      </c>
      <c r="K184" s="170" t="str">
        <f t="shared" si="41"/>
        <v>1+0.0005428504692738i</v>
      </c>
      <c r="L184" s="170" t="str">
        <f t="shared" si="42"/>
        <v>1-0.0000791125655682509i</v>
      </c>
      <c r="M184" s="170" t="str">
        <f t="shared" si="59"/>
        <v>1.00000004294629+0.000463737903705549i</v>
      </c>
      <c r="N184" s="170" t="str">
        <f t="shared" si="43"/>
        <v>1+0.518949581431174i</v>
      </c>
      <c r="O184" s="170" t="str">
        <f t="shared" si="44"/>
        <v>0.999999925446584+0.000759080481131921i</v>
      </c>
      <c r="P184" s="170" t="str">
        <f t="shared" si="60"/>
        <v>0.999606000948628+0.519708623222842i</v>
      </c>
      <c r="Q184" s="170" t="str">
        <f t="shared" si="45"/>
        <v>142.442965960301-73.97412488994i</v>
      </c>
      <c r="R184" s="170" t="str">
        <f t="shared" si="46"/>
        <v>10000-357278.003827996i</v>
      </c>
      <c r="S184" s="170" t="str">
        <f t="shared" si="47"/>
        <v>-29296796.3138957i</v>
      </c>
      <c r="T184" s="170" t="str">
        <f t="shared" si="56"/>
        <v>9760.48662412056-352976.74101377i</v>
      </c>
      <c r="U184" s="170" t="str">
        <f t="shared" si="48"/>
        <v>-1.02741964464427+37.1554464225022i</v>
      </c>
      <c r="V184" s="170"/>
    </row>
    <row r="185" spans="1:22" x14ac:dyDescent="0.2">
      <c r="A185" s="8"/>
      <c r="B185" s="170">
        <f t="shared" si="57"/>
        <v>1.7399999999999842</v>
      </c>
      <c r="C185" s="170">
        <f t="shared" si="58"/>
        <v>54.954087385760467</v>
      </c>
      <c r="D185" s="170">
        <f t="shared" si="49"/>
        <v>5.4954087385760464E-2</v>
      </c>
      <c r="E185" s="170">
        <f t="shared" si="50"/>
        <v>44.088414105355234</v>
      </c>
      <c r="F185" s="170">
        <f t="shared" si="51"/>
        <v>-27.714737123128884</v>
      </c>
      <c r="G185" s="170">
        <f t="shared" si="52"/>
        <v>31.303848322324448</v>
      </c>
      <c r="H185" s="170">
        <f t="shared" si="53"/>
        <v>91.602266258942535</v>
      </c>
      <c r="I185" s="170">
        <f t="shared" si="54"/>
        <v>75.392262427679682</v>
      </c>
      <c r="J185" s="170">
        <f t="shared" si="55"/>
        <v>63.887529135813651</v>
      </c>
      <c r="K185" s="170" t="str">
        <f t="shared" si="41"/>
        <v>1+0.000549136381452721i</v>
      </c>
      <c r="L185" s="170" t="str">
        <f t="shared" si="42"/>
        <v>1-0.0000800286459026316i</v>
      </c>
      <c r="M185" s="170" t="str">
        <f t="shared" si="59"/>
        <v>1.00000004394664+0.000469107735550089i</v>
      </c>
      <c r="N185" s="170" t="str">
        <f t="shared" si="43"/>
        <v>1+0.524958734372549i</v>
      </c>
      <c r="O185" s="170" t="str">
        <f t="shared" si="44"/>
        <v>0.999999923710012+0.000767870218842769i</v>
      </c>
      <c r="P185" s="170" t="str">
        <f t="shared" si="60"/>
        <v>0.999596823531766+0.525726564542296i</v>
      </c>
      <c r="Q185" s="170" t="str">
        <f t="shared" si="45"/>
        <v>141.741959157787-74.4627052414337i</v>
      </c>
      <c r="R185" s="170" t="str">
        <f t="shared" si="46"/>
        <v>10000-353188.276337019i</v>
      </c>
      <c r="S185" s="170" t="str">
        <f t="shared" si="47"/>
        <v>-28961438.6596356i</v>
      </c>
      <c r="T185" s="170" t="str">
        <f t="shared" si="56"/>
        <v>9760.48659826656-348936.325461159i</v>
      </c>
      <c r="U185" s="170" t="str">
        <f t="shared" si="48"/>
        <v>-1.0274196419228+36.7301395222273i</v>
      </c>
      <c r="V185" s="170"/>
    </row>
    <row r="186" spans="1:22" x14ac:dyDescent="0.2">
      <c r="A186" s="8"/>
      <c r="B186" s="170">
        <f t="shared" si="57"/>
        <v>1.7449999999999841</v>
      </c>
      <c r="C186" s="170">
        <f t="shared" si="58"/>
        <v>55.590425727038344</v>
      </c>
      <c r="D186" s="170">
        <f t="shared" si="49"/>
        <v>5.5590425727038345E-2</v>
      </c>
      <c r="E186" s="170">
        <f t="shared" si="50"/>
        <v>44.066613856677499</v>
      </c>
      <c r="F186" s="170">
        <f t="shared" si="51"/>
        <v>-27.987292777888655</v>
      </c>
      <c r="G186" s="170">
        <f t="shared" si="52"/>
        <v>31.203929340390424</v>
      </c>
      <c r="H186" s="170">
        <f t="shared" si="53"/>
        <v>91.620809423468302</v>
      </c>
      <c r="I186" s="170">
        <f t="shared" si="54"/>
        <v>75.270543197067923</v>
      </c>
      <c r="J186" s="170">
        <f t="shared" si="55"/>
        <v>63.633516645579647</v>
      </c>
      <c r="K186" s="170" t="str">
        <f t="shared" si="41"/>
        <v>1+0.000555495081064199i</v>
      </c>
      <c r="L186" s="170" t="str">
        <f t="shared" si="42"/>
        <v>1-0.0000809553339473427i</v>
      </c>
      <c r="M186" s="170" t="str">
        <f t="shared" si="59"/>
        <v>1.00000004497029+0.000474539747116856i</v>
      </c>
      <c r="N186" s="170" t="str">
        <f t="shared" si="43"/>
        <v>1+0.53103747002555i</v>
      </c>
      <c r="O186" s="170" t="str">
        <f t="shared" si="44"/>
        <v>0.99999992193299+0.000776761736919397i</v>
      </c>
      <c r="P186" s="170" t="str">
        <f t="shared" si="60"/>
        <v>0.999587432345404+0.531814190305962i</v>
      </c>
      <c r="Q186" s="170" t="str">
        <f t="shared" si="45"/>
        <v>141.031725607481-74.9477821029031i</v>
      </c>
      <c r="R186" s="170" t="str">
        <f t="shared" si="46"/>
        <v>10000-349145.36356951i</v>
      </c>
      <c r="S186" s="170" t="str">
        <f t="shared" si="47"/>
        <v>-28629919.8126999i</v>
      </c>
      <c r="T186" s="170" t="str">
        <f t="shared" si="56"/>
        <v>9760.48657181032-344942.16104053i</v>
      </c>
      <c r="U186" s="170" t="str">
        <f t="shared" si="48"/>
        <v>-1.02741963913793+36.3097011621611i</v>
      </c>
      <c r="V186" s="170"/>
    </row>
    <row r="187" spans="1:22" x14ac:dyDescent="0.2">
      <c r="A187" s="8"/>
      <c r="B187" s="170">
        <f t="shared" si="57"/>
        <v>1.749999999999984</v>
      </c>
      <c r="C187" s="170">
        <f t="shared" si="58"/>
        <v>56.234132519032869</v>
      </c>
      <c r="D187" s="170">
        <f t="shared" si="49"/>
        <v>5.6234132519032871E-2</v>
      </c>
      <c r="E187" s="170">
        <f t="shared" si="50"/>
        <v>44.044418524219836</v>
      </c>
      <c r="F187" s="170">
        <f t="shared" si="51"/>
        <v>-28.26161250757206</v>
      </c>
      <c r="G187" s="170">
        <f t="shared" si="52"/>
        <v>31.104012244044572</v>
      </c>
      <c r="H187" s="170">
        <f t="shared" si="53"/>
        <v>91.63956694935645</v>
      </c>
      <c r="I187" s="170">
        <f t="shared" si="54"/>
        <v>75.148430768264404</v>
      </c>
      <c r="J187" s="170">
        <f t="shared" si="55"/>
        <v>63.377954441784389</v>
      </c>
      <c r="K187" s="170" t="str">
        <f t="shared" si="41"/>
        <v>1+0.00056192741094698i</v>
      </c>
      <c r="L187" s="170" t="str">
        <f t="shared" si="42"/>
        <v>1-0.0000818927525338808i</v>
      </c>
      <c r="M187" s="170" t="str">
        <f t="shared" si="59"/>
        <v>1.00000004601778+0.000480034658413099i</v>
      </c>
      <c r="N187" s="170" t="str">
        <f t="shared" si="43"/>
        <v>1+0.537186594120003i</v>
      </c>
      <c r="O187" s="170" t="str">
        <f t="shared" si="44"/>
        <v>0.999999920114576+0.000785756213922894i</v>
      </c>
      <c r="P187" s="170" t="str">
        <f t="shared" si="60"/>
        <v>0.99957782241021+0.537972307420547i</v>
      </c>
      <c r="Q187" s="170" t="str">
        <f t="shared" si="45"/>
        <v>140.312273931946-75.4291567221608i</v>
      </c>
      <c r="R187" s="170" t="str">
        <f t="shared" si="46"/>
        <v>10000-345148.729641762i</v>
      </c>
      <c r="S187" s="170" t="str">
        <f t="shared" si="47"/>
        <v>-28302195.8306244i</v>
      </c>
      <c r="T187" s="170" t="str">
        <f t="shared" si="56"/>
        <v>9760.48654473783-340993.718329719i</v>
      </c>
      <c r="U187" s="170" t="str">
        <f t="shared" si="48"/>
        <v>-1.02741963628819+35.8940756136547i</v>
      </c>
      <c r="V187" s="170"/>
    </row>
    <row r="188" spans="1:22" x14ac:dyDescent="0.2">
      <c r="A188" s="8"/>
      <c r="B188" s="170">
        <f t="shared" si="57"/>
        <v>1.7549999999999839</v>
      </c>
      <c r="C188" s="170">
        <f t="shared" si="58"/>
        <v>56.885293084382077</v>
      </c>
      <c r="D188" s="170">
        <f t="shared" si="49"/>
        <v>5.6885293084382074E-2</v>
      </c>
      <c r="E188" s="170">
        <f t="shared" si="50"/>
        <v>44.021823016825167</v>
      </c>
      <c r="F188" s="170">
        <f t="shared" si="51"/>
        <v>-28.537682476184489</v>
      </c>
      <c r="G188" s="170">
        <f t="shared" si="52"/>
        <v>31.004097077134123</v>
      </c>
      <c r="H188" s="170">
        <f t="shared" si="53"/>
        <v>91.658541306215113</v>
      </c>
      <c r="I188" s="170">
        <f t="shared" si="54"/>
        <v>75.025920093959286</v>
      </c>
      <c r="J188" s="170">
        <f t="shared" si="55"/>
        <v>63.120858830030627</v>
      </c>
      <c r="K188" s="170" t="str">
        <f t="shared" si="41"/>
        <v>1+0.000568434223699424i</v>
      </c>
      <c r="L188" s="170" t="str">
        <f t="shared" si="42"/>
        <v>1-0.000082841025916064i</v>
      </c>
      <c r="M188" s="170" t="str">
        <f t="shared" si="59"/>
        <v>1.00000004708967+0.00048559319778336i</v>
      </c>
      <c r="N188" s="170" t="str">
        <f t="shared" si="43"/>
        <v>1+0.543406921715647i</v>
      </c>
      <c r="O188" s="170" t="str">
        <f t="shared" si="44"/>
        <v>0.999999918253805+0.000794854842061446i</v>
      </c>
      <c r="P188" s="170" t="str">
        <f t="shared" si="60"/>
        <v>0.99956798863087+0.54420173213626i</v>
      </c>
      <c r="Q188" s="170" t="str">
        <f t="shared" si="45"/>
        <v>139.583617929104-75.9066284765154i</v>
      </c>
      <c r="R188" s="170" t="str">
        <f t="shared" si="46"/>
        <v>10000-341197.844804274i</v>
      </c>
      <c r="S188" s="170" t="str">
        <f t="shared" si="47"/>
        <v>-27978223.2739505i</v>
      </c>
      <c r="T188" s="170" t="str">
        <f t="shared" si="56"/>
        <v>9760.48651703477-337090.47396692i</v>
      </c>
      <c r="U188" s="170" t="str">
        <f t="shared" si="48"/>
        <v>-1.02741963337208+35.4832077859916i</v>
      </c>
      <c r="V188" s="170"/>
    </row>
    <row r="189" spans="1:22" x14ac:dyDescent="0.2">
      <c r="A189" s="8"/>
      <c r="B189" s="170">
        <f t="shared" si="57"/>
        <v>1.7599999999999838</v>
      </c>
      <c r="C189" s="170">
        <f t="shared" si="58"/>
        <v>57.543993733713549</v>
      </c>
      <c r="D189" s="170">
        <f t="shared" si="49"/>
        <v>5.754399373371355E-2</v>
      </c>
      <c r="E189" s="170">
        <f t="shared" si="50"/>
        <v>43.998822252420553</v>
      </c>
      <c r="F189" s="170">
        <f t="shared" si="51"/>
        <v>-28.815488113425353</v>
      </c>
      <c r="G189" s="170">
        <f t="shared" si="52"/>
        <v>30.904183884524322</v>
      </c>
      <c r="H189" s="170">
        <f t="shared" si="53"/>
        <v>91.677734991807839</v>
      </c>
      <c r="I189" s="170">
        <f t="shared" si="54"/>
        <v>74.903006136944867</v>
      </c>
      <c r="J189" s="170">
        <f t="shared" si="55"/>
        <v>62.862246878382486</v>
      </c>
      <c r="K189" s="170" t="str">
        <f t="shared" si="41"/>
        <v>1+0.000575016381792512i</v>
      </c>
      <c r="L189" s="170" t="str">
        <f t="shared" si="42"/>
        <v>1-0.0000838002797865021i</v>
      </c>
      <c r="M189" s="170" t="str">
        <f t="shared" si="59"/>
        <v>1.00000004818653+0.00049121610200601i</v>
      </c>
      <c r="N189" s="170" t="str">
        <f t="shared" si="43"/>
        <v>1+0.549699277310165i</v>
      </c>
      <c r="O189" s="170" t="str">
        <f t="shared" si="44"/>
        <v>0.999999916349691+0.000804058827348354i</v>
      </c>
      <c r="P189" s="170" t="str">
        <f t="shared" si="60"/>
        <v>0.999557925793383+0.550503290154999i</v>
      </c>
      <c r="Q189" s="170" t="str">
        <f t="shared" si="45"/>
        <v>138.845776693928-76.3799950149478i</v>
      </c>
      <c r="R189" s="170" t="str">
        <f t="shared" si="46"/>
        <v>10000-337292.185371543i</v>
      </c>
      <c r="S189" s="170" t="str">
        <f t="shared" si="47"/>
        <v>-27657959.2004666i</v>
      </c>
      <c r="T189" s="170" t="str">
        <f t="shared" si="56"/>
        <v>9760.48648868643-333231.910581322i</v>
      </c>
      <c r="U189" s="170" t="str">
        <f t="shared" si="48"/>
        <v>-1.02741963038805+35.0770432190866i</v>
      </c>
      <c r="V189" s="170"/>
    </row>
    <row r="190" spans="1:22" x14ac:dyDescent="0.2">
      <c r="A190" s="8"/>
      <c r="B190" s="170">
        <f t="shared" si="57"/>
        <v>1.7649999999999837</v>
      </c>
      <c r="C190" s="170">
        <f t="shared" si="58"/>
        <v>58.210321777084971</v>
      </c>
      <c r="D190" s="170">
        <f t="shared" si="49"/>
        <v>5.8210321777084968E-2</v>
      </c>
      <c r="E190" s="170">
        <f t="shared" si="50"/>
        <v>43.975411160977245</v>
      </c>
      <c r="F190" s="170">
        <f t="shared" si="51"/>
        <v>-29.095014108660521</v>
      </c>
      <c r="G190" s="170">
        <f t="shared" si="52"/>
        <v>30.804272712121694</v>
      </c>
      <c r="H190" s="170">
        <f t="shared" si="53"/>
        <v>91.697150532364262</v>
      </c>
      <c r="I190" s="170">
        <f t="shared" si="54"/>
        <v>74.779683873098946</v>
      </c>
      <c r="J190" s="170">
        <f t="shared" si="55"/>
        <v>62.60213642370374</v>
      </c>
      <c r="K190" s="170" t="str">
        <f t="shared" si="41"/>
        <v>1+0.00058167475768417i</v>
      </c>
      <c r="L190" s="170" t="str">
        <f t="shared" si="42"/>
        <v>1-0.0000847706412932566i</v>
      </c>
      <c r="M190" s="170" t="str">
        <f t="shared" si="59"/>
        <v>1.00000004930894+0.000496904116390913i</v>
      </c>
      <c r="N190" s="170" t="str">
        <f t="shared" si="43"/>
        <v>1+0.556064494948477i</v>
      </c>
      <c r="O190" s="170" t="str">
        <f t="shared" si="44"/>
        <v>0.999999914401225+0.000813369389761902i</v>
      </c>
      <c r="P190" s="170" t="str">
        <f t="shared" si="60"/>
        <v>0.999547628562301+0.556877816739799i</v>
      </c>
      <c r="Q190" s="170" t="str">
        <f t="shared" si="45"/>
        <v>138.098774736385-76.849052407049i</v>
      </c>
      <c r="R190" s="170" t="str">
        <f t="shared" si="46"/>
        <v>10000-333431.233652642i</v>
      </c>
      <c r="S190" s="170" t="str">
        <f t="shared" si="47"/>
        <v>-27341361.1595166i</v>
      </c>
      <c r="T190" s="170" t="str">
        <f t="shared" si="56"/>
        <v>9760.48645967775-329417.516724528i</v>
      </c>
      <c r="U190" s="170" t="str">
        <f t="shared" si="48"/>
        <v>-1.0274196273345+34.6755280762661i</v>
      </c>
      <c r="V190" s="170"/>
    </row>
    <row r="191" spans="1:22" x14ac:dyDescent="0.2">
      <c r="A191" s="8"/>
      <c r="B191" s="170">
        <f t="shared" si="57"/>
        <v>1.7699999999999836</v>
      </c>
      <c r="C191" s="170">
        <f t="shared" si="58"/>
        <v>58.884365535556697</v>
      </c>
      <c r="D191" s="170">
        <f t="shared" si="49"/>
        <v>5.8884365535556697E-2</v>
      </c>
      <c r="E191" s="170">
        <f t="shared" si="50"/>
        <v>43.951584687535458</v>
      </c>
      <c r="F191" s="170">
        <f t="shared" si="51"/>
        <v>-29.376244405449444</v>
      </c>
      <c r="G191" s="170">
        <f t="shared" si="52"/>
        <v>30.704363606898252</v>
      </c>
      <c r="H191" s="170">
        <f t="shared" si="53"/>
        <v>91.716790482893714</v>
      </c>
      <c r="I191" s="170">
        <f t="shared" si="54"/>
        <v>74.655948294433713</v>
      </c>
      <c r="J191" s="170">
        <f t="shared" si="55"/>
        <v>62.340546077444273</v>
      </c>
      <c r="K191" s="170" t="str">
        <f t="shared" si="41"/>
        <v>1+0.000588410233934912i</v>
      </c>
      <c r="L191" s="170" t="str">
        <f t="shared" si="42"/>
        <v>1-0.0000857522390566941i</v>
      </c>
      <c r="M191" s="170" t="str">
        <f t="shared" si="59"/>
        <v>1.0000000504575+0.000502657994878218i</v>
      </c>
      <c r="N191" s="170" t="str">
        <f t="shared" si="43"/>
        <v>1+0.562503418333287i</v>
      </c>
      <c r="O191" s="170" t="str">
        <f t="shared" si="44"/>
        <v>0.999999912407374+0.000822787763407052i</v>
      </c>
      <c r="P191" s="170" t="str">
        <f t="shared" si="60"/>
        <v>0.999537091477895+0.563326156825542i</v>
      </c>
      <c r="Q191" s="170" t="str">
        <f t="shared" si="45"/>
        <v>137.342642095279-77.3135952986684i</v>
      </c>
      <c r="R191" s="170" t="str">
        <f t="shared" si="46"/>
        <v>10000-329614.477882599i</v>
      </c>
      <c r="S191" s="170" t="str">
        <f t="shared" si="47"/>
        <v>-27028387.1863731i</v>
      </c>
      <c r="T191" s="170" t="str">
        <f t="shared" si="56"/>
        <v>9760.48642999335-325646.786802759i</v>
      </c>
      <c r="U191" s="170" t="str">
        <f t="shared" si="48"/>
        <v>-1.02741962420983+34.2786091371326i</v>
      </c>
      <c r="V191" s="170"/>
    </row>
    <row r="192" spans="1:22" x14ac:dyDescent="0.2">
      <c r="A192" s="8"/>
      <c r="B192" s="170">
        <f t="shared" si="57"/>
        <v>1.7749999999999835</v>
      </c>
      <c r="C192" s="170">
        <f t="shared" si="58"/>
        <v>59.566214352898818</v>
      </c>
      <c r="D192" s="170">
        <f t="shared" si="49"/>
        <v>5.9566214352898821E-2</v>
      </c>
      <c r="E192" s="170">
        <f t="shared" si="50"/>
        <v>43.927337795290214</v>
      </c>
      <c r="F192" s="170">
        <f t="shared" si="51"/>
        <v>-29.659162196651451</v>
      </c>
      <c r="G192" s="170">
        <f t="shared" si="52"/>
        <v>30.604456616916295</v>
      </c>
      <c r="H192" s="170">
        <f t="shared" si="53"/>
        <v>91.736657427501868</v>
      </c>
      <c r="I192" s="170">
        <f t="shared" si="54"/>
        <v>74.531794412206509</v>
      </c>
      <c r="J192" s="170">
        <f t="shared" si="55"/>
        <v>62.077495230850417</v>
      </c>
      <c r="K192" s="170" t="str">
        <f t="shared" si="41"/>
        <v>1+0.000595223703324817i</v>
      </c>
      <c r="L192" s="170" t="str">
        <f t="shared" si="42"/>
        <v>1-0.000086745203186535i</v>
      </c>
      <c r="M192" s="170" t="str">
        <f t="shared" si="59"/>
        <v>1.0000000516328+0.000508478500138282i</v>
      </c>
      <c r="N192" s="170" t="str">
        <f t="shared" si="43"/>
        <v>1+0.569016900936913i</v>
      </c>
      <c r="O192" s="170" t="str">
        <f t="shared" si="44"/>
        <v>0.999999910367079+0.000832315196679028i</v>
      </c>
      <c r="P192" s="170" t="str">
        <f t="shared" si="60"/>
        <v>0.999526308953262+0.569849165130945i</v>
      </c>
      <c r="Q192" s="170" t="str">
        <f t="shared" si="45"/>
        <v>136.577414447605-77.7734170741868i</v>
      </c>
      <c r="R192" s="170" t="str">
        <f t="shared" si="46"/>
        <v>10000-325841.412154575i</v>
      </c>
      <c r="S192" s="170" t="str">
        <f t="shared" si="47"/>
        <v>-26718995.7966751i</v>
      </c>
      <c r="T192" s="170" t="str">
        <f t="shared" si="56"/>
        <v>9760.48639961753-321919.221009854i</v>
      </c>
      <c r="U192" s="170" t="str">
        <f t="shared" si="48"/>
        <v>-1.02741962101237+33.886233790511i</v>
      </c>
      <c r="V192" s="170"/>
    </row>
    <row r="193" spans="1:22" x14ac:dyDescent="0.2">
      <c r="A193" s="8"/>
      <c r="B193" s="170">
        <f t="shared" si="57"/>
        <v>1.7799999999999834</v>
      </c>
      <c r="C193" s="170">
        <f t="shared" si="58"/>
        <v>60.255958607433463</v>
      </c>
      <c r="D193" s="170">
        <f t="shared" si="49"/>
        <v>6.0255958607433463E-2</v>
      </c>
      <c r="E193" s="170">
        <f t="shared" si="50"/>
        <v>43.902665468737005</v>
      </c>
      <c r="F193" s="170">
        <f t="shared" si="51"/>
        <v>-29.943749920137023</v>
      </c>
      <c r="G193" s="170">
        <f t="shared" si="52"/>
        <v>30.504551791353329</v>
      </c>
      <c r="H193" s="170">
        <f t="shared" si="53"/>
        <v>91.756753979710595</v>
      </c>
      <c r="I193" s="170">
        <f t="shared" si="54"/>
        <v>74.407217260090334</v>
      </c>
      <c r="J193" s="170">
        <f t="shared" si="55"/>
        <v>61.813004059573572</v>
      </c>
      <c r="K193" s="170" t="str">
        <f t="shared" si="41"/>
        <v>1+0.000602116068971874i</v>
      </c>
      <c r="L193" s="170" t="str">
        <f t="shared" si="42"/>
        <v>1-0.000087749665299099i</v>
      </c>
      <c r="M193" s="170" t="str">
        <f t="shared" si="59"/>
        <v>1.00000005283548+0.000514366403672775i</v>
      </c>
      <c r="N193" s="170" t="str">
        <f t="shared" si="43"/>
        <v>1+0.575605806114421i</v>
      </c>
      <c r="O193" s="170" t="str">
        <f t="shared" si="44"/>
        <v>0.99999990827926+0.00084195295242879i</v>
      </c>
      <c r="P193" s="170" t="str">
        <f t="shared" si="60"/>
        <v>0.999515275271367+0.576447706271859i</v>
      </c>
      <c r="Q193" s="170" t="str">
        <f t="shared" si="45"/>
        <v>135.803133213053-78.2283100253288i</v>
      </c>
      <c r="R193" s="170" t="str">
        <f t="shared" si="46"/>
        <v>10000-322111.536352792i</v>
      </c>
      <c r="S193" s="170" t="str">
        <f t="shared" si="47"/>
        <v>-26413145.980929i</v>
      </c>
      <c r="T193" s="170" t="str">
        <f t="shared" si="56"/>
        <v>9760.48636853418-318234.325261002i</v>
      </c>
      <c r="U193" s="170" t="str">
        <f t="shared" si="48"/>
        <v>-1.02741961774044+33.4983500274739i</v>
      </c>
      <c r="V193" s="170"/>
    </row>
    <row r="194" spans="1:22" x14ac:dyDescent="0.2">
      <c r="A194" s="8"/>
      <c r="B194" s="170">
        <f t="shared" si="57"/>
        <v>1.7849999999999833</v>
      </c>
      <c r="C194" s="170">
        <f t="shared" si="58"/>
        <v>60.953689724014581</v>
      </c>
      <c r="D194" s="170">
        <f t="shared" si="49"/>
        <v>6.0953689724014583E-2</v>
      </c>
      <c r="E194" s="170">
        <f t="shared" si="50"/>
        <v>43.877562716873001</v>
      </c>
      <c r="F194" s="170">
        <f t="shared" si="51"/>
        <v>-30.229989255124636</v>
      </c>
      <c r="G194" s="170">
        <f t="shared" si="52"/>
        <v>30.404649180528036</v>
      </c>
      <c r="H194" s="170">
        <f t="shared" si="53"/>
        <v>91.777082782780752</v>
      </c>
      <c r="I194" s="170">
        <f t="shared" si="54"/>
        <v>74.282211897401041</v>
      </c>
      <c r="J194" s="170">
        <f t="shared" si="55"/>
        <v>61.547093527656116</v>
      </c>
      <c r="K194" s="170" t="str">
        <f t="shared" si="41"/>
        <v>1+0.000609088244451683i</v>
      </c>
      <c r="L194" s="170" t="str">
        <f t="shared" si="42"/>
        <v>1-0.0000887657585347513i</v>
      </c>
      <c r="M194" s="170" t="str">
        <f t="shared" si="59"/>
        <v>1.00000005406618+0.000520322485916932i</v>
      </c>
      <c r="N194" s="170" t="str">
        <f t="shared" si="43"/>
        <v>1+0.582271007218055i</v>
      </c>
      <c r="O194" s="170" t="str">
        <f t="shared" si="44"/>
        <v>0.99999990614281+0.000851702308130426i</v>
      </c>
      <c r="P194" s="170" t="str">
        <f t="shared" si="60"/>
        <v>0.999503984582005+0.583122654875865i</v>
      </c>
      <c r="Q194" s="170" t="str">
        <f t="shared" si="45"/>
        <v>135.019845653273-78.6780655263789i</v>
      </c>
      <c r="R194" s="170" t="str">
        <f t="shared" si="46"/>
        <v>10000-318424.356086253i</v>
      </c>
      <c r="S194" s="170" t="str">
        <f t="shared" si="47"/>
        <v>-26110797.1990728i</v>
      </c>
      <c r="T194" s="170" t="str">
        <f t="shared" si="56"/>
        <v>9760.48633672678-314591.611127262i</v>
      </c>
      <c r="U194" s="170" t="str">
        <f t="shared" si="48"/>
        <v>-1.02741961439229+33.1149064344487i</v>
      </c>
      <c r="V194" s="170"/>
    </row>
    <row r="195" spans="1:22" x14ac:dyDescent="0.2">
      <c r="A195" s="8"/>
      <c r="B195" s="170">
        <f t="shared" si="57"/>
        <v>1.7899999999999832</v>
      </c>
      <c r="C195" s="170">
        <f t="shared" si="58"/>
        <v>61.659500186145848</v>
      </c>
      <c r="D195" s="170">
        <f t="shared" si="49"/>
        <v>6.1659500186145848E-2</v>
      </c>
      <c r="E195" s="170">
        <f t="shared" si="50"/>
        <v>43.852024576452031</v>
      </c>
      <c r="F195" s="170">
        <f t="shared" si="51"/>
        <v>-30.517861119169378</v>
      </c>
      <c r="G195" s="170">
        <f t="shared" si="52"/>
        <v>30.304748835926695</v>
      </c>
      <c r="H195" s="170">
        <f t="shared" si="53"/>
        <v>91.797646510038319</v>
      </c>
      <c r="I195" s="170">
        <f t="shared" si="54"/>
        <v>74.156773412378726</v>
      </c>
      <c r="J195" s="170">
        <f t="shared" si="55"/>
        <v>61.279785390868938</v>
      </c>
      <c r="K195" s="170" t="str">
        <f t="shared" si="41"/>
        <v>1+0.000616141153918554i</v>
      </c>
      <c r="L195" s="170" t="str">
        <f t="shared" si="42"/>
        <v>1-0.0000897936175755496i</v>
      </c>
      <c r="M195" s="170" t="str">
        <f t="shared" si="59"/>
        <v>1.00000005532554+0.000526347536343004i</v>
      </c>
      <c r="N195" s="170" t="str">
        <f t="shared" si="43"/>
        <v>1+0.589013387713001i</v>
      </c>
      <c r="O195" s="170" t="str">
        <f t="shared" si="44"/>
        <v>0.999999903956595+0.000861564556050472i</v>
      </c>
      <c r="P195" s="170" t="str">
        <f t="shared" si="60"/>
        <v>0.999492430898702+0.5898748956982i</v>
      </c>
      <c r="Q195" s="170" t="str">
        <f t="shared" si="45"/>
        <v>134.227604965533-79.122474215674i</v>
      </c>
      <c r="R195" s="170" t="str">
        <f t="shared" si="46"/>
        <v>10000-314779.38262321i</v>
      </c>
      <c r="S195" s="170" t="str">
        <f t="shared" si="47"/>
        <v>-25811909.3751031i</v>
      </c>
      <c r="T195" s="170" t="str">
        <f t="shared" si="56"/>
        <v>9760.48630417853-310990.595770826i</v>
      </c>
      <c r="U195" s="170" t="str">
        <f t="shared" si="48"/>
        <v>-1.02741961096616+32.7358521864028i</v>
      </c>
      <c r="V195" s="170"/>
    </row>
    <row r="196" spans="1:22" x14ac:dyDescent="0.2">
      <c r="A196" s="8"/>
      <c r="B196" s="170">
        <f t="shared" si="57"/>
        <v>1.7949999999999831</v>
      </c>
      <c r="C196" s="170">
        <f t="shared" si="58"/>
        <v>62.373483548239527</v>
      </c>
      <c r="D196" s="170">
        <f t="shared" si="49"/>
        <v>6.2373483548239524E-2</v>
      </c>
      <c r="E196" s="170">
        <f t="shared" si="50"/>
        <v>43.826046115289785</v>
      </c>
      <c r="F196" s="170">
        <f t="shared" si="51"/>
        <v>-30.807345665823771</v>
      </c>
      <c r="G196" s="170">
        <f t="shared" si="52"/>
        <v>30.204850810229786</v>
      </c>
      <c r="H196" s="170">
        <f t="shared" si="53"/>
        <v>91.818447865203453</v>
      </c>
      <c r="I196" s="170">
        <f t="shared" si="54"/>
        <v>74.030896925519571</v>
      </c>
      <c r="J196" s="170">
        <f t="shared" si="55"/>
        <v>61.011102199379678</v>
      </c>
      <c r="K196" s="170" t="str">
        <f t="shared" si="41"/>
        <v>1+0.000623275732227995i</v>
      </c>
      <c r="L196" s="170" t="str">
        <f t="shared" si="42"/>
        <v>1-0.0000908333786630965i</v>
      </c>
      <c r="M196" s="170" t="str">
        <f t="shared" si="59"/>
        <v>1.00000005661424+0.000532442353564898i</v>
      </c>
      <c r="N196" s="170" t="str">
        <f t="shared" si="43"/>
        <v>1+0.595833841294492i</v>
      </c>
      <c r="O196" s="170" t="str">
        <f t="shared" si="44"/>
        <v>0.999999901719457+0.000871541003419208i</v>
      </c>
      <c r="P196" s="170" t="str">
        <f t="shared" si="60"/>
        <v>0.999480608095544+0.596705323739038i</v>
      </c>
      <c r="Q196" s="170" t="str">
        <f t="shared" si="45"/>
        <v>133.426470370398-79.561326183204i</v>
      </c>
      <c r="R196" s="170" t="str">
        <f t="shared" si="46"/>
        <v>10000-311176.132826374i</v>
      </c>
      <c r="S196" s="170" t="str">
        <f t="shared" si="47"/>
        <v>-25516442.8917627i</v>
      </c>
      <c r="T196" s="170" t="str">
        <f t="shared" si="56"/>
        <v>9760.4862708721-307430.801881002i</v>
      </c>
      <c r="U196" s="170" t="str">
        <f t="shared" si="48"/>
        <v>-1.02741960746022+32.3611370401055i</v>
      </c>
      <c r="V196" s="170"/>
    </row>
    <row r="197" spans="1:22" x14ac:dyDescent="0.2">
      <c r="A197" s="8"/>
      <c r="B197" s="170">
        <f t="shared" si="57"/>
        <v>1.7999999999999829</v>
      </c>
      <c r="C197" s="170">
        <f t="shared" si="58"/>
        <v>63.095734448016898</v>
      </c>
      <c r="D197" s="170">
        <f t="shared" si="49"/>
        <v>6.3095734448016902E-2</v>
      </c>
      <c r="E197" s="170">
        <f t="shared" si="50"/>
        <v>43.799622435615362</v>
      </c>
      <c r="F197" s="170">
        <f t="shared" si="51"/>
        <v>-31.098422282993084</v>
      </c>
      <c r="G197" s="170">
        <f t="shared" si="52"/>
        <v>30.104955157340235</v>
      </c>
      <c r="H197" s="170">
        <f t="shared" si="53"/>
        <v>91.839489582722791</v>
      </c>
      <c r="I197" s="170">
        <f t="shared" si="54"/>
        <v>73.904577592955604</v>
      </c>
      <c r="J197" s="170">
        <f t="shared" si="55"/>
        <v>60.741067299729707</v>
      </c>
      <c r="K197" s="170" t="str">
        <f t="shared" si="41"/>
        <v>1+0.000630492925060633i</v>
      </c>
      <c r="L197" s="170" t="str">
        <f t="shared" si="42"/>
        <v>1-0.0000918851796165979i</v>
      </c>
      <c r="M197" s="170" t="str">
        <f t="shared" si="59"/>
        <v>1.00000005793296+0.000538607745444035i</v>
      </c>
      <c r="N197" s="170" t="str">
        <f t="shared" si="43"/>
        <v>1+0.602733272006261i</v>
      </c>
      <c r="O197" s="170" t="str">
        <f t="shared" si="44"/>
        <v>0.999999899430209+0.000881632972603927i</v>
      </c>
      <c r="P197" s="170" t="str">
        <f t="shared" si="60"/>
        <v>0.999468509903923+0.603614844362106i</v>
      </c>
      <c r="Q197" s="170" t="str">
        <f t="shared" si="45"/>
        <v>132.616507193045-79.9944111641288i</v>
      </c>
      <c r="R197" s="170" t="str">
        <f t="shared" si="46"/>
        <v>10000-307614.129088891i</v>
      </c>
      <c r="S197" s="170" t="str">
        <f t="shared" si="47"/>
        <v>-25224358.585289i</v>
      </c>
      <c r="T197" s="170" t="str">
        <f t="shared" si="56"/>
        <v>9760.48623678988-303911.757610971i</v>
      </c>
      <c r="U197" s="170" t="str">
        <f t="shared" si="48"/>
        <v>-1.02741960387262+31.9907113274707i</v>
      </c>
      <c r="V197" s="170"/>
    </row>
    <row r="198" spans="1:22" x14ac:dyDescent="0.2">
      <c r="A198" s="8"/>
      <c r="B198" s="170">
        <f t="shared" si="57"/>
        <v>1.8049999999999828</v>
      </c>
      <c r="C198" s="170">
        <f t="shared" si="58"/>
        <v>63.826348619052354</v>
      </c>
      <c r="D198" s="170">
        <f t="shared" si="49"/>
        <v>6.3826348619052356E-2</v>
      </c>
      <c r="E198" s="170">
        <f t="shared" si="50"/>
        <v>43.772748677466247</v>
      </c>
      <c r="F198" s="170">
        <f t="shared" si="51"/>
        <v>-31.391069592007231</v>
      </c>
      <c r="G198" s="170">
        <f t="shared" si="52"/>
        <v>30.005061932410982</v>
      </c>
      <c r="H198" s="170">
        <f t="shared" si="53"/>
        <v>91.860774428104946</v>
      </c>
      <c r="I198" s="170">
        <f t="shared" si="54"/>
        <v>73.777810609877235</v>
      </c>
      <c r="J198" s="170">
        <f t="shared" si="55"/>
        <v>60.469704836097719</v>
      </c>
      <c r="K198" s="170" t="str">
        <f t="shared" si="41"/>
        <v>1+0.000637793689047562i</v>
      </c>
      <c r="L198" s="170" t="str">
        <f t="shared" si="42"/>
        <v>1-0.0000929491598511308i</v>
      </c>
      <c r="M198" s="170" t="str">
        <f t="shared" si="59"/>
        <v>1.00000005928239+0.000544844529196431i</v>
      </c>
      <c r="N198" s="170" t="str">
        <f t="shared" si="43"/>
        <v>1+0.609712594360376i</v>
      </c>
      <c r="O198" s="170" t="str">
        <f t="shared" si="44"/>
        <v>0.999999897087638+0.000891841801284212i</v>
      </c>
      <c r="P198" s="170" t="str">
        <f t="shared" si="60"/>
        <v>0.999456129909218+0.610604373414697i</v>
      </c>
      <c r="Q198" s="170" t="str">
        <f t="shared" si="45"/>
        <v>131.797786937855-80.4215187380104i</v>
      </c>
      <c r="R198" s="170" t="str">
        <f t="shared" si="46"/>
        <v>10000-304092.899271022i</v>
      </c>
      <c r="S198" s="170" t="str">
        <f t="shared" si="47"/>
        <v>-24935617.7402238i</v>
      </c>
      <c r="T198" s="170" t="str">
        <f t="shared" si="56"/>
        <v>9760.48620191379-300432.996515224i</v>
      </c>
      <c r="U198" s="170" t="str">
        <f t="shared" si="48"/>
        <v>-1.02741960020145+31.624525948971i</v>
      </c>
      <c r="V198" s="170"/>
    </row>
    <row r="199" spans="1:22" x14ac:dyDescent="0.2">
      <c r="A199" s="8"/>
      <c r="B199" s="170">
        <f t="shared" si="57"/>
        <v>1.8099999999999827</v>
      </c>
      <c r="C199" s="170">
        <f t="shared" si="58"/>
        <v>64.565422903463002</v>
      </c>
      <c r="D199" s="170">
        <f t="shared" si="49"/>
        <v>6.4565422903462996E-2</v>
      </c>
      <c r="E199" s="170">
        <f t="shared" si="50"/>
        <v>43.74542002212246</v>
      </c>
      <c r="F199" s="170">
        <f t="shared" si="51"/>
        <v>-31.685265447429241</v>
      </c>
      <c r="G199" s="170">
        <f t="shared" si="52"/>
        <v>29.905171191874324</v>
      </c>
      <c r="H199" s="170">
        <f t="shared" si="53"/>
        <v>91.88230519825909</v>
      </c>
      <c r="I199" s="170">
        <f t="shared" si="54"/>
        <v>73.65059121399679</v>
      </c>
      <c r="J199" s="170">
        <f t="shared" si="55"/>
        <v>60.197039750829845</v>
      </c>
      <c r="K199" s="170" t="str">
        <f t="shared" si="41"/>
        <v>1+0.00064517899189714i</v>
      </c>
      <c r="L199" s="170" t="str">
        <f t="shared" si="42"/>
        <v>1-0.0000940254603961229i</v>
      </c>
      <c r="M199" s="170" t="str">
        <f t="shared" si="59"/>
        <v>1.00000006066325+0.000551153531501017i</v>
      </c>
      <c r="N199" s="170" t="str">
        <f t="shared" si="43"/>
        <v>1+0.616772733458456i</v>
      </c>
      <c r="O199" s="170" t="str">
        <f t="shared" si="44"/>
        <v>0.999999894690501+0.000902168842629248i</v>
      </c>
      <c r="P199" s="170" t="str">
        <f t="shared" si="60"/>
        <v>0.999443461547391+0.617674837349058i</v>
      </c>
      <c r="Q199" s="170" t="str">
        <f t="shared" si="45"/>
        <v>130.970387355914-80.8424385335246i</v>
      </c>
      <c r="R199" s="170" t="str">
        <f t="shared" si="46"/>
        <v>10000-300611.97663757i</v>
      </c>
      <c r="S199" s="170" t="str">
        <f t="shared" si="47"/>
        <v>-24650182.0842808i</v>
      </c>
      <c r="T199" s="170" t="str">
        <f t="shared" si="56"/>
        <v>9760.48616622531-296994.057487747i</v>
      </c>
      <c r="U199" s="170" t="str">
        <f t="shared" si="48"/>
        <v>-1.02741959644477+31.2625323671313i</v>
      </c>
      <c r="V199" s="170"/>
    </row>
    <row r="200" spans="1:22" x14ac:dyDescent="0.2">
      <c r="A200" s="8"/>
      <c r="B200" s="170">
        <f t="shared" si="57"/>
        <v>1.8149999999999826</v>
      </c>
      <c r="C200" s="170">
        <f t="shared" si="58"/>
        <v>65.313055264744648</v>
      </c>
      <c r="D200" s="170">
        <f t="shared" si="49"/>
        <v>6.5313055264744652E-2</v>
      </c>
      <c r="E200" s="170">
        <f t="shared" si="50"/>
        <v>43.717631695575882</v>
      </c>
      <c r="F200" s="170">
        <f t="shared" si="51"/>
        <v>-31.980986937619868</v>
      </c>
      <c r="G200" s="170">
        <f t="shared" si="52"/>
        <v>29.805282993471227</v>
      </c>
      <c r="H200" s="170">
        <f t="shared" si="53"/>
        <v>91.904084721836796</v>
      </c>
      <c r="I200" s="170">
        <f t="shared" si="54"/>
        <v>73.522914689047113</v>
      </c>
      <c r="J200" s="170">
        <f t="shared" si="55"/>
        <v>59.923097784216928</v>
      </c>
      <c r="K200" s="170" t="str">
        <f t="shared" si="41"/>
        <v>1+0.00065264981252326i</v>
      </c>
      <c r="L200" s="170" t="str">
        <f t="shared" si="42"/>
        <v>1-0.0000951142239140457i</v>
      </c>
      <c r="M200" s="170" t="str">
        <f t="shared" si="59"/>
        <v>1.00000006207628+0.000557535588609214i</v>
      </c>
      <c r="N200" s="170" t="str">
        <f t="shared" si="43"/>
        <v>1+0.623914625114291i</v>
      </c>
      <c r="O200" s="170" t="str">
        <f t="shared" si="44"/>
        <v>0.999999892237527+0.000912615465477178i</v>
      </c>
      <c r="P200" s="170" t="str">
        <f t="shared" si="60"/>
        <v>0.99943049810151+0.624827173345185i</v>
      </c>
      <c r="Q200" s="170" t="str">
        <f t="shared" si="45"/>
        <v>130.134392505061-81.2569604383935i</v>
      </c>
      <c r="R200" s="170" t="str">
        <f t="shared" si="46"/>
        <v>10000-297170.899796009i</v>
      </c>
      <c r="S200" s="170" t="str">
        <f t="shared" si="47"/>
        <v>-24368013.7832728i</v>
      </c>
      <c r="T200" s="170" t="str">
        <f t="shared" si="56"/>
        <v>9760.48612970556-293594.484700896i</v>
      </c>
      <c r="U200" s="170" t="str">
        <f t="shared" si="48"/>
        <v>-1.02741959260059+30.9046826000944i</v>
      </c>
      <c r="V200" s="170"/>
    </row>
    <row r="201" spans="1:22" x14ac:dyDescent="0.2">
      <c r="A201" s="8"/>
      <c r="B201" s="170">
        <f t="shared" si="57"/>
        <v>1.8199999999999825</v>
      </c>
      <c r="C201" s="170">
        <f t="shared" si="58"/>
        <v>66.06934480075698</v>
      </c>
      <c r="D201" s="170">
        <f t="shared" si="49"/>
        <v>6.6069344800756977E-2</v>
      </c>
      <c r="E201" s="170">
        <f t="shared" si="50"/>
        <v>43.689378972030788</v>
      </c>
      <c r="F201" s="170">
        <f t="shared" si="51"/>
        <v>-32.278210386074626</v>
      </c>
      <c r="G201" s="170">
        <f t="shared" si="52"/>
        <v>29.705397396281601</v>
      </c>
      <c r="H201" s="170">
        <f t="shared" si="53"/>
        <v>91.92611585957701</v>
      </c>
      <c r="I201" s="170">
        <f t="shared" si="54"/>
        <v>73.394776368312392</v>
      </c>
      <c r="J201" s="170">
        <f t="shared" si="55"/>
        <v>59.647905473502384</v>
      </c>
      <c r="K201" s="170" t="str">
        <f t="shared" si="41"/>
        <v>1+0.000660207141175105i</v>
      </c>
      <c r="L201" s="170" t="str">
        <f t="shared" si="42"/>
        <v>1-0.0000962155947193242i</v>
      </c>
      <c r="M201" s="170" t="str">
        <f t="shared" si="59"/>
        <v>1.00000006352222+0.000563991546455781i</v>
      </c>
      <c r="N201" s="170" t="str">
        <f t="shared" si="43"/>
        <v>1+0.631139215977883i</v>
      </c>
      <c r="O201" s="170" t="str">
        <f t="shared" si="44"/>
        <v>0.999999889727417+0.000923183054516547i</v>
      </c>
      <c r="P201" s="170" t="str">
        <f t="shared" si="60"/>
        <v>0.999417232698185+0.632062329435048i</v>
      </c>
      <c r="Q201" s="170" t="str">
        <f t="shared" si="45"/>
        <v>129.289892802144-81.6648748142588i</v>
      </c>
      <c r="R201" s="170" t="str">
        <f t="shared" si="46"/>
        <v>10000-293769.212635332i</v>
      </c>
      <c r="S201" s="170" t="str">
        <f t="shared" si="47"/>
        <v>-24089075.4360972i</v>
      </c>
      <c r="T201" s="170" t="str">
        <f t="shared" si="56"/>
        <v>9760.48609233515-290233.827544982i</v>
      </c>
      <c r="U201" s="170" t="str">
        <f t="shared" si="48"/>
        <v>-1.02741958866686+30.5509292152613i</v>
      </c>
      <c r="V201" s="170"/>
    </row>
    <row r="202" spans="1:22" x14ac:dyDescent="0.2">
      <c r="A202" s="8"/>
      <c r="B202" s="170">
        <f t="shared" si="57"/>
        <v>1.8249999999999824</v>
      </c>
      <c r="C202" s="170">
        <f t="shared" si="58"/>
        <v>66.83439175685875</v>
      </c>
      <c r="D202" s="170">
        <f t="shared" si="49"/>
        <v>6.6834391756858749E-2</v>
      </c>
      <c r="E202" s="170">
        <f t="shared" si="50"/>
        <v>43.66065717743092</v>
      </c>
      <c r="F202" s="170">
        <f t="shared" si="51"/>
        <v>-32.576911353556518</v>
      </c>
      <c r="G202" s="170">
        <f t="shared" si="52"/>
        <v>29.605514460755174</v>
      </c>
      <c r="H202" s="170">
        <f t="shared" si="53"/>
        <v>91.948401504654342</v>
      </c>
      <c r="I202" s="170">
        <f t="shared" si="54"/>
        <v>73.266171638186094</v>
      </c>
      <c r="J202" s="170">
        <f t="shared" si="55"/>
        <v>59.371490151097824</v>
      </c>
      <c r="K202" s="170" t="str">
        <f t="shared" si="41"/>
        <v>1+0.0006678519795684i</v>
      </c>
      <c r="L202" s="170" t="str">
        <f t="shared" si="42"/>
        <v>1-0.0000973297187974654i</v>
      </c>
      <c r="M202" s="170" t="str">
        <f t="shared" si="59"/>
        <v>1.00000006500185+0.000570522260770935i</v>
      </c>
      <c r="N202" s="170" t="str">
        <f t="shared" si="43"/>
        <v>1+0.638447463660927i</v>
      </c>
      <c r="O202" s="170" t="str">
        <f t="shared" si="44"/>
        <v>0.999999887158839+0.000933873010469834i</v>
      </c>
      <c r="P202" s="170" t="str">
        <f t="shared" si="60"/>
        <v>0.999403658303923+0.639381264628244i</v>
      </c>
      <c r="Q202" s="170" t="str">
        <f t="shared" si="45"/>
        <v>128.436985067131-82.0659727162031i</v>
      </c>
      <c r="R202" s="170" t="str">
        <f t="shared" si="46"/>
        <v>10000-290406.46426559i</v>
      </c>
      <c r="S202" s="170" t="str">
        <f t="shared" si="47"/>
        <v>-23813330.0697784i</v>
      </c>
      <c r="T202" s="170" t="str">
        <f t="shared" si="56"/>
        <v>9760.48605409425-286911.640568537i</v>
      </c>
      <c r="U202" s="170" t="str">
        <f t="shared" si="48"/>
        <v>-1.0274195846415+30.2012253230039i</v>
      </c>
      <c r="V202" s="170"/>
    </row>
    <row r="203" spans="1:22" x14ac:dyDescent="0.2">
      <c r="A203" s="8"/>
      <c r="B203" s="170">
        <f t="shared" si="57"/>
        <v>1.8299999999999823</v>
      </c>
      <c r="C203" s="170">
        <f t="shared" si="58"/>
        <v>67.608297539195434</v>
      </c>
      <c r="D203" s="170">
        <f t="shared" si="49"/>
        <v>6.7608297539195436E-2</v>
      </c>
      <c r="E203" s="170">
        <f t="shared" si="50"/>
        <v>43.631461693008418</v>
      </c>
      <c r="F203" s="170">
        <f t="shared" si="51"/>
        <v>-32.87706464103352</v>
      </c>
      <c r="G203" s="170">
        <f t="shared" si="52"/>
        <v>29.505634248743192</v>
      </c>
      <c r="H203" s="170">
        <f t="shared" si="53"/>
        <v>91.97094458303043</v>
      </c>
      <c r="I203" s="170">
        <f t="shared" si="54"/>
        <v>73.13709594175161</v>
      </c>
      <c r="J203" s="170">
        <f t="shared" si="55"/>
        <v>59.09387994199691</v>
      </c>
      <c r="K203" s="170" t="str">
        <f t="shared" si="41"/>
        <v>1+0.000675585341018195i</v>
      </c>
      <c r="L203" s="170" t="str">
        <f t="shared" si="42"/>
        <v>1-0.0000984567438244094i</v>
      </c>
      <c r="M203" s="170" t="str">
        <f t="shared" si="59"/>
        <v>1.00000006651593+0.000577128597193786i</v>
      </c>
      <c r="N203" s="170" t="str">
        <f t="shared" si="43"/>
        <v>1+0.645840336863737i</v>
      </c>
      <c r="O203" s="170" t="str">
        <f t="shared" si="44"/>
        <v>0.99999988453043+0.000944686750279124i</v>
      </c>
      <c r="P203" s="170" t="str">
        <f t="shared" si="60"/>
        <v>0.999389767721399+0.64678494903911i</v>
      </c>
      <c r="Q203" s="170" t="str">
        <f t="shared" si="45"/>
        <v>127.575772558755-82.4600461165755i</v>
      </c>
      <c r="R203" s="170" t="str">
        <f t="shared" si="46"/>
        <v>10000-287082.208958129i</v>
      </c>
      <c r="S203" s="170" t="str">
        <f t="shared" si="47"/>
        <v>-23540741.1345665i</v>
      </c>
      <c r="T203" s="170" t="str">
        <f t="shared" si="56"/>
        <v>9760.48601496264-283627.483419277i</v>
      </c>
      <c r="U203" s="170" t="str">
        <f t="shared" si="48"/>
        <v>-1.02741958052238+29.8555245704502i</v>
      </c>
      <c r="V203" s="170"/>
    </row>
    <row r="204" spans="1:22" x14ac:dyDescent="0.2">
      <c r="A204" s="8"/>
      <c r="B204" s="170">
        <f t="shared" si="57"/>
        <v>1.8349999999999822</v>
      </c>
      <c r="C204" s="170">
        <f t="shared" si="58"/>
        <v>68.391164728140154</v>
      </c>
      <c r="D204" s="170">
        <f t="shared" si="49"/>
        <v>6.839116472814015E-2</v>
      </c>
      <c r="E204" s="170">
        <f t="shared" si="50"/>
        <v>43.601787958850792</v>
      </c>
      <c r="F204" s="170">
        <f t="shared" si="51"/>
        <v>-33.178644293442161</v>
      </c>
      <c r="G204" s="170">
        <f t="shared" si="52"/>
        <v>29.40575682353062</v>
      </c>
      <c r="H204" s="170">
        <f t="shared" si="53"/>
        <v>91.993748053808645</v>
      </c>
      <c r="I204" s="170">
        <f t="shared" si="54"/>
        <v>73.007544782381416</v>
      </c>
      <c r="J204" s="170">
        <f t="shared" si="55"/>
        <v>58.815103760366483</v>
      </c>
      <c r="K204" s="170" t="str">
        <f t="shared" si="41"/>
        <v>1+0.000683408250573173i</v>
      </c>
      <c r="L204" s="170" t="str">
        <f t="shared" si="42"/>
        <v>1-0.0000995968191861028i</v>
      </c>
      <c r="M204" s="170" t="str">
        <f t="shared" si="59"/>
        <v>1.00000006806529+0.00058381143138707i</v>
      </c>
      <c r="N204" s="170" t="str">
        <f t="shared" si="43"/>
        <v>1+0.653318815503648i</v>
      </c>
      <c r="O204" s="170" t="str">
        <f t="shared" si="44"/>
        <v>0.999999881840798+0.000955625707293913i</v>
      </c>
      <c r="P204" s="170" t="str">
        <f t="shared" si="60"/>
        <v>0.999375553585644+0.654274364015312i</v>
      </c>
      <c r="Q204" s="170" t="str">
        <f t="shared" si="45"/>
        <v>126.706365001385-82.8468881327968i</v>
      </c>
      <c r="R204" s="170" t="str">
        <f t="shared" si="46"/>
        <v>10000-283796.006086508i</v>
      </c>
      <c r="S204" s="170" t="str">
        <f t="shared" si="47"/>
        <v>-23271272.4990937i</v>
      </c>
      <c r="T204" s="170" t="str">
        <f t="shared" si="56"/>
        <v>9760.48597491952-280380.920785728i</v>
      </c>
      <c r="U204" s="170" t="str">
        <f t="shared" si="48"/>
        <v>-1.02741957630732+29.5137811353398i</v>
      </c>
      <c r="V204" s="170"/>
    </row>
    <row r="205" spans="1:22" x14ac:dyDescent="0.2">
      <c r="A205" s="8"/>
      <c r="B205" s="170">
        <f t="shared" si="57"/>
        <v>1.8399999999999821</v>
      </c>
      <c r="C205" s="170">
        <f t="shared" si="58"/>
        <v>69.183097091890829</v>
      </c>
      <c r="D205" s="170">
        <f t="shared" si="49"/>
        <v>6.9183097091890827E-2</v>
      </c>
      <c r="E205" s="170">
        <f t="shared" si="50"/>
        <v>43.571631477479109</v>
      </c>
      <c r="F205" s="170">
        <f t="shared" si="51"/>
        <v>-33.481623604285708</v>
      </c>
      <c r="G205" s="170">
        <f t="shared" si="52"/>
        <v>29.305882249869377</v>
      </c>
      <c r="H205" s="170">
        <f t="shared" si="53"/>
        <v>92.016814909591957</v>
      </c>
      <c r="I205" s="170">
        <f t="shared" si="54"/>
        <v>72.877513727348486</v>
      </c>
      <c r="J205" s="170">
        <f t="shared" si="55"/>
        <v>58.535191305306249</v>
      </c>
      <c r="K205" s="170" t="str">
        <f t="shared" si="41"/>
        <v>1+0.000691321745151522i</v>
      </c>
      <c r="L205" s="170" t="str">
        <f t="shared" si="42"/>
        <v>1-0.0001007500959983i</v>
      </c>
      <c r="M205" s="170" t="str">
        <f t="shared" si="59"/>
        <v>1.00000006965073+0.000590571649153222i</v>
      </c>
      <c r="N205" s="170" t="str">
        <f t="shared" si="43"/>
        <v>1+0.660883890844903i</v>
      </c>
      <c r="O205" s="170" t="str">
        <f t="shared" si="44"/>
        <v>0.999999879088517+0.000966691331461106i</v>
      </c>
      <c r="P205" s="170" t="str">
        <f t="shared" si="60"/>
        <v>0.999361008360135+0.661850502267913i</v>
      </c>
      <c r="Q205" s="170" t="str">
        <f t="shared" si="45"/>
        <v>125.8288786028-83.2262932587436i</v>
      </c>
      <c r="R205" s="170" t="str">
        <f t="shared" si="46"/>
        <v>10000-280547.420068097i</v>
      </c>
      <c r="S205" s="170" t="str">
        <f t="shared" si="47"/>
        <v>-23004888.445584i</v>
      </c>
      <c r="T205" s="170" t="str">
        <f t="shared" si="56"/>
        <v>9760.48593394367-277171.522339531i</v>
      </c>
      <c r="U205" s="170" t="str">
        <f t="shared" si="48"/>
        <v>-1.02741957199407+29.1759497199507i</v>
      </c>
      <c r="V205" s="170"/>
    </row>
    <row r="206" spans="1:22" x14ac:dyDescent="0.2">
      <c r="A206" s="8"/>
      <c r="B206" s="170">
        <f t="shared" si="57"/>
        <v>1.844999999999982</v>
      </c>
      <c r="C206" s="170">
        <f t="shared" si="58"/>
        <v>69.9841996002245</v>
      </c>
      <c r="D206" s="170">
        <f t="shared" si="49"/>
        <v>6.9984199600224506E-2</v>
      </c>
      <c r="E206" s="170">
        <f t="shared" si="50"/>
        <v>43.540987817434591</v>
      </c>
      <c r="F206" s="170">
        <f t="shared" si="51"/>
        <v>-33.785975121084888</v>
      </c>
      <c r="G206" s="170">
        <f t="shared" si="52"/>
        <v>29.206010594011971</v>
      </c>
      <c r="H206" s="170">
        <f t="shared" si="53"/>
        <v>92.040148176844113</v>
      </c>
      <c r="I206" s="170">
        <f t="shared" si="54"/>
        <v>72.746998411446555</v>
      </c>
      <c r="J206" s="170">
        <f t="shared" si="55"/>
        <v>58.254173055759225</v>
      </c>
      <c r="K206" s="170" t="str">
        <f t="shared" si="41"/>
        <v>1+0.000699326873678377i</v>
      </c>
      <c r="L206" s="170" t="str">
        <f t="shared" si="42"/>
        <v>1-0.000101916727126592i</v>
      </c>
      <c r="M206" s="170" t="str">
        <f t="shared" si="59"/>
        <v>1.00000007127311+0.000597410146551785i</v>
      </c>
      <c r="N206" s="170" t="str">
        <f t="shared" si="43"/>
        <v>1+0.668536565630046i</v>
      </c>
      <c r="O206" s="170" t="str">
        <f t="shared" si="44"/>
        <v>0.999999876272127+0.0009778850895172i</v>
      </c>
      <c r="P206" s="170" t="str">
        <f t="shared" si="60"/>
        <v>0.9993461243328+0.669514368002956i</v>
      </c>
      <c r="Q206" s="170" t="str">
        <f t="shared" si="45"/>
        <v>124.943436062607-83.5980575993514i</v>
      </c>
      <c r="R206" s="170" t="str">
        <f t="shared" si="46"/>
        <v>10000-277336.020306338i</v>
      </c>
      <c r="S206" s="170" t="str">
        <f t="shared" si="47"/>
        <v>-22741553.6651197i</v>
      </c>
      <c r="T206" s="170" t="str">
        <f t="shared" si="56"/>
        <v>9760.48589201339-273998.862678398i</v>
      </c>
      <c r="U206" s="170" t="str">
        <f t="shared" si="48"/>
        <v>-1.02741956758036+28.8419855450946i</v>
      </c>
      <c r="V206" s="170"/>
    </row>
    <row r="207" spans="1:22" x14ac:dyDescent="0.2">
      <c r="A207" s="8"/>
      <c r="B207" s="170">
        <f t="shared" si="57"/>
        <v>1.8499999999999819</v>
      </c>
      <c r="C207" s="170">
        <f t="shared" si="58"/>
        <v>70.794578438410838</v>
      </c>
      <c r="D207" s="170">
        <f t="shared" si="49"/>
        <v>7.0794578438410832E-2</v>
      </c>
      <c r="E207" s="170">
        <f t="shared" si="50"/>
        <v>43.50985261686597</v>
      </c>
      <c r="F207" s="170">
        <f t="shared" si="51"/>
        <v>-34.091670651687217</v>
      </c>
      <c r="G207" s="170">
        <f t="shared" si="52"/>
        <v>29.106141923746172</v>
      </c>
      <c r="H207" s="170">
        <f t="shared" si="53"/>
        <v>92.063750916254037</v>
      </c>
      <c r="I207" s="170">
        <f t="shared" si="54"/>
        <v>72.615994540612149</v>
      </c>
      <c r="J207" s="170">
        <f t="shared" si="55"/>
        <v>57.97208026456682</v>
      </c>
      <c r="K207" s="170" t="str">
        <f t="shared" si="41"/>
        <v>1+0.000707424697224853i</v>
      </c>
      <c r="L207" s="170" t="str">
        <f t="shared" si="42"/>
        <v>1-0.000103096867206673i</v>
      </c>
      <c r="M207" s="170" t="str">
        <f t="shared" si="59"/>
        <v>1.00000007293327+0.00060432783001818i</v>
      </c>
      <c r="N207" s="170" t="str">
        <f t="shared" si="43"/>
        <v>1+0.676277854212828i</v>
      </c>
      <c r="O207" s="170" t="str">
        <f t="shared" si="44"/>
        <v>0.999999873390134+0.0009892084651827i</v>
      </c>
      <c r="P207" s="170" t="str">
        <f t="shared" si="60"/>
        <v>0.999330893611931+0.677266977054562i</v>
      </c>
      <c r="Q207" s="170" t="str">
        <f t="shared" si="45"/>
        <v>124.050166571009-83.9619791079912i</v>
      </c>
      <c r="R207" s="170" t="str">
        <f t="shared" si="46"/>
        <v>10000-274161.38113367i</v>
      </c>
      <c r="S207" s="170" t="str">
        <f t="shared" si="47"/>
        <v>-22481233.2529609i</v>
      </c>
      <c r="T207" s="170" t="str">
        <f t="shared" si="56"/>
        <v>9760.48584910639-270862.521269725i</v>
      </c>
      <c r="U207" s="170" t="str">
        <f t="shared" si="48"/>
        <v>-1.02741956306383+28.5118443441816i</v>
      </c>
      <c r="V207" s="170"/>
    </row>
    <row r="208" spans="1:22" x14ac:dyDescent="0.2">
      <c r="A208" s="8"/>
      <c r="B208" s="170">
        <f t="shared" si="57"/>
        <v>1.8549999999999818</v>
      </c>
      <c r="C208" s="170">
        <f t="shared" si="58"/>
        <v>71.614341021287217</v>
      </c>
      <c r="D208" s="170">
        <f t="shared" si="49"/>
        <v>7.161434102128722E-2</v>
      </c>
      <c r="E208" s="170">
        <f t="shared" si="50"/>
        <v>43.478221587114973</v>
      </c>
      <c r="F208" s="170">
        <f t="shared" si="51"/>
        <v>-34.398681271445604</v>
      </c>
      <c r="G208" s="170">
        <f t="shared" si="52"/>
        <v>29.006276308430646</v>
      </c>
      <c r="H208" s="170">
        <f t="shared" si="53"/>
        <v>92.087626223103385</v>
      </c>
      <c r="I208" s="170">
        <f t="shared" si="54"/>
        <v>72.484497895545616</v>
      </c>
      <c r="J208" s="170">
        <f t="shared" si="55"/>
        <v>57.688944951657781</v>
      </c>
      <c r="K208" s="170" t="str">
        <f t="shared" si="41"/>
        <v>1+0.000715616289148691i</v>
      </c>
      <c r="L208" s="170" t="str">
        <f t="shared" si="42"/>
        <v>1-0.000104290672664832i</v>
      </c>
      <c r="M208" s="170" t="str">
        <f t="shared" si="59"/>
        <v>1.0000000746321+0.000611325616483859i</v>
      </c>
      <c r="N208" s="170" t="str">
        <f t="shared" si="43"/>
        <v>1+0.684108782692668i</v>
      </c>
      <c r="O208" s="170" t="str">
        <f t="shared" si="44"/>
        <v>0.999999870441012+0.00100066295935879i</v>
      </c>
      <c r="P208" s="170" t="str">
        <f t="shared" si="60"/>
        <v>0.999315308121999+0.685109357019585i</v>
      </c>
      <c r="Q208" s="170" t="str">
        <f t="shared" si="45"/>
        <v>123.149205797712-84.3178578262125i</v>
      </c>
      <c r="R208" s="170" t="str">
        <f t="shared" si="46"/>
        <v>10000-271023.08175511i</v>
      </c>
      <c r="S208" s="170" t="str">
        <f t="shared" si="47"/>
        <v>-22223892.703919i</v>
      </c>
      <c r="T208" s="170" t="str">
        <f t="shared" si="56"/>
        <v>9760.4858052-267762.082394859i</v>
      </c>
      <c r="U208" s="170" t="str">
        <f t="shared" si="48"/>
        <v>-1.02741955844211+28.1854823573536i</v>
      </c>
      <c r="V208" s="170"/>
    </row>
    <row r="209" spans="1:22" x14ac:dyDescent="0.2">
      <c r="A209" s="8"/>
      <c r="B209" s="170">
        <f t="shared" si="57"/>
        <v>1.8599999999999817</v>
      </c>
      <c r="C209" s="170">
        <f t="shared" si="58"/>
        <v>72.443596007495984</v>
      </c>
      <c r="D209" s="170">
        <f t="shared" si="49"/>
        <v>7.2443596007495989E-2</v>
      </c>
      <c r="E209" s="170">
        <f t="shared" si="50"/>
        <v>43.446090516291534</v>
      </c>
      <c r="F209" s="170">
        <f t="shared" si="51"/>
        <v>-34.70697733127718</v>
      </c>
      <c r="G209" s="170">
        <f t="shared" si="52"/>
        <v>28.906413819030703</v>
      </c>
      <c r="H209" s="170">
        <f t="shared" si="53"/>
        <v>92.111777227637546</v>
      </c>
      <c r="I209" s="170">
        <f t="shared" si="54"/>
        <v>72.352504335322237</v>
      </c>
      <c r="J209" s="170">
        <f t="shared" si="55"/>
        <v>57.404799896360366</v>
      </c>
      <c r="K209" s="170" t="str">
        <f t="shared" si="41"/>
        <v>1+0.000723902735236527i</v>
      </c>
      <c r="L209" s="170" t="str">
        <f t="shared" si="42"/>
        <v>1-0.000105498301738688i</v>
      </c>
      <c r="M209" s="170" t="str">
        <f t="shared" si="59"/>
        <v>1.00000007637051+0.000618404433497839i</v>
      </c>
      <c r="N209" s="170" t="str">
        <f t="shared" si="43"/>
        <v>1+0.692030389050652i</v>
      </c>
      <c r="O209" s="170" t="str">
        <f t="shared" si="44"/>
        <v>0.999999867423195+0.00101225009032626i</v>
      </c>
      <c r="P209" s="170" t="str">
        <f t="shared" si="60"/>
        <v>0.99929935959937+0.6930425473938i</v>
      </c>
      <c r="Q209" s="170" t="str">
        <f t="shared" si="45"/>
        <v>122.2406958707-84.6654961253811i</v>
      </c>
      <c r="R209" s="170" t="str">
        <f t="shared" si="46"/>
        <v>10000-267920.706192475i</v>
      </c>
      <c r="S209" s="170" t="str">
        <f t="shared" si="47"/>
        <v>-21969497.9077829i</v>
      </c>
      <c r="T209" s="170" t="str">
        <f t="shared" si="56"/>
        <v>9760.48576027087-264697.135093983i</v>
      </c>
      <c r="U209" s="170" t="str">
        <f t="shared" si="48"/>
        <v>-1.02741955371272+27.8628563256825i</v>
      </c>
      <c r="V209" s="170"/>
    </row>
    <row r="210" spans="1:22" x14ac:dyDescent="0.2">
      <c r="A210" s="8"/>
      <c r="B210" s="170">
        <f t="shared" si="57"/>
        <v>1.8649999999999816</v>
      </c>
      <c r="C210" s="170">
        <f t="shared" si="58"/>
        <v>73.282453313887345</v>
      </c>
      <c r="D210" s="170">
        <f t="shared" si="49"/>
        <v>7.3282453313887344E-2</v>
      </c>
      <c r="E210" s="170">
        <f t="shared" si="50"/>
        <v>43.413455272834753</v>
      </c>
      <c r="F210" s="170">
        <f t="shared" si="51"/>
        <v>-35.016528466604228</v>
      </c>
      <c r="G210" s="170">
        <f t="shared" si="52"/>
        <v>28.806554528155619</v>
      </c>
      <c r="H210" s="170">
        <f t="shared" si="53"/>
        <v>92.136207095439843</v>
      </c>
      <c r="I210" s="170">
        <f t="shared" si="54"/>
        <v>72.220009800990368</v>
      </c>
      <c r="J210" s="170">
        <f t="shared" si="55"/>
        <v>57.119678628835615</v>
      </c>
      <c r="K210" s="170" t="str">
        <f t="shared" si="41"/>
        <v>1+0.000732285133847813i</v>
      </c>
      <c r="L210" s="170" t="str">
        <f t="shared" si="42"/>
        <v>1-0.000106719914498168i</v>
      </c>
      <c r="M210" s="170" t="str">
        <f t="shared" si="59"/>
        <v>1.00000007814941+0.000625565219349645i</v>
      </c>
      <c r="N210" s="170" t="str">
        <f t="shared" si="43"/>
        <v>1+0.700043723287124i</v>
      </c>
      <c r="O210" s="170" t="str">
        <f t="shared" si="44"/>
        <v>0.999999864335085+0.00102397139394677i</v>
      </c>
      <c r="P210" s="170" t="str">
        <f t="shared" si="60"/>
        <v>0.999283039587927+0.701067599709699i</v>
      </c>
      <c r="Q210" s="170" t="str">
        <f t="shared" si="45"/>
        <v>121.324785344701-85.0046989497429i</v>
      </c>
      <c r="R210" s="170" t="str">
        <f t="shared" si="46"/>
        <v>10000-264853.843229243i</v>
      </c>
      <c r="S210" s="170" t="str">
        <f t="shared" si="47"/>
        <v>-21718015.1447979i</v>
      </c>
      <c r="T210" s="170" t="str">
        <f t="shared" si="56"/>
        <v>9760.48571429525-261667.273111653i</v>
      </c>
      <c r="U210" s="170" t="str">
        <f t="shared" si="48"/>
        <v>-1.02741954887319+27.5439234854372i</v>
      </c>
      <c r="V210" s="170"/>
    </row>
    <row r="211" spans="1:22" x14ac:dyDescent="0.2">
      <c r="A211" s="8"/>
      <c r="B211" s="170">
        <f t="shared" si="57"/>
        <v>1.8699999999999815</v>
      </c>
      <c r="C211" s="170">
        <f t="shared" si="58"/>
        <v>74.131024130088591</v>
      </c>
      <c r="D211" s="170">
        <f t="shared" si="49"/>
        <v>7.4131024130088596E-2</v>
      </c>
      <c r="E211" s="170">
        <f t="shared" si="50"/>
        <v>43.380311809054255</v>
      </c>
      <c r="F211" s="170">
        <f t="shared" si="51"/>
        <v>-35.327303607181996</v>
      </c>
      <c r="G211" s="170">
        <f t="shared" si="52"/>
        <v>28.706698510096437</v>
      </c>
      <c r="H211" s="170">
        <f t="shared" si="53"/>
        <v>92.160919027808703</v>
      </c>
      <c r="I211" s="170">
        <f t="shared" si="54"/>
        <v>72.087010319150693</v>
      </c>
      <c r="J211" s="170">
        <f t="shared" si="55"/>
        <v>56.833615420626707</v>
      </c>
      <c r="K211" s="170" t="str">
        <f t="shared" si="41"/>
        <v>1+0.000740764596060407i</v>
      </c>
      <c r="L211" s="170" t="str">
        <f t="shared" si="42"/>
        <v>1-0.00010795567286672i</v>
      </c>
      <c r="M211" s="170" t="str">
        <f t="shared" si="59"/>
        <v>1.00000007996974+0.000632808923193687i</v>
      </c>
      <c r="N211" s="170" t="str">
        <f t="shared" si="43"/>
        <v>1+0.708149847560856i</v>
      </c>
      <c r="O211" s="170" t="str">
        <f t="shared" si="44"/>
        <v>0.999999861175043+0.00103582842386642i</v>
      </c>
      <c r="P211" s="170" t="str">
        <f t="shared" si="60"/>
        <v>0.999266339434583+0.70918557767585i</v>
      </c>
      <c r="Q211" s="170" t="str">
        <f t="shared" si="45"/>
        <v>120.401629159172-85.3352740604335i</v>
      </c>
      <c r="R211" s="170" t="str">
        <f t="shared" si="46"/>
        <v>10000-261822.086356053i</v>
      </c>
      <c r="S211" s="170" t="str">
        <f t="shared" si="47"/>
        <v>-21469411.0811963i</v>
      </c>
      <c r="T211" s="170" t="str">
        <f t="shared" si="56"/>
        <v>9760.48566724865-258672.094842944i</v>
      </c>
      <c r="U211" s="170" t="str">
        <f t="shared" si="48"/>
        <v>-1.02741954392091+27.2286415624152i</v>
      </c>
      <c r="V211" s="170"/>
    </row>
    <row r="212" spans="1:22" x14ac:dyDescent="0.2">
      <c r="A212" s="8"/>
      <c r="B212" s="170">
        <f t="shared" si="57"/>
        <v>1.8749999999999813</v>
      </c>
      <c r="C212" s="170">
        <f t="shared" si="58"/>
        <v>74.989420933242371</v>
      </c>
      <c r="D212" s="170">
        <f t="shared" si="49"/>
        <v>7.4989420933242373E-2</v>
      </c>
      <c r="E212" s="170">
        <f t="shared" si="50"/>
        <v>43.346656164644635</v>
      </c>
      <c r="F212" s="170">
        <f t="shared" si="51"/>
        <v>-35.639270987820488</v>
      </c>
      <c r="G212" s="170">
        <f t="shared" si="52"/>
        <v>28.606845840864715</v>
      </c>
      <c r="H212" s="170">
        <f t="shared" si="53"/>
        <v>92.185916262138718</v>
      </c>
      <c r="I212" s="170">
        <f t="shared" si="54"/>
        <v>71.95350200550935</v>
      </c>
      <c r="J212" s="170">
        <f t="shared" si="55"/>
        <v>56.54664527431823</v>
      </c>
      <c r="K212" s="170" t="str">
        <f t="shared" si="41"/>
        <v>1+0.000749342245817841i</v>
      </c>
      <c r="L212" s="170" t="str">
        <f t="shared" si="42"/>
        <v>1-0.000109205740642777i</v>
      </c>
      <c r="M212" s="170" t="str">
        <f t="shared" si="59"/>
        <v>1.00000008183248+0.000640136505175064i</v>
      </c>
      <c r="N212" s="170" t="str">
        <f t="shared" si="43"/>
        <v>1+0.716349836329841i</v>
      </c>
      <c r="O212" s="170" t="str">
        <f t="shared" si="44"/>
        <v>0.999999857941394+0.00104782275172168i</v>
      </c>
      <c r="P212" s="170" t="str">
        <f t="shared" si="60"/>
        <v>0.999249250284695+0.717397557317903i</v>
      </c>
      <c r="Q212" s="170" t="str">
        <f t="shared" si="45"/>
        <v>119.471388585616-85.6570322799199i</v>
      </c>
      <c r="R212" s="170" t="str">
        <f t="shared" si="46"/>
        <v>10000-258825.033716812i</v>
      </c>
      <c r="S212" s="170" t="str">
        <f t="shared" si="47"/>
        <v>-21223652.7647786i</v>
      </c>
      <c r="T212" s="170" t="str">
        <f t="shared" si="56"/>
        <v>9760.48561910626-255711.203280222i</v>
      </c>
      <c r="U212" s="170" t="str">
        <f t="shared" si="48"/>
        <v>-1.02741953885329+26.9169687663392i</v>
      </c>
      <c r="V212" s="170"/>
    </row>
    <row r="213" spans="1:22" x14ac:dyDescent="0.2">
      <c r="A213" s="8"/>
      <c r="B213" s="170">
        <f t="shared" si="57"/>
        <v>1.8799999999999812</v>
      </c>
      <c r="C213" s="170">
        <f t="shared" si="58"/>
        <v>75.857757502915135</v>
      </c>
      <c r="D213" s="170">
        <f t="shared" si="49"/>
        <v>7.5857757502915138E-2</v>
      </c>
      <c r="E213" s="170">
        <f t="shared" si="50"/>
        <v>43.31248447016786</v>
      </c>
      <c r="F213" s="170">
        <f t="shared" si="51"/>
        <v>-35.952398159993727</v>
      </c>
      <c r="G213" s="170">
        <f t="shared" si="52"/>
        <v>28.506996598232096</v>
      </c>
      <c r="H213" s="170">
        <f t="shared" si="53"/>
        <v>92.211202072304303</v>
      </c>
      <c r="I213" s="170">
        <f t="shared" si="54"/>
        <v>71.819481068399952</v>
      </c>
      <c r="J213" s="170">
        <f t="shared" si="55"/>
        <v>56.258803912310576</v>
      </c>
      <c r="K213" s="170" t="str">
        <f t="shared" si="41"/>
        <v>1+0.000758019220078298i</v>
      </c>
      <c r="L213" s="170" t="str">
        <f t="shared" si="42"/>
        <v>1-0.000110470283521468i</v>
      </c>
      <c r="M213" s="170" t="str">
        <f t="shared" si="59"/>
        <v>1.0000000837386+0.00064754893655683i</v>
      </c>
      <c r="N213" s="170" t="str">
        <f t="shared" si="43"/>
        <v>1+0.724644776493708i</v>
      </c>
      <c r="O213" s="170" t="str">
        <f t="shared" si="44"/>
        <v>0.999999854632424+0.00105995596734772i</v>
      </c>
      <c r="P213" s="170" t="str">
        <f t="shared" si="60"/>
        <v>0.999231763077372+0.725704627121201i</v>
      </c>
      <c r="Q213" s="170" t="str">
        <f t="shared" si="45"/>
        <v>118.534231164129-85.9697877363505i</v>
      </c>
      <c r="R213" s="170" t="str">
        <f t="shared" si="46"/>
        <v>10000-255862.288055441i</v>
      </c>
      <c r="S213" s="170" t="str">
        <f t="shared" si="47"/>
        <v>-20980707.6205462i</v>
      </c>
      <c r="T213" s="170" t="str">
        <f t="shared" si="56"/>
        <v>9760.48556984247-252784.205960518i</v>
      </c>
      <c r="U213" s="170" t="str">
        <f t="shared" si="48"/>
        <v>-1.02741953366763+26.6088637853177i</v>
      </c>
      <c r="V213" s="170"/>
    </row>
    <row r="214" spans="1:22" x14ac:dyDescent="0.2">
      <c r="A214" s="8"/>
      <c r="B214" s="170">
        <f t="shared" si="57"/>
        <v>1.8849999999999811</v>
      </c>
      <c r="C214" s="170">
        <f t="shared" si="58"/>
        <v>76.736148936178608</v>
      </c>
      <c r="D214" s="170">
        <f t="shared" si="49"/>
        <v>7.6736148936178611E-2</v>
      </c>
      <c r="E214" s="170">
        <f t="shared" si="50"/>
        <v>43.277792950498188</v>
      </c>
      <c r="F214" s="170">
        <f t="shared" si="51"/>
        <v>-36.266652004341289</v>
      </c>
      <c r="G214" s="170">
        <f t="shared" si="52"/>
        <v>28.407150861770681</v>
      </c>
      <c r="H214" s="170">
        <f t="shared" si="53"/>
        <v>92.236779769047075</v>
      </c>
      <c r="I214" s="170">
        <f t="shared" si="54"/>
        <v>71.68494381226887</v>
      </c>
      <c r="J214" s="170">
        <f t="shared" si="55"/>
        <v>55.970127764705786</v>
      </c>
      <c r="K214" s="170" t="str">
        <f t="shared" si="41"/>
        <v>1+0.000766796668965319i</v>
      </c>
      <c r="L214" s="170" t="str">
        <f t="shared" si="42"/>
        <v>1-0.000111749469116583i</v>
      </c>
      <c r="M214" s="170" t="str">
        <f t="shared" si="59"/>
        <v>1.00000008568912+0.000655047199848736i</v>
      </c>
      <c r="N214" s="170" t="str">
        <f t="shared" si="43"/>
        <v>1+0.733035767537791i</v>
      </c>
      <c r="O214" s="170" t="str">
        <f t="shared" si="44"/>
        <v>0.999999851246379+0.00107222967898913i</v>
      </c>
      <c r="P214" s="170" t="str">
        <f t="shared" si="60"/>
        <v>0.999213868540664+0.734107888175055i</v>
      </c>
      <c r="Q214" s="170" t="str">
        <f t="shared" si="45"/>
        <v>117.590330629071-86.2733581072962i</v>
      </c>
      <c r="R214" s="170" t="str">
        <f t="shared" si="46"/>
        <v>10000-252933.456663211i</v>
      </c>
      <c r="S214" s="170" t="str">
        <f t="shared" si="47"/>
        <v>-20740543.4463833i</v>
      </c>
      <c r="T214" s="170" t="str">
        <f t="shared" si="56"/>
        <v>9760.48551943116-249890.714913504i</v>
      </c>
      <c r="U214" s="170" t="str">
        <f t="shared" si="48"/>
        <v>-1.02741952836118+26.3042857803689i</v>
      </c>
      <c r="V214" s="170"/>
    </row>
    <row r="215" spans="1:22" x14ac:dyDescent="0.2">
      <c r="A215" s="8"/>
      <c r="B215" s="170">
        <f t="shared" si="57"/>
        <v>1.889999999999981</v>
      </c>
      <c r="C215" s="170">
        <f t="shared" si="58"/>
        <v>77.624711662865835</v>
      </c>
      <c r="D215" s="170">
        <f t="shared" si="49"/>
        <v>7.7624711662865831E-2</v>
      </c>
      <c r="E215" s="170">
        <f t="shared" si="50"/>
        <v>43.242577928222161</v>
      </c>
      <c r="F215" s="170">
        <f t="shared" si="51"/>
        <v>-36.581998744057387</v>
      </c>
      <c r="G215" s="170">
        <f t="shared" si="52"/>
        <v>28.307308712894827</v>
      </c>
      <c r="H215" s="170">
        <f t="shared" si="53"/>
        <v>92.262652700366189</v>
      </c>
      <c r="I215" s="170">
        <f t="shared" si="54"/>
        <v>71.549886641116984</v>
      </c>
      <c r="J215" s="170">
        <f t="shared" si="55"/>
        <v>55.680653956308802</v>
      </c>
      <c r="K215" s="170" t="str">
        <f t="shared" si="41"/>
        <v>1+0.000775675755920245i</v>
      </c>
      <c r="L215" s="170" t="str">
        <f t="shared" si="42"/>
        <v>1-0.000113043466982786i</v>
      </c>
      <c r="M215" s="170" t="str">
        <f t="shared" si="59"/>
        <v>1.00000008768508+0.000662632288937459i</v>
      </c>
      <c r="N215" s="170" t="str">
        <f t="shared" si="43"/>
        <v>1+0.741523921678864i</v>
      </c>
      <c r="O215" s="170" t="str">
        <f t="shared" si="44"/>
        <v>0.999999847781462+0.00108464551351309i</v>
      </c>
      <c r="P215" s="170" t="str">
        <f t="shared" si="60"/>
        <v>0.99919555718665+0.74260845431869i</v>
      </c>
      <c r="Q215" s="170" t="str">
        <f t="shared" si="45"/>
        <v>116.639866823774-86.5675648623225i</v>
      </c>
      <c r="R215" s="170" t="str">
        <f t="shared" si="46"/>
        <v>10000-250038.151326694i</v>
      </c>
      <c r="S215" s="170" t="str">
        <f t="shared" si="47"/>
        <v>-20503128.4087889i</v>
      </c>
      <c r="T215" s="170" t="str">
        <f t="shared" si="56"/>
        <v>9760.48546784563-247030.34661008i</v>
      </c>
      <c r="U215" s="170" t="str">
        <f t="shared" si="48"/>
        <v>-1.02741952293112+26.0031943800085i</v>
      </c>
      <c r="V215" s="170"/>
    </row>
    <row r="216" spans="1:22" x14ac:dyDescent="0.2">
      <c r="A216" s="8"/>
      <c r="B216" s="170">
        <f t="shared" si="57"/>
        <v>1.8949999999999809</v>
      </c>
      <c r="C216" s="170">
        <f t="shared" si="58"/>
        <v>78.523563461003732</v>
      </c>
      <c r="D216" s="170">
        <f t="shared" si="49"/>
        <v>7.8523563461003726E-2</v>
      </c>
      <c r="E216" s="170">
        <f t="shared" si="50"/>
        <v>43.206835826989035</v>
      </c>
      <c r="F216" s="170">
        <f t="shared" si="51"/>
        <v>-36.898403959156845</v>
      </c>
      <c r="G216" s="170">
        <f t="shared" si="52"/>
        <v>28.207470234903106</v>
      </c>
      <c r="H216" s="170">
        <f t="shared" si="53"/>
        <v>92.288824251912217</v>
      </c>
      <c r="I216" s="170">
        <f t="shared" si="54"/>
        <v>71.414306061892148</v>
      </c>
      <c r="J216" s="170">
        <f t="shared" si="55"/>
        <v>55.390420292755373</v>
      </c>
      <c r="K216" s="170" t="str">
        <f t="shared" si="41"/>
        <v>1+0.000784657657856435i</v>
      </c>
      <c r="L216" s="170" t="str">
        <f t="shared" si="42"/>
        <v>1-0.000114352448638094i</v>
      </c>
      <c r="M216" s="170" t="str">
        <f t="shared" si="59"/>
        <v>1.00000008972752+0.000670305209218341i</v>
      </c>
      <c r="N216" s="170" t="str">
        <f t="shared" si="43"/>
        <v>1+0.750110364012565i</v>
      </c>
      <c r="O216" s="170" t="str">
        <f t="shared" si="44"/>
        <v>0.999999844235836+0.00109720511662502i</v>
      </c>
      <c r="P216" s="170" t="str">
        <f t="shared" si="60"/>
        <v>0.999176819306408+0.751207452288876i</v>
      </c>
      <c r="Q216" s="170" t="str">
        <f t="shared" si="45"/>
        <v>115.683025604273-86.8522335038409i</v>
      </c>
      <c r="R216" s="170" t="str">
        <f t="shared" si="46"/>
        <v>10000-247175.988276304i</v>
      </c>
      <c r="S216" s="170" t="str">
        <f t="shared" si="47"/>
        <v>-20268431.0386569i</v>
      </c>
      <c r="T216" s="170" t="str">
        <f t="shared" si="56"/>
        <v>9760.48541505853-244202.721911524i</v>
      </c>
      <c r="U216" s="170" t="str">
        <f t="shared" si="48"/>
        <v>-1.02741951737458+25.7055496748973i</v>
      </c>
      <c r="V216" s="170"/>
    </row>
    <row r="217" spans="1:22" x14ac:dyDescent="0.2">
      <c r="A217" s="8"/>
      <c r="B217" s="170">
        <f t="shared" si="57"/>
        <v>1.8999999999999808</v>
      </c>
      <c r="C217" s="170">
        <f t="shared" si="58"/>
        <v>79.432823472424658</v>
      </c>
      <c r="D217" s="170">
        <f t="shared" si="49"/>
        <v>7.9432823472424655E-2</v>
      </c>
      <c r="E217" s="170">
        <f t="shared" si="50"/>
        <v>43.170563174804954</v>
      </c>
      <c r="F217" s="170">
        <f t="shared" si="51"/>
        <v>-37.215832601621763</v>
      </c>
      <c r="G217" s="170">
        <f t="shared" si="52"/>
        <v>28.107635513021915</v>
      </c>
      <c r="H217" s="170">
        <f t="shared" si="53"/>
        <v>92.315297847384045</v>
      </c>
      <c r="I217" s="170">
        <f t="shared" si="54"/>
        <v>71.278198687826873</v>
      </c>
      <c r="J217" s="170">
        <f t="shared" si="55"/>
        <v>55.099465245762282</v>
      </c>
      <c r="K217" s="170" t="str">
        <f t="shared" si="41"/>
        <v>1+0.000793743565315262i</v>
      </c>
      <c r="L217" s="170" t="str">
        <f t="shared" si="42"/>
        <v>1-0.000115676587586606i</v>
      </c>
      <c r="M217" s="170" t="str">
        <f t="shared" si="59"/>
        <v>1.00000009181755+0.000678066977728656i</v>
      </c>
      <c r="N217" s="170" t="str">
        <f t="shared" si="43"/>
        <v>1+0.758796232662524i</v>
      </c>
      <c r="O217" s="170" t="str">
        <f t="shared" si="44"/>
        <v>0.999999840607623+0.00110991015308671i</v>
      </c>
      <c r="P217" s="170" t="str">
        <f t="shared" si="60"/>
        <v>0.999157644964867+0.759906021869276i</v>
      </c>
      <c r="Q217" s="170" t="str">
        <f t="shared" si="45"/>
        <v>114.719998732025-87.1271938056955i</v>
      </c>
      <c r="R217" s="170" t="str">
        <f t="shared" si="46"/>
        <v>10000-244346.588135428i</v>
      </c>
      <c r="S217" s="170" t="str">
        <f t="shared" si="47"/>
        <v>-20036420.2271051i</v>
      </c>
      <c r="T217" s="170" t="str">
        <f t="shared" si="56"/>
        <v>9760.48536104186-241407.466019246i</v>
      </c>
      <c r="U217" s="170" t="str">
        <f t="shared" si="48"/>
        <v>-1.02741951168862+25.4113122125522i</v>
      </c>
      <c r="V217" s="170"/>
    </row>
    <row r="218" spans="1:22" x14ac:dyDescent="0.2">
      <c r="A218" s="8"/>
      <c r="B218" s="170">
        <f t="shared" si="57"/>
        <v>1.9049999999999807</v>
      </c>
      <c r="C218" s="170">
        <f t="shared" si="58"/>
        <v>80.352612218558193</v>
      </c>
      <c r="D218" s="170">
        <f t="shared" si="49"/>
        <v>8.0352612218558189E-2</v>
      </c>
      <c r="E218" s="170">
        <f t="shared" si="50"/>
        <v>43.133756607264047</v>
      </c>
      <c r="F218" s="170">
        <f t="shared" si="51"/>
        <v>-37.534249011407184</v>
      </c>
      <c r="G218" s="170">
        <f t="shared" si="52"/>
        <v>28.007804634449563</v>
      </c>
      <c r="H218" s="170">
        <f t="shared" si="53"/>
        <v>92.342076948929062</v>
      </c>
      <c r="I218" s="170">
        <f t="shared" si="54"/>
        <v>71.141561241713617</v>
      </c>
      <c r="J218" s="170">
        <f t="shared" si="55"/>
        <v>54.807827937521878</v>
      </c>
      <c r="K218" s="170" t="str">
        <f t="shared" si="41"/>
        <v>1+0.000802934682623919i</v>
      </c>
      <c r="L218" s="170" t="str">
        <f t="shared" si="42"/>
        <v>1-0.000117016059341506i</v>
      </c>
      <c r="M218" s="170" t="str">
        <f t="shared" si="59"/>
        <v>1.00000009395625+0.000685918623282413i</v>
      </c>
      <c r="N218" s="170" t="str">
        <f t="shared" si="43"/>
        <v>1+0.767582678931223i</v>
      </c>
      <c r="O218" s="170" t="str">
        <f t="shared" si="44"/>
        <v>0.999999836894897+0.00112276230693697i</v>
      </c>
      <c r="P218" s="170" t="str">
        <f t="shared" si="60"/>
        <v>0.999138023995535+0.768705316041508i</v>
      </c>
      <c r="Q218" s="170" t="str">
        <f t="shared" si="45"/>
        <v>113.750983755645-87.3922800488821i</v>
      </c>
      <c r="R218" s="170" t="str">
        <f t="shared" si="46"/>
        <v>10000-241549.575870141i</v>
      </c>
      <c r="S218" s="170" t="str">
        <f t="shared" si="47"/>
        <v>-19807065.2213516i</v>
      </c>
      <c r="T218" s="170" t="str">
        <f t="shared" si="56"/>
        <v>9760.48530576699-238644.208425102i</v>
      </c>
      <c r="U218" s="170" t="str">
        <f t="shared" si="48"/>
        <v>-1.02741950587021+25.120442992116i</v>
      </c>
      <c r="V218" s="170"/>
    </row>
    <row r="219" spans="1:22" x14ac:dyDescent="0.2">
      <c r="A219" s="8"/>
      <c r="B219" s="170">
        <f t="shared" si="57"/>
        <v>1.9099999999999806</v>
      </c>
      <c r="C219" s="170">
        <f t="shared" si="58"/>
        <v>81.283051616406354</v>
      </c>
      <c r="D219" s="170">
        <f t="shared" si="49"/>
        <v>8.1283051616406352E-2</v>
      </c>
      <c r="E219" s="170">
        <f t="shared" si="50"/>
        <v>43.096412870712385</v>
      </c>
      <c r="F219" s="170">
        <f t="shared" si="51"/>
        <v>-37.85361693330379</v>
      </c>
      <c r="G219" s="170">
        <f t="shared" si="52"/>
        <v>27.907977688401864</v>
      </c>
      <c r="H219" s="170">
        <f t="shared" si="53"/>
        <v>92.369165057546596</v>
      </c>
      <c r="I219" s="170">
        <f t="shared" si="54"/>
        <v>71.004390559114256</v>
      </c>
      <c r="J219" s="170">
        <f t="shared" si="55"/>
        <v>54.515548124242805</v>
      </c>
      <c r="K219" s="170" t="str">
        <f t="shared" si="41"/>
        <v>1+0.000812232228055049i</v>
      </c>
      <c r="L219" s="170" t="str">
        <f t="shared" si="42"/>
        <v>1-0.000118371041448325i</v>
      </c>
      <c r="M219" s="170" t="str">
        <f t="shared" si="59"/>
        <v>1.00000009614477+0.000693861186606724i</v>
      </c>
      <c r="N219" s="170" t="str">
        <f t="shared" si="43"/>
        <v>1+0.776470867452597i</v>
      </c>
      <c r="O219" s="170" t="str">
        <f t="shared" si="44"/>
        <v>0.999999833095692+0.00113576328171489i</v>
      </c>
      <c r="P219" s="170" t="str">
        <f t="shared" si="60"/>
        <v>0.999117945995118+0.777606501137979i</v>
      </c>
      <c r="Q219" s="170" t="str">
        <f t="shared" si="45"/>
        <v>112.776183881727-87.6473312538693i</v>
      </c>
      <c r="R219" s="170" t="str">
        <f t="shared" si="46"/>
        <v>10000-238784.580739499i</v>
      </c>
      <c r="S219" s="170" t="str">
        <f t="shared" si="47"/>
        <v>-19580335.6206389i</v>
      </c>
      <c r="T219" s="170" t="str">
        <f t="shared" si="56"/>
        <v>9760.48524920456-235912.582862293i</v>
      </c>
      <c r="U219" s="170" t="str">
        <f t="shared" si="48"/>
        <v>-1.02741949991627+24.8329034591888i</v>
      </c>
      <c r="V219" s="170"/>
    </row>
    <row r="220" spans="1:22" x14ac:dyDescent="0.2">
      <c r="A220" s="8"/>
      <c r="B220" s="170">
        <f t="shared" si="57"/>
        <v>1.9149999999999805</v>
      </c>
      <c r="C220" s="170">
        <f t="shared" si="58"/>
        <v>82.224264994703418</v>
      </c>
      <c r="D220" s="170">
        <f t="shared" si="49"/>
        <v>8.2224264994703422E-2</v>
      </c>
      <c r="E220" s="170">
        <f t="shared" si="50"/>
        <v>43.058528825336381</v>
      </c>
      <c r="F220" s="170">
        <f t="shared" si="51"/>
        <v>-38.173899534639254</v>
      </c>
      <c r="G220" s="170">
        <f t="shared" si="52"/>
        <v>27.808154766158282</v>
      </c>
      <c r="H220" s="170">
        <f t="shared" si="53"/>
        <v>92.396565713494709</v>
      </c>
      <c r="I220" s="170">
        <f t="shared" si="54"/>
        <v>70.866683591494663</v>
      </c>
      <c r="J220" s="170">
        <f t="shared" si="55"/>
        <v>54.222666178855455</v>
      </c>
      <c r="K220" s="170" t="str">
        <f t="shared" si="41"/>
        <v>1+0.000821637433988227i</v>
      </c>
      <c r="L220" s="170" t="str">
        <f t="shared" si="42"/>
        <v>1-0.000119741713508472i</v>
      </c>
      <c r="M220" s="170" t="str">
        <f t="shared" si="59"/>
        <v>1.00000009838427+0.000701895720479755i</v>
      </c>
      <c r="N220" s="170" t="str">
        <f t="shared" si="43"/>
        <v>1+0.785461976346408i</v>
      </c>
      <c r="O220" s="170" t="str">
        <f t="shared" si="44"/>
        <v>0.999999829207991+0.00114891480068558i</v>
      </c>
      <c r="P220" s="170" t="str">
        <f t="shared" si="60"/>
        <v>0.999097400317991+0.786610756996465i</v>
      </c>
      <c r="Q220" s="170" t="str">
        <f t="shared" si="45"/>
        <v>111.795807834813-87.8921914089125i</v>
      </c>
      <c r="R220" s="170" t="str">
        <f t="shared" si="46"/>
        <v>10000-236051.236246392i</v>
      </c>
      <c r="S220" s="170" t="str">
        <f t="shared" si="47"/>
        <v>-19356201.3722041i</v>
      </c>
      <c r="T220" s="170" t="str">
        <f t="shared" si="56"/>
        <v>9760.48519132465-233212.227256811i</v>
      </c>
      <c r="U220" s="170" t="str">
        <f t="shared" si="48"/>
        <v>-1.02741949382365+24.548655500717i</v>
      </c>
      <c r="V220" s="170"/>
    </row>
    <row r="221" spans="1:22" x14ac:dyDescent="0.2">
      <c r="A221" s="8"/>
      <c r="B221" s="170">
        <f t="shared" si="57"/>
        <v>1.9199999999999804</v>
      </c>
      <c r="C221" s="170">
        <f t="shared" si="58"/>
        <v>83.17637711026336</v>
      </c>
      <c r="D221" s="170">
        <f t="shared" si="49"/>
        <v>8.3176377110263364E-2</v>
      </c>
      <c r="E221" s="170">
        <f t="shared" si="50"/>
        <v>43.020101448171523</v>
      </c>
      <c r="F221" s="170">
        <f t="shared" si="51"/>
        <v>-38.49505942380334</v>
      </c>
      <c r="G221" s="170">
        <f t="shared" si="52"/>
        <v>27.708335961109242</v>
      </c>
      <c r="H221" s="170">
        <f t="shared" si="53"/>
        <v>92.424282496699902</v>
      </c>
      <c r="I221" s="170">
        <f t="shared" si="54"/>
        <v>70.728437409280758</v>
      </c>
      <c r="J221" s="170">
        <f t="shared" si="55"/>
        <v>53.929223072896562</v>
      </c>
      <c r="K221" s="170" t="str">
        <f t="shared" si="41"/>
        <v>1+0.000831151547073314i</v>
      </c>
      <c r="L221" s="170" t="str">
        <f t="shared" si="42"/>
        <v>1-0.000121128257203045i</v>
      </c>
      <c r="M221" s="170" t="str">
        <f t="shared" si="59"/>
        <v>1.00000010067594+0.000710023289870269i</v>
      </c>
      <c r="N221" s="170" t="str">
        <f t="shared" si="43"/>
        <v>1+0.7945571973744i</v>
      </c>
      <c r="O221" s="170" t="str">
        <f t="shared" si="44"/>
        <v>0.999999825229734+0.00116221860706864i</v>
      </c>
      <c r="P221" s="170" t="str">
        <f t="shared" si="60"/>
        <v>0.999076376070565+0.795719277116496i</v>
      </c>
      <c r="Q221" s="170" t="str">
        <f t="shared" si="45"/>
        <v>110.810069706653-88.1267096938071i</v>
      </c>
      <c r="R221" s="170" t="str">
        <f t="shared" si="46"/>
        <v>10000-233349.180088967i</v>
      </c>
      <c r="S221" s="170" t="str">
        <f t="shared" si="47"/>
        <v>-19134632.7672953i</v>
      </c>
      <c r="T221" s="170" t="str">
        <f t="shared" si="56"/>
        <v>9760.48513209654-230542.783679442i</v>
      </c>
      <c r="U221" s="170" t="str">
        <f t="shared" si="48"/>
        <v>-1.02741948758911+24.2676614399413i</v>
      </c>
      <c r="V221" s="170"/>
    </row>
    <row r="222" spans="1:22" x14ac:dyDescent="0.2">
      <c r="A222" s="8"/>
      <c r="B222" s="170">
        <f t="shared" si="57"/>
        <v>1.9249999999999803</v>
      </c>
      <c r="C222" s="170">
        <f t="shared" si="58"/>
        <v>84.139514164515717</v>
      </c>
      <c r="D222" s="170">
        <f t="shared" si="49"/>
        <v>8.4139514164515719E-2</v>
      </c>
      <c r="E222" s="170">
        <f t="shared" si="50"/>
        <v>42.981127836024356</v>
      </c>
      <c r="F222" s="170">
        <f t="shared" si="51"/>
        <v>-38.817058669581058</v>
      </c>
      <c r="G222" s="170">
        <f t="shared" si="52"/>
        <v>27.608521368804986</v>
      </c>
      <c r="H222" s="170">
        <f t="shared" si="53"/>
        <v>92.452319027170248</v>
      </c>
      <c r="I222" s="170">
        <f t="shared" si="54"/>
        <v>70.589649204829342</v>
      </c>
      <c r="J222" s="170">
        <f t="shared" si="55"/>
        <v>53.635260357589189</v>
      </c>
      <c r="K222" s="170" t="str">
        <f t="shared" si="41"/>
        <v>1+0.000840775828395694i</v>
      </c>
      <c r="L222" s="170" t="str">
        <f t="shared" si="42"/>
        <v>1-0.000122530856316909i</v>
      </c>
      <c r="M222" s="170" t="str">
        <f t="shared" si="59"/>
        <v>1.00000010302098+0.000718244972078785i</v>
      </c>
      <c r="N222" s="170" t="str">
        <f t="shared" si="43"/>
        <v>1+0.803757736098271i</v>
      </c>
      <c r="O222" s="170" t="str">
        <f t="shared" si="44"/>
        <v>0.999999821158811+0.00117567646426919i</v>
      </c>
      <c r="P222" s="170" t="str">
        <f t="shared" si="60"/>
        <v>0.999054862105506+0.804933268817551i</v>
      </c>
      <c r="Q222" s="170" t="str">
        <f t="shared" si="45"/>
        <v>109.819188794894-88.350740698502i</v>
      </c>
      <c r="R222" s="170" t="str">
        <f t="shared" si="46"/>
        <v>10000-230678.054112608i</v>
      </c>
      <c r="S222" s="170" t="str">
        <f t="shared" si="47"/>
        <v>-18915600.4372338i</v>
      </c>
      <c r="T222" s="170" t="str">
        <f t="shared" si="56"/>
        <v>9760.48507148885-227903.898298335i</v>
      </c>
      <c r="U222" s="170" t="str">
        <f t="shared" si="48"/>
        <v>-1.02741948120935+23.9898840314037i</v>
      </c>
      <c r="V222" s="170"/>
    </row>
    <row r="223" spans="1:22" x14ac:dyDescent="0.2">
      <c r="A223" s="8"/>
      <c r="B223" s="170">
        <f t="shared" si="57"/>
        <v>1.9299999999999802</v>
      </c>
      <c r="C223" s="170">
        <f t="shared" si="58"/>
        <v>85.113803820233812</v>
      </c>
      <c r="D223" s="170">
        <f t="shared" si="49"/>
        <v>8.5113803820233813E-2</v>
      </c>
      <c r="E223" s="170">
        <f t="shared" si="50"/>
        <v>42.941605208303343</v>
      </c>
      <c r="F223" s="170">
        <f t="shared" si="51"/>
        <v>-39.139858821270941</v>
      </c>
      <c r="G223" s="170">
        <f t="shared" si="52"/>
        <v>27.508711087004563</v>
      </c>
      <c r="H223" s="170">
        <f t="shared" si="53"/>
        <v>92.480678965411684</v>
      </c>
      <c r="I223" s="170">
        <f t="shared" si="54"/>
        <v>70.450316295307914</v>
      </c>
      <c r="J223" s="170">
        <f t="shared" si="55"/>
        <v>53.340820144140743</v>
      </c>
      <c r="K223" s="170" t="str">
        <f t="shared" si="41"/>
        <v>1+0.00085051155364343i</v>
      </c>
      <c r="L223" s="170" t="str">
        <f t="shared" si="42"/>
        <v>1-0.000123949696763057i</v>
      </c>
      <c r="M223" s="170" t="str">
        <f t="shared" si="59"/>
        <v>1.00000010542065+0.000726561856880373i</v>
      </c>
      <c r="N223" s="170" t="str">
        <f t="shared" si="43"/>
        <v>1+0.81306481203946i</v>
      </c>
      <c r="O223" s="170" t="str">
        <f t="shared" si="44"/>
        <v>0.999999816993065+0.00118929015611163i</v>
      </c>
      <c r="P223" s="170" t="str">
        <f t="shared" si="60"/>
        <v>0.999032847015826+0.814253953399072i</v>
      </c>
      <c r="Q223" s="170" t="str">
        <f t="shared" si="45"/>
        <v>108.82338943141-88.5641446360145i</v>
      </c>
      <c r="R223" s="170" t="str">
        <f t="shared" si="46"/>
        <v>10000-228037.504262459i</v>
      </c>
      <c r="S223" s="170" t="str">
        <f t="shared" si="47"/>
        <v>-18699075.3495216i</v>
      </c>
      <c r="T223" s="170" t="str">
        <f t="shared" si="56"/>
        <v>9760.48500946939-225295.221332086i</v>
      </c>
      <c r="U223" s="170" t="str">
        <f t="shared" si="48"/>
        <v>-1.02741947468099+23.7152864560091i</v>
      </c>
      <c r="V223" s="170"/>
    </row>
    <row r="224" spans="1:22" x14ac:dyDescent="0.2">
      <c r="A224" s="8"/>
      <c r="B224" s="170">
        <f t="shared" si="57"/>
        <v>1.9349999999999801</v>
      </c>
      <c r="C224" s="170">
        <f t="shared" si="58"/>
        <v>86.099375218456174</v>
      </c>
      <c r="D224" s="170">
        <f t="shared" si="49"/>
        <v>8.6099375218456176E-2</v>
      </c>
      <c r="E224" s="170">
        <f t="shared" si="50"/>
        <v>42.901530909750633</v>
      </c>
      <c r="F224" s="170">
        <f t="shared" si="51"/>
        <v>-39.463420929570376</v>
      </c>
      <c r="G224" s="170">
        <f t="shared" si="52"/>
        <v>27.408905215727152</v>
      </c>
      <c r="H224" s="170">
        <f t="shared" si="53"/>
        <v>92.509366012847266</v>
      </c>
      <c r="I224" s="170">
        <f t="shared" si="54"/>
        <v>70.310436125477793</v>
      </c>
      <c r="J224" s="170">
        <f t="shared" si="55"/>
        <v>53.045945083276891</v>
      </c>
      <c r="K224" s="170" t="str">
        <f t="shared" si="41"/>
        <v>1+0.000860360013276359i</v>
      </c>
      <c r="L224" s="170" t="str">
        <f t="shared" si="42"/>
        <v>1-0.000125384966607253i</v>
      </c>
      <c r="M224" s="170" t="str">
        <f t="shared" si="59"/>
        <v>1.00000010787621+0.000734975046669106i</v>
      </c>
      <c r="N224" s="170" t="str">
        <f t="shared" si="43"/>
        <v>1+0.822479658840804i</v>
      </c>
      <c r="O224" s="170" t="str">
        <f t="shared" si="44"/>
        <v>0.999999812730286+0.00120306148707608i</v>
      </c>
      <c r="P224" s="170" t="str">
        <f t="shared" si="60"/>
        <v>0.999010319128831+0.82368256630235i</v>
      </c>
      <c r="Q224" s="170" t="str">
        <f t="shared" si="45"/>
        <v>107.822900800461-88.7667875490709i</v>
      </c>
      <c r="R224" s="170" t="str">
        <f t="shared" si="46"/>
        <v>10000-225427.180536498i</v>
      </c>
      <c r="S224" s="170" t="str">
        <f t="shared" si="47"/>
        <v>-18485028.8039929i</v>
      </c>
      <c r="T224" s="170" t="str">
        <f t="shared" si="56"/>
        <v>9760.48494600536-222716.407003394i</v>
      </c>
      <c r="U224" s="170" t="str">
        <f t="shared" si="48"/>
        <v>-1.02741946800057+23.4438323161468i</v>
      </c>
      <c r="V224" s="170"/>
    </row>
    <row r="225" spans="1:22" x14ac:dyDescent="0.2">
      <c r="A225" s="8"/>
      <c r="B225" s="170">
        <f t="shared" si="57"/>
        <v>1.93999999999998</v>
      </c>
      <c r="C225" s="170">
        <f t="shared" si="58"/>
        <v>87.096358995604049</v>
      </c>
      <c r="D225" s="170">
        <f t="shared" si="49"/>
        <v>8.7096358995604056E-2</v>
      </c>
      <c r="E225" s="170">
        <f t="shared" si="50"/>
        <v>42.860902413071969</v>
      </c>
      <c r="F225" s="170">
        <f t="shared" si="51"/>
        <v>-39.787705568200046</v>
      </c>
      <c r="G225" s="170">
        <f t="shared" si="52"/>
        <v>27.309103857303295</v>
      </c>
      <c r="H225" s="170">
        <f t="shared" si="53"/>
        <v>92.53838391223978</v>
      </c>
      <c r="I225" s="170">
        <f t="shared" si="54"/>
        <v>70.170006270375268</v>
      </c>
      <c r="J225" s="170">
        <f t="shared" si="55"/>
        <v>52.750678344039734</v>
      </c>
      <c r="K225" s="170" t="str">
        <f t="shared" si="41"/>
        <v>1+0.000870322512697138i</v>
      </c>
      <c r="L225" s="170" t="str">
        <f t="shared" si="42"/>
        <v>1-0.000126836856092961i</v>
      </c>
      <c r="M225" s="170" t="str">
        <f t="shared" si="59"/>
        <v>1.00000011038897+0.000743485656604177i</v>
      </c>
      <c r="N225" s="170" t="str">
        <f t="shared" si="43"/>
        <v>1+0.832003524430047i</v>
      </c>
      <c r="O225" s="170" t="str">
        <f t="shared" si="44"/>
        <v>0.999999808368214+0.00121699228253752i</v>
      </c>
      <c r="P225" s="170" t="str">
        <f t="shared" si="60"/>
        <v>0.998987266499939+0.833220357274263i</v>
      </c>
      <c r="Q225" s="170" t="str">
        <f t="shared" si="45"/>
        <v>106.81795674698-88.9585415099422i</v>
      </c>
      <c r="R225" s="170" t="str">
        <f t="shared" si="46"/>
        <v>10000-222846.736939144i</v>
      </c>
      <c r="S225" s="170" t="str">
        <f t="shared" si="47"/>
        <v>-18273432.4290098i</v>
      </c>
      <c r="T225" s="170" t="str">
        <f t="shared" si="56"/>
        <v>9760.48488106306-220167.113493211i</v>
      </c>
      <c r="U225" s="170" t="str">
        <f t="shared" si="48"/>
        <v>-1.02741946116453+23.1754856308643i</v>
      </c>
      <c r="V225" s="170"/>
    </row>
    <row r="226" spans="1:22" x14ac:dyDescent="0.2">
      <c r="A226" s="8"/>
      <c r="B226" s="170">
        <f t="shared" si="57"/>
        <v>1.9449999999999799</v>
      </c>
      <c r="C226" s="170">
        <f t="shared" si="58"/>
        <v>88.104887300797344</v>
      </c>
      <c r="D226" s="170">
        <f t="shared" si="49"/>
        <v>8.8104887300797338E-2</v>
      </c>
      <c r="E226" s="170">
        <f t="shared" si="50"/>
        <v>42.819717321457127</v>
      </c>
      <c r="F226" s="170">
        <f t="shared" si="51"/>
        <v>-40.11267285624497</v>
      </c>
      <c r="G226" s="170">
        <f t="shared" si="52"/>
        <v>27.209307116428249</v>
      </c>
      <c r="H226" s="170">
        <f t="shared" si="53"/>
        <v>92.567736448117486</v>
      </c>
      <c r="I226" s="170">
        <f t="shared" si="54"/>
        <v>70.029024437885369</v>
      </c>
      <c r="J226" s="170">
        <f t="shared" si="55"/>
        <v>52.455063591872516</v>
      </c>
      <c r="K226" s="170" t="str">
        <f t="shared" si="41"/>
        <v>1+0.000880400372424274i</v>
      </c>
      <c r="L226" s="170" t="str">
        <f t="shared" si="42"/>
        <v>1-0.000128305557666558i</v>
      </c>
      <c r="M226" s="170" t="str">
        <f t="shared" si="59"/>
        <v>1.00000011296026+0.000752094814757716i</v>
      </c>
      <c r="N226" s="170" t="str">
        <f t="shared" si="43"/>
        <v>1+0.841637671185259i</v>
      </c>
      <c r="O226" s="170" t="str">
        <f t="shared" si="44"/>
        <v>0.999999803904536+0.00123108438900781i</v>
      </c>
      <c r="P226" s="170" t="str">
        <f t="shared" si="60"/>
        <v>0.998963676906339+0.842868590532937i</v>
      </c>
      <c r="Q226" s="170" t="str">
        <f t="shared" si="45"/>
        <v>105.808795575245-89.1392848129189i</v>
      </c>
      <c r="R226" s="170" t="str">
        <f t="shared" si="46"/>
        <v>10000-220295.831435392i</v>
      </c>
      <c r="S226" s="170" t="str">
        <f t="shared" si="47"/>
        <v>-18064258.1777021i</v>
      </c>
      <c r="T226" s="170" t="str">
        <f t="shared" si="56"/>
        <v>9760.48481460801-217647.002895441i</v>
      </c>
      <c r="U226" s="170" t="str">
        <f t="shared" si="48"/>
        <v>-1.02741945416927+22.9102108310991i</v>
      </c>
      <c r="V226" s="170"/>
    </row>
    <row r="227" spans="1:22" x14ac:dyDescent="0.2">
      <c r="A227" s="8"/>
      <c r="B227" s="170">
        <f t="shared" si="57"/>
        <v>1.9499999999999797</v>
      </c>
      <c r="C227" s="170">
        <f t="shared" si="58"/>
        <v>89.125093813370441</v>
      </c>
      <c r="D227" s="170">
        <f t="shared" si="49"/>
        <v>8.9125093813370443E-2</v>
      </c>
      <c r="E227" s="170">
        <f t="shared" si="50"/>
        <v>42.777973370986629</v>
      </c>
      <c r="F227" s="170">
        <f t="shared" si="51"/>
        <v>-40.438282481182867</v>
      </c>
      <c r="G227" s="170">
        <f t="shared" si="52"/>
        <v>27.109515100216154</v>
      </c>
      <c r="H227" s="170">
        <f t="shared" si="53"/>
        <v>92.597427447202605</v>
      </c>
      <c r="I227" s="170">
        <f t="shared" si="54"/>
        <v>69.887488471202786</v>
      </c>
      <c r="J227" s="170">
        <f t="shared" si="55"/>
        <v>52.159144966019738</v>
      </c>
      <c r="K227" s="170" t="str">
        <f t="shared" si="41"/>
        <v>1+0.000890594928267158i</v>
      </c>
      <c r="L227" s="170" t="str">
        <f t="shared" si="42"/>
        <v>1-0.000129791266002849i</v>
      </c>
      <c r="M227" s="170" t="str">
        <f t="shared" si="59"/>
        <v>1.00000011559144+0.000760803662264309i</v>
      </c>
      <c r="N227" s="170" t="str">
        <f t="shared" si="43"/>
        <v>1+0.851383376102156i</v>
      </c>
      <c r="O227" s="170" t="str">
        <f t="shared" si="44"/>
        <v>0.999999799336886+0.0012453396743804i</v>
      </c>
      <c r="P227" s="170" t="str">
        <f t="shared" si="60"/>
        <v>0.998939537840518+0.852628544935297i</v>
      </c>
      <c r="Q227" s="170" t="str">
        <f t="shared" si="45"/>
        <v>104.795659838276-89.3089021589078i</v>
      </c>
      <c r="R227" s="170" t="str">
        <f t="shared" si="46"/>
        <v>10000-217774.12590548i</v>
      </c>
      <c r="S227" s="170" t="str">
        <f t="shared" si="47"/>
        <v>-17857478.3242494i</v>
      </c>
      <c r="T227" s="170" t="str">
        <f t="shared" si="56"/>
        <v>9760.48474660505-215155.741172158i</v>
      </c>
      <c r="U227" s="170" t="str">
        <f t="shared" si="48"/>
        <v>-1.02741944701106+22.647972754964i</v>
      </c>
      <c r="V227" s="170"/>
    </row>
    <row r="228" spans="1:22" x14ac:dyDescent="0.2">
      <c r="A228" s="8"/>
      <c r="B228" s="170">
        <f t="shared" si="57"/>
        <v>1.9549999999999796</v>
      </c>
      <c r="C228" s="170">
        <f t="shared" si="58"/>
        <v>90.157113760591528</v>
      </c>
      <c r="D228" s="170">
        <f t="shared" si="49"/>
        <v>9.0157113760591531E-2</v>
      </c>
      <c r="E228" s="170">
        <f t="shared" si="50"/>
        <v>42.735668432919994</v>
      </c>
      <c r="F228" s="170">
        <f t="shared" si="51"/>
        <v>-40.76449372257072</v>
      </c>
      <c r="G228" s="170">
        <f t="shared" si="52"/>
        <v>27.009727918255241</v>
      </c>
      <c r="H228" s="170">
        <f t="shared" si="53"/>
        <v>92.627460778843357</v>
      </c>
      <c r="I228" s="170">
        <f t="shared" si="54"/>
        <v>69.745396351175231</v>
      </c>
      <c r="J228" s="170">
        <f t="shared" si="55"/>
        <v>51.862967056272637</v>
      </c>
      <c r="K228" s="170" t="str">
        <f t="shared" si="41"/>
        <v>1+0.000900907531503126i</v>
      </c>
      <c r="L228" s="170" t="str">
        <f t="shared" si="42"/>
        <v>1-0.000131294178030863i</v>
      </c>
      <c r="M228" s="170" t="str">
        <f t="shared" si="59"/>
        <v>1.00000011828391+0.000769613353472263i</v>
      </c>
      <c r="N228" s="170" t="str">
        <f t="shared" si="43"/>
        <v>1+0.861241930963369i</v>
      </c>
      <c r="O228" s="170" t="str">
        <f t="shared" si="44"/>
        <v>0.999999794662842+0.00125976002817793i</v>
      </c>
      <c r="P228" s="170" t="str">
        <f t="shared" si="60"/>
        <v>0.998914836503624+0.862501514146576i</v>
      </c>
      <c r="Q228" s="170" t="str">
        <f t="shared" si="45"/>
        <v>103.778796118313-89.467284831642i</v>
      </c>
      <c r="R228" s="170" t="str">
        <f t="shared" si="46"/>
        <v>10000-215281.286100072i</v>
      </c>
      <c r="S228" s="170" t="str">
        <f t="shared" si="47"/>
        <v>-17653065.4602059i</v>
      </c>
      <c r="T228" s="170" t="str">
        <f t="shared" si="56"/>
        <v>9760.4846770181-212692.998109316i</v>
      </c>
      <c r="U228" s="170" t="str">
        <f t="shared" si="48"/>
        <v>-1.02741943968612+22.3887366430859i</v>
      </c>
      <c r="V228" s="170"/>
    </row>
    <row r="229" spans="1:22" x14ac:dyDescent="0.2">
      <c r="A229" s="8"/>
      <c r="B229" s="170">
        <f t="shared" si="57"/>
        <v>1.9599999999999795</v>
      </c>
      <c r="C229" s="170">
        <f t="shared" si="58"/>
        <v>91.201083935586752</v>
      </c>
      <c r="D229" s="170">
        <f t="shared" si="49"/>
        <v>9.1201083935586749E-2</v>
      </c>
      <c r="E229" s="170">
        <f t="shared" si="50"/>
        <v>42.692800515859787</v>
      </c>
      <c r="F229" s="170">
        <f t="shared" si="51"/>
        <v>-41.091265476356497</v>
      </c>
      <c r="G229" s="170">
        <f t="shared" si="52"/>
        <v>26.909945682664699</v>
      </c>
      <c r="H229" s="170">
        <f t="shared" si="53"/>
        <v>92.65784035544857</v>
      </c>
      <c r="I229" s="170">
        <f t="shared" si="54"/>
        <v>69.602746198524486</v>
      </c>
      <c r="J229" s="170">
        <f t="shared" si="55"/>
        <v>51.566574879092073</v>
      </c>
      <c r="K229" s="170" t="str">
        <f t="shared" ref="K229:K292" si="61">COMPLEX(1,2*PI()*C229*esr*Cout)</f>
        <v>1+0.000911339549056564i</v>
      </c>
      <c r="L229" s="170" t="str">
        <f t="shared" ref="L229:L292" si="62">COMPLEX(1,-2*PI()*C229*(1-Dmax)^2*Lout*10^-6/Req)</f>
        <v>1-0.000132814492959963i</v>
      </c>
      <c r="M229" s="170" t="str">
        <f t="shared" si="59"/>
        <v>1.0000001210391+0.000778525056096601i</v>
      </c>
      <c r="N229" s="170" t="str">
        <f t="shared" ref="N229:N292" si="63">COMPLEX(1,2*PI()*C229*(Rd+Rs+esr)*Req*Cout/(Req+Rd+Rs))</f>
        <v>1+0.871214642509666i</v>
      </c>
      <c r="O229" s="170" t="str">
        <f t="shared" ref="O229:O292" si="64">IMSUM(COMPLEX(1,2*PI()*C229/(Qd*ws)),IMPRODUCT(COMPLEX(0,2*PI()*C229/ws),COMPLEX(0,2*PI()*C229/ws)))</f>
        <v>0.999999789879925+0.00127434736180266i</v>
      </c>
      <c r="P229" s="170" t="str">
        <f t="shared" si="60"/>
        <v>0.998889559798679+0.872488806811783i</v>
      </c>
      <c r="Q229" s="170" t="str">
        <f t="shared" ref="Q229:Q292" si="65">IMPRODUCT(Ap,IMDIV(M229,P229))</f>
        <v>102.758454798758-89.6143308650047i</v>
      </c>
      <c r="R229" s="170" t="str">
        <f t="shared" ref="R229:R292" si="66">IMSUM(Rz*10^3,IMDIV(1,COMPLEX(0,(2*PI()*C229*Cz*10^-9))))</f>
        <v>10000-212816.981595952i</v>
      </c>
      <c r="S229" s="170" t="str">
        <f t="shared" ref="S229:S292" si="67">IMDIV(1,COMPLEX(0,(2*PI()*C229*Cp*10^-12)))</f>
        <v>-17450992.4908681i</v>
      </c>
      <c r="T229" s="170" t="str">
        <f t="shared" si="56"/>
        <v>9760.48460581025-210258.44727299i</v>
      </c>
      <c r="U229" s="170" t="str">
        <f t="shared" ref="U229:U292" si="68">IMPRODUCT(-Rs*g/(Rs+Rd),T229)</f>
        <v>-1.02741943219055+22.132468133999i</v>
      </c>
      <c r="V229" s="170"/>
    </row>
    <row r="230" spans="1:22" x14ac:dyDescent="0.2">
      <c r="A230" s="8"/>
      <c r="B230" s="170">
        <f t="shared" si="57"/>
        <v>1.9649999999999794</v>
      </c>
      <c r="C230" s="170">
        <f t="shared" si="58"/>
        <v>92.257142715471957</v>
      </c>
      <c r="D230" s="170">
        <f t="shared" ref="D230:D293" si="69">C230/1000</f>
        <v>9.225714271547196E-2</v>
      </c>
      <c r="E230" s="170">
        <f t="shared" ref="E230:E293" si="70">20*LOG(IMABS(Q230))</f>
        <v>42.649367767787389</v>
      </c>
      <c r="F230" s="170">
        <f t="shared" ref="F230:F293" si="71">IF(180/PI()*IMARGUMENT(Q230)&gt;0,180/PI()*IMARGUMENT(Q230)-360,180/PI()*IMARGUMENT(Q230))</f>
        <v>-41.418556279786081</v>
      </c>
      <c r="G230" s="170">
        <f t="shared" ref="G230:G293" si="72">20*LOG(IMABS(U230))</f>
        <v>26.81016850815255</v>
      </c>
      <c r="H230" s="170">
        <f t="shared" ref="H230:H293" si="73">180/PI()*IMARGUMENT(U230)</f>
        <v>92.688570132925676</v>
      </c>
      <c r="I230" s="170">
        <f t="shared" ref="I230:I293" si="74">E230+G230</f>
        <v>69.459536275939939</v>
      </c>
      <c r="J230" s="170">
        <f t="shared" ref="J230:J293" si="75">F230+H230</f>
        <v>51.270013853139595</v>
      </c>
      <c r="K230" s="170" t="str">
        <f t="shared" si="61"/>
        <v>1+0.0009218923636801i</v>
      </c>
      <c r="L230" s="170" t="str">
        <f t="shared" si="62"/>
        <v>1-0.000134352412306244i</v>
      </c>
      <c r="M230" s="170" t="str">
        <f t="shared" si="59"/>
        <v>1.00000012385846+0.000787539951373856i</v>
      </c>
      <c r="N230" s="170" t="str">
        <f t="shared" si="63"/>
        <v>1+0.88130283261316i</v>
      </c>
      <c r="O230" s="170" t="str">
        <f t="shared" si="64"/>
        <v>0.999999784985599+0.00128910360878988i</v>
      </c>
      <c r="P230" s="170" t="str">
        <f t="shared" si="60"/>
        <v>0.998863694323641+0.882591746729149i</v>
      </c>
      <c r="Q230" s="170" t="str">
        <f t="shared" si="65"/>
        <v>101.734889827996-89.749945201002i</v>
      </c>
      <c r="R230" s="170" t="str">
        <f t="shared" si="66"/>
        <v>10000-210380.885752228i</v>
      </c>
      <c r="S230" s="170" t="str">
        <f t="shared" si="67"/>
        <v>-17251232.6316826i</v>
      </c>
      <c r="T230" s="170" t="str">
        <f t="shared" ref="T230:T293" si="76">IMDIV(IMPRODUCT(R230,S230),IMSUM(R230,S230))</f>
        <v>9760.48453294381-207851.765966106i</v>
      </c>
      <c r="U230" s="170" t="str">
        <f t="shared" si="68"/>
        <v>-1.0274194245204+21.8791332595901i</v>
      </c>
      <c r="V230" s="170"/>
    </row>
    <row r="231" spans="1:22" x14ac:dyDescent="0.2">
      <c r="A231" s="8"/>
      <c r="B231" s="170">
        <f t="shared" ref="B231:B294" si="77">B230+0.005</f>
        <v>1.9699999999999793</v>
      </c>
      <c r="C231" s="170">
        <f t="shared" ref="C231:C294" si="78">10^B231</f>
        <v>93.325430079694698</v>
      </c>
      <c r="D231" s="170">
        <f t="shared" si="69"/>
        <v>9.3325430079694696E-2</v>
      </c>
      <c r="E231" s="170">
        <f t="shared" si="70"/>
        <v>42.605368477966678</v>
      </c>
      <c r="F231" s="170">
        <f t="shared" si="71"/>
        <v>-41.746324336867112</v>
      </c>
      <c r="G231" s="170">
        <f t="shared" si="72"/>
        <v>26.710396512074709</v>
      </c>
      <c r="H231" s="170">
        <f t="shared" si="73"/>
        <v>92.719654111121386</v>
      </c>
      <c r="I231" s="170">
        <f t="shared" si="74"/>
        <v>69.315764990041387</v>
      </c>
      <c r="J231" s="170">
        <f t="shared" si="75"/>
        <v>50.973329774254275</v>
      </c>
      <c r="K231" s="170" t="str">
        <f t="shared" si="61"/>
        <v>1+0.000932567374137884i</v>
      </c>
      <c r="L231" s="170" t="str">
        <f t="shared" si="62"/>
        <v>1-0.000135908139919251i</v>
      </c>
      <c r="M231" s="170" t="str">
        <f t="shared" ref="M231:M294" si="79">IMPRODUCT(K231,L231)</f>
        <v>1.0000001267435+0.000796659234218633i</v>
      </c>
      <c r="N231" s="170" t="str">
        <f t="shared" si="63"/>
        <v>1+0.891507838452523i</v>
      </c>
      <c r="O231" s="170" t="str">
        <f t="shared" si="64"/>
        <v>0.999999779977271+0.00130403072506413i</v>
      </c>
      <c r="P231" s="170" t="str">
        <f t="shared" ref="P231:P294" si="80">IMPRODUCT(N231,O231)</f>
        <v>0.998837226364293+0.8928116730256i</v>
      </c>
      <c r="Q231" s="170" t="str">
        <f t="shared" si="65"/>
        <v>100.708358475557-89.8740398379384i</v>
      </c>
      <c r="R231" s="170" t="str">
        <f t="shared" si="66"/>
        <v>10000-207972.675667032i</v>
      </c>
      <c r="S231" s="170" t="str">
        <f t="shared" si="67"/>
        <v>-17053759.4046966i</v>
      </c>
      <c r="T231" s="170" t="str">
        <f t="shared" si="76"/>
        <v>9760.48445838006-205472.635185659i</v>
      </c>
      <c r="U231" s="170" t="str">
        <f t="shared" si="68"/>
        <v>-1.02741941667159+21.6286984405957i</v>
      </c>
      <c r="V231" s="170"/>
    </row>
    <row r="232" spans="1:22" x14ac:dyDescent="0.2">
      <c r="A232" s="8"/>
      <c r="B232" s="170">
        <f t="shared" si="77"/>
        <v>1.9749999999999792</v>
      </c>
      <c r="C232" s="170">
        <f t="shared" si="78"/>
        <v>94.406087628587869</v>
      </c>
      <c r="D232" s="170">
        <f t="shared" si="69"/>
        <v>9.4406087628587876E-2</v>
      </c>
      <c r="E232" s="170">
        <f t="shared" si="70"/>
        <v>42.560801078710007</v>
      </c>
      <c r="F232" s="170">
        <f t="shared" si="71"/>
        <v>-42.074527544354169</v>
      </c>
      <c r="G232" s="170">
        <f t="shared" si="72"/>
        <v>26.610629814495923</v>
      </c>
      <c r="H232" s="170">
        <f t="shared" si="73"/>
        <v>92.751096334265313</v>
      </c>
      <c r="I232" s="170">
        <f t="shared" si="74"/>
        <v>69.171430893205923</v>
      </c>
      <c r="J232" s="170">
        <f t="shared" si="75"/>
        <v>50.676568789911144</v>
      </c>
      <c r="K232" s="170" t="str">
        <f t="shared" si="61"/>
        <v>1+0.000943365995390987i</v>
      </c>
      <c r="L232" s="170" t="str">
        <f t="shared" si="62"/>
        <v>1-0.000137481882008994i</v>
      </c>
      <c r="M232" s="170" t="str">
        <f t="shared" si="79"/>
        <v>1.00000012969573+0.000805884113381993i</v>
      </c>
      <c r="N232" s="170" t="str">
        <f t="shared" si="63"/>
        <v>1+0.901831012690225i</v>
      </c>
      <c r="O232" s="170" t="str">
        <f t="shared" si="64"/>
        <v>0.999999774852283+0.00131913068919851i</v>
      </c>
      <c r="P232" s="170" t="str">
        <f t="shared" si="80"/>
        <v>0.998810141886972+0.90314994033423i</v>
      </c>
      <c r="Q232" s="170" t="str">
        <f t="shared" si="65"/>
        <v>99.6791210810751-89.9865339683563i</v>
      </c>
      <c r="R232" s="170" t="str">
        <f t="shared" si="66"/>
        <v>10000-205592.032134728i</v>
      </c>
      <c r="S232" s="170" t="str">
        <f t="shared" si="67"/>
        <v>-16858546.6350477i</v>
      </c>
      <c r="T232" s="170" t="str">
        <f t="shared" si="76"/>
        <v>9760.48438207949-203120.739580445i</v>
      </c>
      <c r="U232" s="170" t="str">
        <f t="shared" si="68"/>
        <v>-1.02741940863995+21.3811304821521i</v>
      </c>
      <c r="V232" s="170"/>
    </row>
    <row r="233" spans="1:22" x14ac:dyDescent="0.2">
      <c r="A233" s="8"/>
      <c r="B233" s="170">
        <f t="shared" si="77"/>
        <v>1.9799999999999791</v>
      </c>
      <c r="C233" s="170">
        <f t="shared" si="78"/>
        <v>95.499258602139079</v>
      </c>
      <c r="D233" s="170">
        <f t="shared" si="69"/>
        <v>9.5499258602139078E-2</v>
      </c>
      <c r="E233" s="170">
        <f t="shared" si="70"/>
        <v>42.515664147004685</v>
      </c>
      <c r="F233" s="170">
        <f t="shared" si="71"/>
        <v>-42.403123518218855</v>
      </c>
      <c r="G233" s="170">
        <f t="shared" si="72"/>
        <v>26.510868538251344</v>
      </c>
      <c r="H233" s="170">
        <f t="shared" si="73"/>
        <v>92.782900891416759</v>
      </c>
      <c r="I233" s="170">
        <f t="shared" si="74"/>
        <v>69.026532685256029</v>
      </c>
      <c r="J233" s="170">
        <f t="shared" si="75"/>
        <v>50.379777373197904</v>
      </c>
      <c r="K233" s="170" t="str">
        <f t="shared" si="61"/>
        <v>1+0.00095428965878496i</v>
      </c>
      <c r="L233" s="170" t="str">
        <f t="shared" si="62"/>
        <v>1-0.000139073847173282i</v>
      </c>
      <c r="M233" s="170" t="str">
        <f t="shared" si="79"/>
        <v>1.00000013271673+0.000815215811611678i</v>
      </c>
      <c r="N233" s="170" t="str">
        <f t="shared" si="63"/>
        <v>1+0.912273723651829i</v>
      </c>
      <c r="O233" s="170" t="str">
        <f t="shared" si="64"/>
        <v>0.999999769607919+0.00133440550267691i</v>
      </c>
      <c r="P233" s="170" t="str">
        <f t="shared" si="80"/>
        <v>0.99878242653113+0.913607918973864i</v>
      </c>
      <c r="Q233" s="170" t="str">
        <f t="shared" si="65"/>
        <v>98.6474407965653-90.087354106363i</v>
      </c>
      <c r="R233" s="170" t="str">
        <f t="shared" si="66"/>
        <v>10000-203238.639603595i</v>
      </c>
      <c r="S233" s="170" t="str">
        <f t="shared" si="67"/>
        <v>-16665568.4474948i</v>
      </c>
      <c r="T233" s="170" t="str">
        <f t="shared" si="76"/>
        <v>9760.48430400164-200795.767409248i</v>
      </c>
      <c r="U233" s="170" t="str">
        <f t="shared" si="68"/>
        <v>-1.02741940042123+21.1363965693946i</v>
      </c>
      <c r="V233" s="170"/>
    </row>
    <row r="234" spans="1:22" x14ac:dyDescent="0.2">
      <c r="A234" s="8"/>
      <c r="B234" s="170">
        <f t="shared" si="77"/>
        <v>1.984999999999979</v>
      </c>
      <c r="C234" s="170">
        <f t="shared" si="78"/>
        <v>96.605087898976677</v>
      </c>
      <c r="D234" s="170">
        <f t="shared" si="69"/>
        <v>9.6605087898976677E-2</v>
      </c>
      <c r="E234" s="170">
        <f t="shared" si="70"/>
        <v>42.469956405994097</v>
      </c>
      <c r="F234" s="170">
        <f t="shared" si="71"/>
        <v>-42.732069620564005</v>
      </c>
      <c r="G234" s="170">
        <f t="shared" si="72"/>
        <v>26.411112809009794</v>
      </c>
      <c r="H234" s="170">
        <f t="shared" si="73"/>
        <v>92.815071916914036</v>
      </c>
      <c r="I234" s="170">
        <f t="shared" si="74"/>
        <v>68.88106921500389</v>
      </c>
      <c r="J234" s="170">
        <f t="shared" si="75"/>
        <v>50.083002296350031</v>
      </c>
      <c r="K234" s="170" t="str">
        <f t="shared" si="61"/>
        <v>1+0.000965339812239554i</v>
      </c>
      <c r="L234" s="170" t="str">
        <f t="shared" si="62"/>
        <v>1-0.000140684246425373i</v>
      </c>
      <c r="M234" s="170" t="str">
        <f t="shared" si="79"/>
        <v>1.0000001358081+0.000824655565814181i</v>
      </c>
      <c r="N234" s="170" t="str">
        <f t="shared" si="63"/>
        <v>1+0.922837355507362i</v>
      </c>
      <c r="O234" s="170" t="str">
        <f t="shared" si="64"/>
        <v>0.999999764241398+0.00134985719015932i</v>
      </c>
      <c r="P234" s="170" t="str">
        <f t="shared" si="80"/>
        <v>0.998754065601719+0.924186995130677i</v>
      </c>
      <c r="Q234" s="170" t="str">
        <f t="shared" si="65"/>
        <v>97.6135833225245-90.1764342039525i</v>
      </c>
      <c r="R234" s="170" t="str">
        <f t="shared" si="66"/>
        <v>10000-200912.186134i</v>
      </c>
      <c r="S234" s="170" t="str">
        <f t="shared" si="67"/>
        <v>-16474799.262988i</v>
      </c>
      <c r="T234" s="170" t="str">
        <f t="shared" si="76"/>
        <v>9760.48422410514-198497.410499523i</v>
      </c>
      <c r="U234" s="170" t="str">
        <f t="shared" si="68"/>
        <v>-1.02741939201107+20.8944642631077i</v>
      </c>
      <c r="V234" s="170"/>
    </row>
    <row r="235" spans="1:22" x14ac:dyDescent="0.2">
      <c r="A235" s="8"/>
      <c r="B235" s="170">
        <f t="shared" si="77"/>
        <v>1.9899999999999789</v>
      </c>
      <c r="C235" s="170">
        <f t="shared" si="78"/>
        <v>97.723722095576349</v>
      </c>
      <c r="D235" s="170">
        <f t="shared" si="69"/>
        <v>9.7723722095576351E-2</v>
      </c>
      <c r="E235" s="170">
        <f t="shared" si="70"/>
        <v>42.423676726312308</v>
      </c>
      <c r="F235" s="170">
        <f t="shared" si="71"/>
        <v>-43.061322986940787</v>
      </c>
      <c r="G235" s="170">
        <f t="shared" si="72"/>
        <v>26.311362755339044</v>
      </c>
      <c r="H235" s="170">
        <f t="shared" si="73"/>
        <v>92.847613590826569</v>
      </c>
      <c r="I235" s="170">
        <f t="shared" si="74"/>
        <v>68.735039481651356</v>
      </c>
      <c r="J235" s="170">
        <f t="shared" si="75"/>
        <v>49.786290603885782</v>
      </c>
      <c r="K235" s="170" t="str">
        <f t="shared" si="61"/>
        <v>1+0.000976517920440641i</v>
      </c>
      <c r="L235" s="170" t="str">
        <f t="shared" si="62"/>
        <v>1-0.000142313293221944i</v>
      </c>
      <c r="M235" s="170" t="str">
        <f t="shared" si="79"/>
        <v>1.00000013897148+0.000834204627218697i</v>
      </c>
      <c r="N235" s="170" t="str">
        <f t="shared" si="63"/>
        <v>1+0.933523308454785i</v>
      </c>
      <c r="O235" s="170" t="str">
        <f t="shared" si="64"/>
        <v>0.999999758749875+0.00136548779975016i</v>
      </c>
      <c r="P235" s="170" t="str">
        <f t="shared" si="80"/>
        <v>0.998725044061398+0.93488857104192i</v>
      </c>
      <c r="Q235" s="170" t="str">
        <f t="shared" si="65"/>
        <v>96.5778166384254-90.2537157559977i</v>
      </c>
      <c r="R235" s="170" t="str">
        <f t="shared" si="66"/>
        <v>10000-198612.363357057i</v>
      </c>
      <c r="S235" s="170" t="str">
        <f t="shared" si="67"/>
        <v>-16286213.7952787i</v>
      </c>
      <c r="T235" s="170" t="str">
        <f t="shared" si="76"/>
        <v>9760.48414234759-196225.364206554i</v>
      </c>
      <c r="U235" s="170" t="str">
        <f t="shared" si="68"/>
        <v>-1.02741938340501+20.6553014954268i</v>
      </c>
      <c r="V235" s="170"/>
    </row>
    <row r="236" spans="1:22" x14ac:dyDescent="0.2">
      <c r="A236" s="8"/>
      <c r="B236" s="170">
        <f t="shared" si="77"/>
        <v>1.9949999999999788</v>
      </c>
      <c r="C236" s="170">
        <f t="shared" si="78"/>
        <v>98.855309465689103</v>
      </c>
      <c r="D236" s="170">
        <f t="shared" si="69"/>
        <v>9.8855309465689101E-2</v>
      </c>
      <c r="E236" s="170">
        <f t="shared" si="70"/>
        <v>42.376824127267724</v>
      </c>
      <c r="F236" s="170">
        <f t="shared" si="71"/>
        <v>-43.390840554027811</v>
      </c>
      <c r="G236" s="170">
        <f t="shared" si="72"/>
        <v>26.211618508771206</v>
      </c>
      <c r="H236" s="170">
        <f t="shared" si="73"/>
        <v>92.880530139410141</v>
      </c>
      <c r="I236" s="170">
        <f t="shared" si="74"/>
        <v>68.588442636038934</v>
      </c>
      <c r="J236" s="170">
        <f t="shared" si="75"/>
        <v>49.48968958538233</v>
      </c>
      <c r="K236" s="170" t="str">
        <f t="shared" si="61"/>
        <v>1+0.000987825465034354i</v>
      </c>
      <c r="L236" s="170" t="str">
        <f t="shared" si="62"/>
        <v>1-0.000143961203491383i</v>
      </c>
      <c r="M236" s="170" t="str">
        <f t="shared" si="79"/>
        <v>1.00000014220854+0.000843864261542971i</v>
      </c>
      <c r="N236" s="170" t="str">
        <f t="shared" si="63"/>
        <v>1+0.944332998905587i</v>
      </c>
      <c r="O236" s="170" t="str">
        <f t="shared" si="64"/>
        <v>0.999999753130437+0.00138129940326982i</v>
      </c>
      <c r="P236" s="170" t="str">
        <f t="shared" si="80"/>
        <v>0.998695346522561+0.945714065181782i</v>
      </c>
      <c r="Q236" s="170" t="str">
        <f t="shared" si="65"/>
        <v>95.5404107281619-90.3191478935961i</v>
      </c>
      <c r="R236" s="170" t="str">
        <f t="shared" si="66"/>
        <v>10000-196338.866433747i</v>
      </c>
      <c r="S236" s="170" t="str">
        <f t="shared" si="67"/>
        <v>-16099787.0475672i</v>
      </c>
      <c r="T236" s="170" t="str">
        <f t="shared" si="76"/>
        <v>9760.48405868574-193979.327373064i</v>
      </c>
      <c r="U236" s="170" t="str">
        <f t="shared" si="68"/>
        <v>-1.0274193745985+20.4188765655857i</v>
      </c>
      <c r="V236" s="170"/>
    </row>
    <row r="237" spans="1:22" x14ac:dyDescent="0.2">
      <c r="A237" s="8"/>
      <c r="B237" s="170">
        <f t="shared" si="77"/>
        <v>1.9999999999999787</v>
      </c>
      <c r="C237" s="170">
        <f t="shared" si="78"/>
        <v>99.999999999995154</v>
      </c>
      <c r="D237" s="170">
        <f t="shared" si="69"/>
        <v>9.9999999999995148E-2</v>
      </c>
      <c r="E237" s="170">
        <f t="shared" si="70"/>
        <v>42.329397777874327</v>
      </c>
      <c r="F237" s="170">
        <f t="shared" si="71"/>
        <v>-43.72057908762941</v>
      </c>
      <c r="G237" s="170">
        <f t="shared" si="72"/>
        <v>26.111880203870975</v>
      </c>
      <c r="H237" s="170">
        <f t="shared" si="73"/>
        <v>92.913825835564182</v>
      </c>
      <c r="I237" s="170">
        <f t="shared" si="74"/>
        <v>68.441277981745301</v>
      </c>
      <c r="J237" s="170">
        <f t="shared" si="75"/>
        <v>49.193246747934772</v>
      </c>
      <c r="K237" s="170" t="str">
        <f t="shared" si="61"/>
        <v>1+0.000999263944823483i</v>
      </c>
      <c r="L237" s="170" t="str">
        <f t="shared" si="62"/>
        <v>1-0.000145628195662411i</v>
      </c>
      <c r="M237" s="170" t="str">
        <f t="shared" si="79"/>
        <v>1.00000014552101+0.000853635749161072i</v>
      </c>
      <c r="N237" s="170" t="str">
        <f t="shared" si="63"/>
        <v>1+0.955267859672527i</v>
      </c>
      <c r="O237" s="170" t="str">
        <f t="shared" si="64"/>
        <v>0.999999747380107+0.00139729409652921i</v>
      </c>
      <c r="P237" s="170" t="str">
        <f t="shared" si="80"/>
        <v>0.998664957239182+0.956664912449392i</v>
      </c>
      <c r="Q237" s="170" t="str">
        <f t="shared" si="65"/>
        <v>94.5016373010422-90.3726874654999i</v>
      </c>
      <c r="R237" s="170" t="str">
        <f t="shared" si="66"/>
        <v>10000-194091.394014516i</v>
      </c>
      <c r="S237" s="170" t="str">
        <f t="shared" si="67"/>
        <v>-15915494.3091903i</v>
      </c>
      <c r="T237" s="170" t="str">
        <f t="shared" si="76"/>
        <v>9760.48397307509-191759.002289303i</v>
      </c>
      <c r="U237" s="170" t="str">
        <f t="shared" si="68"/>
        <v>-1.02741936558685+20.1851581357161i</v>
      </c>
      <c r="V237" s="170"/>
    </row>
    <row r="238" spans="1:22" x14ac:dyDescent="0.2">
      <c r="A238" s="8"/>
      <c r="B238" s="170">
        <f t="shared" si="77"/>
        <v>2.0049999999999786</v>
      </c>
      <c r="C238" s="170">
        <f t="shared" si="78"/>
        <v>101.15794542598495</v>
      </c>
      <c r="D238" s="170">
        <f t="shared" si="69"/>
        <v>0.10115794542598495</v>
      </c>
      <c r="E238" s="170">
        <f t="shared" si="70"/>
        <v>42.281396997726745</v>
      </c>
      <c r="F238" s="170">
        <f t="shared" si="71"/>
        <v>-44.050495210948043</v>
      </c>
      <c r="G238" s="170">
        <f t="shared" si="72"/>
        <v>26.012147978304633</v>
      </c>
      <c r="H238" s="170">
        <f t="shared" si="73"/>
        <v>92.947504999292335</v>
      </c>
      <c r="I238" s="170">
        <f t="shared" si="74"/>
        <v>68.29354497603137</v>
      </c>
      <c r="J238" s="170">
        <f t="shared" si="75"/>
        <v>48.897009788344292</v>
      </c>
      <c r="K238" s="170" t="str">
        <f t="shared" si="61"/>
        <v>1+0.00101083487596613i</v>
      </c>
      <c r="L238" s="170" t="str">
        <f t="shared" si="62"/>
        <v>1-0.000147314490693036i</v>
      </c>
      <c r="M238" s="170" t="str">
        <f t="shared" si="79"/>
        <v>1.00000014891062+0.000863520385273094i</v>
      </c>
      <c r="N238" s="170" t="str">
        <f t="shared" si="63"/>
        <v>1+0.966329340159556i</v>
      </c>
      <c r="O238" s="170" t="str">
        <f t="shared" si="64"/>
        <v>0.999999741495833+0.00141347399960759i</v>
      </c>
      <c r="P238" s="170" t="str">
        <f t="shared" si="80"/>
        <v>0.99863386009846+0.967742564359002i</v>
      </c>
      <c r="Q238" s="170" t="str">
        <f t="shared" si="65"/>
        <v>93.4617695089272-90.4142991073758i</v>
      </c>
      <c r="R238" s="170" t="str">
        <f t="shared" si="66"/>
        <v>10000-191869.648199329i</v>
      </c>
      <c r="S238" s="170" t="str">
        <f t="shared" si="67"/>
        <v>-15733311.152345i</v>
      </c>
      <c r="T238" s="170" t="str">
        <f t="shared" si="76"/>
        <v>9760.48388547033-189564.094653587i</v>
      </c>
      <c r="U238" s="170" t="str">
        <f t="shared" si="68"/>
        <v>-1.0274193563653+19.9541152266934i</v>
      </c>
      <c r="V238" s="170"/>
    </row>
    <row r="239" spans="1:22" x14ac:dyDescent="0.2">
      <c r="A239" s="8"/>
      <c r="B239" s="170">
        <f t="shared" si="77"/>
        <v>2.0099999999999785</v>
      </c>
      <c r="C239" s="170">
        <f t="shared" si="78"/>
        <v>102.32929922807035</v>
      </c>
      <c r="D239" s="170">
        <f t="shared" si="69"/>
        <v>0.10232929922807035</v>
      </c>
      <c r="E239" s="170">
        <f t="shared" si="70"/>
        <v>42.232821257719344</v>
      </c>
      <c r="F239" s="170">
        <f t="shared" si="71"/>
        <v>-44.38054543308759</v>
      </c>
      <c r="G239" s="170">
        <f t="shared" si="72"/>
        <v>25.912421972910565</v>
      </c>
      <c r="H239" s="170">
        <f t="shared" si="73"/>
        <v>92.981571998165066</v>
      </c>
      <c r="I239" s="170">
        <f t="shared" si="74"/>
        <v>68.145243230629916</v>
      </c>
      <c r="J239" s="170">
        <f t="shared" si="75"/>
        <v>48.601026565077476</v>
      </c>
      <c r="K239" s="170" t="str">
        <f t="shared" si="61"/>
        <v>1+0.00102253979217669i</v>
      </c>
      <c r="L239" s="170" t="str">
        <f t="shared" si="62"/>
        <v>1-0.000149020312099836i</v>
      </c>
      <c r="M239" s="170" t="str">
        <f t="shared" si="79"/>
        <v>1.0000001523792+0.000873519480076854i</v>
      </c>
      <c r="N239" s="170" t="str">
        <f t="shared" si="63"/>
        <v>1+0.97751890655393i</v>
      </c>
      <c r="O239" s="170" t="str">
        <f t="shared" si="64"/>
        <v>0.999999735474498+0.0014298412571336i</v>
      </c>
      <c r="P239" s="170" t="str">
        <f t="shared" si="80"/>
        <v>0.998602038612279+0.978948489232384i</v>
      </c>
      <c r="Q239" s="170" t="str">
        <f t="shared" si="65"/>
        <v>92.4210816601538-90.4439552987111i</v>
      </c>
      <c r="R239" s="170" t="str">
        <f t="shared" si="66"/>
        <v>10000-189673.334498185i</v>
      </c>
      <c r="S239" s="170" t="str">
        <f t="shared" si="67"/>
        <v>-15553213.4288512i</v>
      </c>
      <c r="T239" s="170" t="str">
        <f t="shared" si="76"/>
        <v>9760.48379582496-187394.313533286i</v>
      </c>
      <c r="U239" s="170" t="str">
        <f t="shared" si="68"/>
        <v>-1.02741934692894+19.7257172140301i</v>
      </c>
      <c r="V239" s="170"/>
    </row>
    <row r="240" spans="1:22" x14ac:dyDescent="0.2">
      <c r="A240" s="8"/>
      <c r="B240" s="170">
        <f t="shared" si="77"/>
        <v>2.0149999999999784</v>
      </c>
      <c r="C240" s="170">
        <f t="shared" si="78"/>
        <v>103.51421666792926</v>
      </c>
      <c r="D240" s="170">
        <f t="shared" si="69"/>
        <v>0.10351421666792926</v>
      </c>
      <c r="E240" s="170">
        <f t="shared" si="70"/>
        <v>42.183670180604871</v>
      </c>
      <c r="F240" s="170">
        <f t="shared" si="71"/>
        <v>-44.710686177740719</v>
      </c>
      <c r="G240" s="170">
        <f t="shared" si="72"/>
        <v>25.812702331771817</v>
      </c>
      <c r="H240" s="170">
        <f t="shared" si="73"/>
        <v>93.016031247785278</v>
      </c>
      <c r="I240" s="170">
        <f t="shared" si="74"/>
        <v>67.996372512376695</v>
      </c>
      <c r="J240" s="170">
        <f t="shared" si="75"/>
        <v>48.305345070044559</v>
      </c>
      <c r="K240" s="170" t="str">
        <f t="shared" si="61"/>
        <v>1+0.00103438024492913i</v>
      </c>
      <c r="L240" s="170" t="str">
        <f t="shared" si="62"/>
        <v>1-0.000150745885987592i</v>
      </c>
      <c r="M240" s="170" t="str">
        <f t="shared" si="79"/>
        <v>1.00000015592857+0.000883634358941538i</v>
      </c>
      <c r="N240" s="170" t="str">
        <f t="shared" si="63"/>
        <v>1+0.988838042020557i</v>
      </c>
      <c r="O240" s="170" t="str">
        <f t="shared" si="64"/>
        <v>0.999999729312907+0.0014463980385695i</v>
      </c>
      <c r="P240" s="170" t="str">
        <f t="shared" si="80"/>
        <v>0.998569475908466+0.990284172393431i</v>
      </c>
      <c r="Q240" s="170" t="str">
        <f t="shared" si="65"/>
        <v>91.3798489308481-90.4616364071632i</v>
      </c>
      <c r="R240" s="170" t="str">
        <f t="shared" si="66"/>
        <v>10000-187502.161792081i</v>
      </c>
      <c r="S240" s="170" t="str">
        <f t="shared" si="67"/>
        <v>-15375177.2669507i</v>
      </c>
      <c r="T240" s="170" t="str">
        <f t="shared" si="76"/>
        <v>9760.48370409152-185249.371326262i</v>
      </c>
      <c r="U240" s="170" t="str">
        <f t="shared" si="68"/>
        <v>-1.02741933727279+19.4999338238171i</v>
      </c>
      <c r="V240" s="170"/>
    </row>
    <row r="241" spans="1:22" x14ac:dyDescent="0.2">
      <c r="A241" s="8"/>
      <c r="B241" s="170">
        <f t="shared" si="77"/>
        <v>2.0199999999999783</v>
      </c>
      <c r="C241" s="170">
        <f t="shared" si="78"/>
        <v>104.71285480508477</v>
      </c>
      <c r="D241" s="170">
        <f t="shared" si="69"/>
        <v>0.10471285480508477</v>
      </c>
      <c r="E241" s="170">
        <f t="shared" si="70"/>
        <v>42.133943541394395</v>
      </c>
      <c r="F241" s="170">
        <f t="shared" si="71"/>
        <v>-45.040873812015022</v>
      </c>
      <c r="G241" s="170">
        <f t="shared" si="72"/>
        <v>25.712989202289862</v>
      </c>
      <c r="H241" s="170">
        <f t="shared" si="73"/>
        <v>93.050887212255859</v>
      </c>
      <c r="I241" s="170">
        <f t="shared" si="74"/>
        <v>67.846932743684249</v>
      </c>
      <c r="J241" s="170">
        <f t="shared" si="75"/>
        <v>48.010013400240837</v>
      </c>
      <c r="K241" s="170" t="str">
        <f t="shared" si="61"/>
        <v>1+0.00104635780366263i</v>
      </c>
      <c r="L241" s="170" t="str">
        <f t="shared" si="62"/>
        <v>1-0.000152491441079253i</v>
      </c>
      <c r="M241" s="170" t="str">
        <f t="shared" si="79"/>
        <v>1.00000015956061+0.000893866362583377i</v>
      </c>
      <c r="N241" s="170" t="str">
        <f t="shared" si="63"/>
        <v>1+1.00028824689858i</v>
      </c>
      <c r="O241" s="170" t="str">
        <f t="shared" si="64"/>
        <v>0.999999723007795+0.00146314653849872i</v>
      </c>
      <c r="P241" s="170" t="str">
        <f t="shared" si="80"/>
        <v>0.998536154721844+1.00175111636503i</v>
      </c>
      <c r="Q241" s="170" t="str">
        <f t="shared" si="65"/>
        <v>90.3383470743053-90.4673307202543i</v>
      </c>
      <c r="R241" s="170" t="str">
        <f t="shared" si="66"/>
        <v>10000-185355.842294428i</v>
      </c>
      <c r="S241" s="170" t="str">
        <f t="shared" si="67"/>
        <v>-15199179.0681431i</v>
      </c>
      <c r="T241" s="170" t="str">
        <f t="shared" si="76"/>
        <v>9760.48361022136-183128.983722751i</v>
      </c>
      <c r="U241" s="170" t="str">
        <f t="shared" si="68"/>
        <v>-1.02741932739172+19.2767351287107i</v>
      </c>
      <c r="V241" s="170"/>
    </row>
    <row r="242" spans="1:22" x14ac:dyDescent="0.2">
      <c r="A242" s="8"/>
      <c r="B242" s="170">
        <f t="shared" si="77"/>
        <v>2.0249999999999782</v>
      </c>
      <c r="C242" s="170">
        <f t="shared" si="78"/>
        <v>105.92537251772364</v>
      </c>
      <c r="D242" s="170">
        <f t="shared" si="69"/>
        <v>0.10592537251772365</v>
      </c>
      <c r="E242" s="170">
        <f t="shared" si="70"/>
        <v>42.083641267595475</v>
      </c>
      <c r="F242" s="170">
        <f t="shared" si="71"/>
        <v>-45.371064675352294</v>
      </c>
      <c r="G242" s="170">
        <f t="shared" si="72"/>
        <v>25.613282735259975</v>
      </c>
      <c r="H242" s="170">
        <f t="shared" si="73"/>
        <v>93.08614440465</v>
      </c>
      <c r="I242" s="170">
        <f t="shared" si="74"/>
        <v>67.696924002855454</v>
      </c>
      <c r="J242" s="170">
        <f t="shared" si="75"/>
        <v>47.715079729297706</v>
      </c>
      <c r="K242" s="170" t="str">
        <f t="shared" si="61"/>
        <v>1+0.00105847405598963i</v>
      </c>
      <c r="L242" s="170" t="str">
        <f t="shared" si="62"/>
        <v>1-0.000154257208746256i</v>
      </c>
      <c r="M242" s="170" t="str">
        <f t="shared" si="79"/>
        <v>1.00000016327725+0.000904216847243374i</v>
      </c>
      <c r="N242" s="170" t="str">
        <f t="shared" si="63"/>
        <v>1+1.01187103890026i</v>
      </c>
      <c r="O242" s="170" t="str">
        <f t="shared" si="64"/>
        <v>0.999999716555818+0.00148008897691679i</v>
      </c>
      <c r="P242" s="170" t="str">
        <f t="shared" si="80"/>
        <v>0.99850205738508+1.01335084106822i</v>
      </c>
      <c r="Q242" s="170" t="str">
        <f t="shared" si="65"/>
        <v>89.2968521290608-90.4610344642921i</v>
      </c>
      <c r="R242" s="170" t="str">
        <f t="shared" si="66"/>
        <v>10000-183234.091512901i</v>
      </c>
      <c r="S242" s="170" t="str">
        <f t="shared" si="67"/>
        <v>-15025195.5040578i</v>
      </c>
      <c r="T242" s="170" t="str">
        <f t="shared" si="76"/>
        <v>9760.48351416463-181032.869667671i</v>
      </c>
      <c r="U242" s="170" t="str">
        <f t="shared" si="68"/>
        <v>-1.02741931728049+19.0560915439654i</v>
      </c>
      <c r="V242" s="170"/>
    </row>
    <row r="243" spans="1:22" x14ac:dyDescent="0.2">
      <c r="A243" s="8"/>
      <c r="B243" s="170">
        <f t="shared" si="77"/>
        <v>2.029999999999978</v>
      </c>
      <c r="C243" s="170">
        <f t="shared" si="78"/>
        <v>107.15193052375523</v>
      </c>
      <c r="D243" s="170">
        <f t="shared" si="69"/>
        <v>0.10715193052375523</v>
      </c>
      <c r="E243" s="170">
        <f t="shared" si="70"/>
        <v>42.032763439289134</v>
      </c>
      <c r="F243" s="170">
        <f t="shared" si="71"/>
        <v>-45.70121510849156</v>
      </c>
      <c r="G243" s="170">
        <f t="shared" si="72"/>
        <v>25.513583084948721</v>
      </c>
      <c r="H243" s="170">
        <f t="shared" si="73"/>
        <v>93.1218073874835</v>
      </c>
      <c r="I243" s="170">
        <f t="shared" si="74"/>
        <v>67.546346524237862</v>
      </c>
      <c r="J243" s="170">
        <f t="shared" si="75"/>
        <v>47.42059227899194</v>
      </c>
      <c r="K243" s="170" t="str">
        <f t="shared" si="61"/>
        <v>1+0.00107073060790625i</v>
      </c>
      <c r="L243" s="170" t="str">
        <f t="shared" si="62"/>
        <v>1-0.000156043423039193i</v>
      </c>
      <c r="M243" s="170" t="str">
        <f t="shared" si="79"/>
        <v>1.00000016708047+0.000914687184867057i</v>
      </c>
      <c r="N243" s="170" t="str">
        <f t="shared" si="63"/>
        <v>1+1.02358795331212i</v>
      </c>
      <c r="O243" s="170" t="str">
        <f t="shared" si="64"/>
        <v>0.999999709953554+0.00149722759952558i</v>
      </c>
      <c r="P243" s="170" t="str">
        <f t="shared" si="80"/>
        <v>0.998467165819313+1.0250848840236i</v>
      </c>
      <c r="Q243" s="170" t="str">
        <f t="shared" si="65"/>
        <v>88.255640126327-90.4427518104695i</v>
      </c>
      <c r="R243" s="170" t="str">
        <f t="shared" si="66"/>
        <v>10000-181136.628211731i</v>
      </c>
      <c r="S243" s="170" t="str">
        <f t="shared" si="67"/>
        <v>-14853203.5133619i</v>
      </c>
      <c r="T243" s="170" t="str">
        <f t="shared" si="76"/>
        <v>9760.4834158705-178960.751323374i</v>
      </c>
      <c r="U243" s="170" t="str">
        <f t="shared" si="68"/>
        <v>-1.02741930693374+18.8379738235131i</v>
      </c>
      <c r="V243" s="170"/>
    </row>
    <row r="244" spans="1:22" x14ac:dyDescent="0.2">
      <c r="A244" s="8"/>
      <c r="B244" s="170">
        <f t="shared" si="77"/>
        <v>2.0349999999999779</v>
      </c>
      <c r="C244" s="170">
        <f t="shared" si="78"/>
        <v>108.39269140211488</v>
      </c>
      <c r="D244" s="170">
        <f t="shared" si="69"/>
        <v>0.10839269140211488</v>
      </c>
      <c r="E244" s="170">
        <f t="shared" si="70"/>
        <v>41.981310289044487</v>
      </c>
      <c r="F244" s="170">
        <f t="shared" si="71"/>
        <v>-46.031281482433847</v>
      </c>
      <c r="G244" s="170">
        <f t="shared" si="72"/>
        <v>25.413890409172662</v>
      </c>
      <c r="H244" s="170">
        <f t="shared" si="73"/>
        <v>93.157880773189504</v>
      </c>
      <c r="I244" s="170">
        <f t="shared" si="74"/>
        <v>67.395200698217153</v>
      </c>
      <c r="J244" s="170">
        <f t="shared" si="75"/>
        <v>47.126599290755657</v>
      </c>
      <c r="K244" s="170" t="str">
        <f t="shared" si="61"/>
        <v>1+0.00108312908400517i</v>
      </c>
      <c r="L244" s="170" t="str">
        <f t="shared" si="62"/>
        <v>1-0.000157850320718833i</v>
      </c>
      <c r="M244" s="170" t="str">
        <f t="shared" si="79"/>
        <v>1.00000017097227+0.000925278763286337i</v>
      </c>
      <c r="N244" s="170" t="str">
        <f t="shared" si="63"/>
        <v>1+1.03544054319848i</v>
      </c>
      <c r="O244" s="170" t="str">
        <f t="shared" si="64"/>
        <v>0.999999703197505+0.00151456467803094i</v>
      </c>
      <c r="P244" s="170" t="str">
        <f t="shared" si="80"/>
        <v>0.998431461524575+1.03695480055517i</v>
      </c>
      <c r="Q244" s="170" t="str">
        <f t="shared" si="65"/>
        <v>87.2149867974341-90.4124948681192i</v>
      </c>
      <c r="R244" s="170" t="str">
        <f t="shared" si="66"/>
        <v>10000-179063.17437443i</v>
      </c>
      <c r="S244" s="170" t="str">
        <f t="shared" si="67"/>
        <v>-14683180.2987032i</v>
      </c>
      <c r="T244" s="170" t="str">
        <f t="shared" si="76"/>
        <v>9760.48331528679-176912.354032818i</v>
      </c>
      <c r="U244" s="170" t="str">
        <f t="shared" si="68"/>
        <v>-1.02741929634598+18.6223530560861i</v>
      </c>
      <c r="V244" s="170"/>
    </row>
    <row r="245" spans="1:22" x14ac:dyDescent="0.2">
      <c r="A245" s="8"/>
      <c r="B245" s="170">
        <f t="shared" si="77"/>
        <v>2.0399999999999778</v>
      </c>
      <c r="C245" s="170">
        <f t="shared" si="78"/>
        <v>109.64781961431295</v>
      </c>
      <c r="D245" s="170">
        <f t="shared" si="69"/>
        <v>0.10964781961431296</v>
      </c>
      <c r="E245" s="170">
        <f t="shared" si="70"/>
        <v>41.929282201672777</v>
      </c>
      <c r="F245" s="170">
        <f t="shared" si="71"/>
        <v>-46.361220227357499</v>
      </c>
      <c r="G245" s="170">
        <f t="shared" si="72"/>
        <v>25.314204869379235</v>
      </c>
      <c r="H245" s="170">
        <f t="shared" si="73"/>
        <v>93.194369224595263</v>
      </c>
      <c r="I245" s="170">
        <f t="shared" si="74"/>
        <v>67.243487071052016</v>
      </c>
      <c r="J245" s="170">
        <f t="shared" si="75"/>
        <v>46.833148997237764</v>
      </c>
      <c r="K245" s="170" t="str">
        <f t="shared" si="61"/>
        <v>1+0.00109567112769097i</v>
      </c>
      <c r="L245" s="170" t="str">
        <f t="shared" si="62"/>
        <v>1-0.000159678141287507i</v>
      </c>
      <c r="M245" s="170" t="str">
        <f t="shared" si="79"/>
        <v>1.00000017495473+0.000935992986403463i</v>
      </c>
      <c r="N245" s="170" t="str">
        <f t="shared" si="63"/>
        <v>1+1.04743037960729i</v>
      </c>
      <c r="O245" s="170" t="str">
        <f t="shared" si="64"/>
        <v>0.999999696284087+0.00153210251044386i</v>
      </c>
      <c r="P245" s="170" t="str">
        <f t="shared" si="80"/>
        <v>0.998394925569976+1.04896216399646i</v>
      </c>
      <c r="Q245" s="170" t="str">
        <f t="shared" si="65"/>
        <v>86.1751672819604-90.3702836651568i</v>
      </c>
      <c r="R245" s="170" t="str">
        <f t="shared" si="66"/>
        <v>10000-177013.455166938i</v>
      </c>
      <c r="S245" s="170" t="str">
        <f t="shared" si="67"/>
        <v>-14515103.3236889i</v>
      </c>
      <c r="T245" s="170" t="str">
        <f t="shared" si="76"/>
        <v>9760.48321236018-174887.406283161i</v>
      </c>
      <c r="U245" s="170" t="str">
        <f t="shared" si="68"/>
        <v>-1.0274192855116+18.4092006613854i</v>
      </c>
      <c r="V245" s="170"/>
    </row>
    <row r="246" spans="1:22" x14ac:dyDescent="0.2">
      <c r="A246" s="8"/>
      <c r="B246" s="170">
        <f t="shared" si="77"/>
        <v>2.0449999999999777</v>
      </c>
      <c r="C246" s="170">
        <f t="shared" si="78"/>
        <v>110.9174815262345</v>
      </c>
      <c r="D246" s="170">
        <f t="shared" si="69"/>
        <v>0.1109174815262345</v>
      </c>
      <c r="E246" s="170">
        <f t="shared" si="70"/>
        <v>41.876679713819698</v>
      </c>
      <c r="F246" s="170">
        <f t="shared" si="71"/>
        <v>-46.690987861437407</v>
      </c>
      <c r="G246" s="170">
        <f t="shared" si="72"/>
        <v>25.214526630728887</v>
      </c>
      <c r="H246" s="170">
        <f t="shared" si="73"/>
        <v>93.231277455400942</v>
      </c>
      <c r="I246" s="170">
        <f t="shared" si="74"/>
        <v>67.091206344548581</v>
      </c>
      <c r="J246" s="170">
        <f t="shared" si="75"/>
        <v>46.540289593963536</v>
      </c>
      <c r="K246" s="170" t="str">
        <f t="shared" si="61"/>
        <v>1+0.00110835840139796i</v>
      </c>
      <c r="L246" s="170" t="str">
        <f t="shared" si="62"/>
        <v>1-0.000161527127020851i</v>
      </c>
      <c r="M246" s="170" t="str">
        <f t="shared" si="79"/>
        <v>1.00000017902995+0.000946831274377109i</v>
      </c>
      <c r="N246" s="170" t="str">
        <f t="shared" si="63"/>
        <v>1+1.05955905177838i</v>
      </c>
      <c r="O246" s="170" t="str">
        <f t="shared" si="64"/>
        <v>0.999999689209634+0.00154984342138502i</v>
      </c>
      <c r="P246" s="170" t="str">
        <f t="shared" si="80"/>
        <v>0.998357538583666+1.06110856589902i</v>
      </c>
      <c r="Q246" s="170" t="str">
        <f t="shared" si="65"/>
        <v>85.1364558371863-90.3161461157494i</v>
      </c>
      <c r="R246" s="170" t="str">
        <f t="shared" si="66"/>
        <v>10000-174987.198901193i</v>
      </c>
      <c r="S246" s="170" t="str">
        <f t="shared" si="67"/>
        <v>-14348950.3098979i</v>
      </c>
      <c r="T246" s="170" t="str">
        <f t="shared" si="76"/>
        <v>9760.48310703608-172885.639669771i</v>
      </c>
      <c r="U246" s="170" t="str">
        <f t="shared" si="68"/>
        <v>-1.02741927442485+18.1984883862917i</v>
      </c>
      <c r="V246" s="170"/>
    </row>
    <row r="247" spans="1:22" x14ac:dyDescent="0.2">
      <c r="A247" s="8"/>
      <c r="B247" s="170">
        <f t="shared" si="77"/>
        <v>2.0499999999999776</v>
      </c>
      <c r="C247" s="170">
        <f t="shared" si="78"/>
        <v>112.20184543019066</v>
      </c>
      <c r="D247" s="170">
        <f t="shared" si="69"/>
        <v>0.11220184543019066</v>
      </c>
      <c r="E247" s="170">
        <f t="shared" si="70"/>
        <v>41.823503513397846</v>
      </c>
      <c r="F247" s="170">
        <f t="shared" si="71"/>
        <v>-47.020541019526796</v>
      </c>
      <c r="G247" s="170">
        <f t="shared" si="72"/>
        <v>25.114855862179837</v>
      </c>
      <c r="H247" s="170">
        <f t="shared" si="73"/>
        <v>93.268610230660244</v>
      </c>
      <c r="I247" s="170">
        <f t="shared" si="74"/>
        <v>66.938359375577676</v>
      </c>
      <c r="J247" s="170">
        <f t="shared" si="75"/>
        <v>46.248069211133448</v>
      </c>
      <c r="K247" s="170" t="str">
        <f t="shared" si="61"/>
        <v>1+0.00112119258681052i</v>
      </c>
      <c r="L247" s="170" t="str">
        <f t="shared" si="62"/>
        <v>1-0.000163397522999922i</v>
      </c>
      <c r="M247" s="170" t="str">
        <f t="shared" si="79"/>
        <v>1.00000018320009+0.000957795063810598i</v>
      </c>
      <c r="N247" s="170" t="str">
        <f t="shared" si="63"/>
        <v>1+1.07182816735411i</v>
      </c>
      <c r="O247" s="170" t="str">
        <f t="shared" si="64"/>
        <v>0.999999681970397+0.00156778976239295i</v>
      </c>
      <c r="P247" s="170" t="str">
        <f t="shared" si="80"/>
        <v>0.998319280742575+1.07339561624342i</v>
      </c>
      <c r="Q247" s="170" t="str">
        <f t="shared" si="65"/>
        <v>84.0991255495288-90.2501179753281i</v>
      </c>
      <c r="R247" s="170" t="str">
        <f t="shared" si="66"/>
        <v>10000-172984.136999124i</v>
      </c>
      <c r="S247" s="170" t="str">
        <f t="shared" si="67"/>
        <v>-14184699.2339282i</v>
      </c>
      <c r="T247" s="170" t="str">
        <f t="shared" si="76"/>
        <v>9760.48299925871-170906.788860655i</v>
      </c>
      <c r="U247" s="170" t="str">
        <f t="shared" si="68"/>
        <v>-1.02741926307987+17.9901883011216i</v>
      </c>
      <c r="V247" s="170"/>
    </row>
    <row r="248" spans="1:22" x14ac:dyDescent="0.2">
      <c r="A248" s="8"/>
      <c r="B248" s="170">
        <f t="shared" si="77"/>
        <v>2.0549999999999775</v>
      </c>
      <c r="C248" s="170">
        <f t="shared" si="78"/>
        <v>113.50108156722565</v>
      </c>
      <c r="D248" s="170">
        <f t="shared" si="69"/>
        <v>0.11350108156722566</v>
      </c>
      <c r="E248" s="170">
        <f t="shared" si="70"/>
        <v>41.769754438860723</v>
      </c>
      <c r="F248" s="170">
        <f t="shared" si="71"/>
        <v>-47.349836481649014</v>
      </c>
      <c r="G248" s="170">
        <f t="shared" si="72"/>
        <v>25.015192736573482</v>
      </c>
      <c r="H248" s="170">
        <f t="shared" si="73"/>
        <v>93.30637236726318</v>
      </c>
      <c r="I248" s="170">
        <f t="shared" si="74"/>
        <v>66.784947175434212</v>
      </c>
      <c r="J248" s="170">
        <f t="shared" si="75"/>
        <v>45.956535885614166</v>
      </c>
      <c r="K248" s="170" t="str">
        <f t="shared" si="61"/>
        <v>1+0.00113417538508603i</v>
      </c>
      <c r="L248" s="170" t="str">
        <f t="shared" si="62"/>
        <v>1-0.00016528957714368i</v>
      </c>
      <c r="M248" s="170" t="str">
        <f t="shared" si="79"/>
        <v>1.00000018746737+0.00096888580794235i</v>
      </c>
      <c r="N248" s="170" t="str">
        <f t="shared" si="63"/>
        <v>1+1.08423935259246i</v>
      </c>
      <c r="O248" s="170" t="str">
        <f t="shared" si="64"/>
        <v>0.999999674562536+0.00158594391223572i</v>
      </c>
      <c r="P248" s="170" t="str">
        <f t="shared" si="80"/>
        <v>0.998280131761886+1.08582494365259i</v>
      </c>
      <c r="Q248" s="170" t="str">
        <f t="shared" si="65"/>
        <v>83.0634480486085-90.1722427830677i</v>
      </c>
      <c r="R248" s="170" t="str">
        <f t="shared" si="66"/>
        <v>10000-171004.003957044i</v>
      </c>
      <c r="S248" s="170" t="str">
        <f t="shared" si="67"/>
        <v>-14022328.3244776i</v>
      </c>
      <c r="T248" s="170" t="str">
        <f t="shared" si="76"/>
        <v>9760.48288897089-168950.591561277i</v>
      </c>
      <c r="U248" s="170" t="str">
        <f t="shared" si="68"/>
        <v>-1.02741925147062+17.7842727959239i</v>
      </c>
      <c r="V248" s="170"/>
    </row>
    <row r="249" spans="1:22" x14ac:dyDescent="0.2">
      <c r="A249" s="8"/>
      <c r="B249" s="170">
        <f t="shared" si="77"/>
        <v>2.0599999999999774</v>
      </c>
      <c r="C249" s="170">
        <f t="shared" si="78"/>
        <v>114.81536214968234</v>
      </c>
      <c r="D249" s="170">
        <f t="shared" si="69"/>
        <v>0.11481536214968234</v>
      </c>
      <c r="E249" s="170">
        <f t="shared" si="70"/>
        <v>41.715433478319035</v>
      </c>
      <c r="F249" s="170">
        <f t="shared" si="71"/>
        <v>-47.678831201259328</v>
      </c>
      <c r="G249" s="170">
        <f t="shared" si="72"/>
        <v>24.915537430723226</v>
      </c>
      <c r="H249" s="170">
        <f t="shared" si="73"/>
        <v>93.344568734420179</v>
      </c>
      <c r="I249" s="170">
        <f t="shared" si="74"/>
        <v>66.630970909042261</v>
      </c>
      <c r="J249" s="170">
        <f t="shared" si="75"/>
        <v>45.665737533160851</v>
      </c>
      <c r="K249" s="170" t="str">
        <f t="shared" si="61"/>
        <v>1+0.00114730851708034i</v>
      </c>
      <c r="L249" s="170" t="str">
        <f t="shared" si="62"/>
        <v>1-0.000167203540241854i</v>
      </c>
      <c r="M249" s="170" t="str">
        <f t="shared" si="79"/>
        <v>1.00000019183405+0.000980104976838486i</v>
      </c>
      <c r="N249" s="170" t="str">
        <f t="shared" si="63"/>
        <v>1+1.09679425258258i</v>
      </c>
      <c r="O249" s="170" t="str">
        <f t="shared" si="64"/>
        <v>0.999999666982123+0.00160430827722622i</v>
      </c>
      <c r="P249" s="170" t="str">
        <f t="shared" si="80"/>
        <v>0.998240070884291+1.09839819560771i</v>
      </c>
      <c r="Q249" s="170" t="str">
        <f t="shared" si="65"/>
        <v>82.0296932245662-90.0825717920055i</v>
      </c>
      <c r="R249" s="170" t="str">
        <f t="shared" si="66"/>
        <v>10000-169046.537310463i</v>
      </c>
      <c r="S249" s="170" t="str">
        <f t="shared" si="67"/>
        <v>-13861816.059458i</v>
      </c>
      <c r="T249" s="170" t="str">
        <f t="shared" si="76"/>
        <v>9760.48277611406-167016.788479806i</v>
      </c>
      <c r="U249" s="170" t="str">
        <f t="shared" si="68"/>
        <v>-1.02741923959096+17.5807145768217i</v>
      </c>
      <c r="V249" s="170"/>
    </row>
    <row r="250" spans="1:22" x14ac:dyDescent="0.2">
      <c r="A250" s="8"/>
      <c r="B250" s="170">
        <f t="shared" si="77"/>
        <v>2.0649999999999773</v>
      </c>
      <c r="C250" s="170">
        <f t="shared" si="78"/>
        <v>116.14486138402827</v>
      </c>
      <c r="D250" s="170">
        <f t="shared" si="69"/>
        <v>0.11614486138402827</v>
      </c>
      <c r="E250" s="170">
        <f t="shared" si="70"/>
        <v>41.660541768501808</v>
      </c>
      <c r="F250" s="170">
        <f t="shared" si="71"/>
        <v>-48.007482333229113</v>
      </c>
      <c r="G250" s="170">
        <f t="shared" si="72"/>
        <v>24.815890125503977</v>
      </c>
      <c r="H250" s="170">
        <f t="shared" si="73"/>
        <v>93.383204254148083</v>
      </c>
      <c r="I250" s="170">
        <f t="shared" si="74"/>
        <v>66.476431894005785</v>
      </c>
      <c r="J250" s="170">
        <f t="shared" si="75"/>
        <v>45.37572192091897</v>
      </c>
      <c r="K250" s="170" t="str">
        <f t="shared" si="61"/>
        <v>1+0.00116059372357586i</v>
      </c>
      <c r="L250" s="170" t="str">
        <f t="shared" si="62"/>
        <v>1-0.000169139665988177i</v>
      </c>
      <c r="M250" s="170" t="str">
        <f t="shared" si="79"/>
        <v>1.00000019630243+0.000991454057587683i</v>
      </c>
      <c r="N250" s="170" t="str">
        <f t="shared" si="63"/>
        <v>1+1.10949453146288i</v>
      </c>
      <c r="O250" s="170" t="str">
        <f t="shared" si="64"/>
        <v>0.99999965922514+0.00162288529154113i</v>
      </c>
      <c r="P250" s="170" t="str">
        <f t="shared" si="80"/>
        <v>0.998199076868984+1.11111703866658i</v>
      </c>
      <c r="Q250" s="170" t="str">
        <f t="shared" si="65"/>
        <v>80.998128949261-89.9811638870098i</v>
      </c>
      <c r="R250" s="170" t="str">
        <f t="shared" si="66"/>
        <v>10000-167111.477599298i</v>
      </c>
      <c r="S250" s="170" t="str">
        <f t="shared" si="67"/>
        <v>-13703141.1631425i</v>
      </c>
      <c r="T250" s="170" t="str">
        <f t="shared" si="76"/>
        <v>9760.48266062854-165105.123292739i</v>
      </c>
      <c r="U250" s="170" t="str">
        <f t="shared" si="68"/>
        <v>-1.02741922743458+17.3794866623936i</v>
      </c>
      <c r="V250" s="170"/>
    </row>
    <row r="251" spans="1:22" x14ac:dyDescent="0.2">
      <c r="A251" s="8"/>
      <c r="B251" s="170">
        <f t="shared" si="77"/>
        <v>2.0699999999999772</v>
      </c>
      <c r="C251" s="170">
        <f t="shared" si="78"/>
        <v>117.48975549394687</v>
      </c>
      <c r="D251" s="170">
        <f t="shared" si="69"/>
        <v>0.11748975549394687</v>
      </c>
      <c r="E251" s="170">
        <f t="shared" si="70"/>
        <v>41.605080593565795</v>
      </c>
      <c r="F251" s="170">
        <f t="shared" si="71"/>
        <v>-48.33574726150777</v>
      </c>
      <c r="G251" s="170">
        <f t="shared" si="72"/>
        <v>24.716251005944137</v>
      </c>
      <c r="H251" s="170">
        <f t="shared" si="73"/>
        <v>93.422283901757666</v>
      </c>
      <c r="I251" s="170">
        <f t="shared" si="74"/>
        <v>66.321331599509932</v>
      </c>
      <c r="J251" s="170">
        <f t="shared" si="75"/>
        <v>45.086536640249896</v>
      </c>
      <c r="K251" s="170" t="str">
        <f t="shared" si="61"/>
        <v>1+0.00117403276551233i</v>
      </c>
      <c r="L251" s="170" t="str">
        <f t="shared" si="62"/>
        <v>1-0.000171098211014022i</v>
      </c>
      <c r="M251" s="170" t="str">
        <f t="shared" si="79"/>
        <v>1.00000020087491+0.00100293455449831i</v>
      </c>
      <c r="N251" s="170" t="str">
        <f t="shared" si="63"/>
        <v>1+1.12234187264157i</v>
      </c>
      <c r="O251" s="170" t="str">
        <f t="shared" si="64"/>
        <v>0.999999651287474+0.0016416774175436i</v>
      </c>
      <c r="P251" s="170" t="str">
        <f t="shared" si="80"/>
        <v>0.998157127980395+1.12398315868444i</v>
      </c>
      <c r="Q251" s="170" t="str">
        <f t="shared" si="65"/>
        <v>79.9690208019655-89.8680854908503i</v>
      </c>
      <c r="R251" s="170" t="str">
        <f t="shared" si="66"/>
        <v>10000-165198.56833348i</v>
      </c>
      <c r="S251" s="170" t="str">
        <f t="shared" si="67"/>
        <v>-13546282.6033454i</v>
      </c>
      <c r="T251" s="170" t="str">
        <f t="shared" si="76"/>
        <v>9760.48254245299-163215.342610925i</v>
      </c>
      <c r="U251" s="170" t="str">
        <f t="shared" si="68"/>
        <v>-1.02741921499505+17.1805623800974i</v>
      </c>
      <c r="V251" s="170"/>
    </row>
    <row r="252" spans="1:22" x14ac:dyDescent="0.2">
      <c r="A252" s="8"/>
      <c r="B252" s="170">
        <f t="shared" si="77"/>
        <v>2.0749999999999771</v>
      </c>
      <c r="C252" s="170">
        <f t="shared" si="78"/>
        <v>118.85022274369558</v>
      </c>
      <c r="D252" s="170">
        <f t="shared" si="69"/>
        <v>0.11885022274369558</v>
      </c>
      <c r="E252" s="170">
        <f t="shared" si="70"/>
        <v>41.549051383752442</v>
      </c>
      <c r="F252" s="170">
        <f t="shared" si="71"/>
        <v>-48.663583626423723</v>
      </c>
      <c r="G252" s="170">
        <f t="shared" si="72"/>
        <v>24.616620261319582</v>
      </c>
      <c r="H252" s="170">
        <f t="shared" si="73"/>
        <v>93.461812706342329</v>
      </c>
      <c r="I252" s="170">
        <f t="shared" si="74"/>
        <v>66.165671645072024</v>
      </c>
      <c r="J252" s="170">
        <f t="shared" si="75"/>
        <v>44.798229079918606</v>
      </c>
      <c r="K252" s="170" t="str">
        <f t="shared" si="61"/>
        <v>1+0.00118762742422021i</v>
      </c>
      <c r="L252" s="170" t="str">
        <f t="shared" si="62"/>
        <v>1-0.000173079434922409i</v>
      </c>
      <c r="M252" s="170" t="str">
        <f t="shared" si="79"/>
        <v>1.00000020555388+0.0010145479892978i</v>
      </c>
      <c r="N252" s="170" t="str">
        <f t="shared" si="63"/>
        <v>1+1.13533797901979i</v>
      </c>
      <c r="O252" s="170" t="str">
        <f t="shared" si="64"/>
        <v>0.999999643164916+0.00166068714610955i</v>
      </c>
      <c r="P252" s="170" t="str">
        <f t="shared" si="80"/>
        <v>0.998114201976668+1.13699826103748i</v>
      </c>
      <c r="Q252" s="170" t="str">
        <f t="shared" si="65"/>
        <v>78.9426318001105-89.743410458621i</v>
      </c>
      <c r="R252" s="170" t="str">
        <f t="shared" si="66"/>
        <v>10000-163307.555958958i</v>
      </c>
      <c r="S252" s="170" t="str">
        <f t="shared" si="67"/>
        <v>-13391219.5886345i</v>
      </c>
      <c r="T252" s="170" t="str">
        <f t="shared" si="76"/>
        <v>9760.48242152477-161347.19594598i</v>
      </c>
      <c r="U252" s="170" t="str">
        <f t="shared" si="68"/>
        <v>-1.02741920226577+16.9839153627348i</v>
      </c>
      <c r="V252" s="170"/>
    </row>
    <row r="253" spans="1:22" x14ac:dyDescent="0.2">
      <c r="A253" s="8"/>
      <c r="B253" s="170">
        <f t="shared" si="77"/>
        <v>2.079999999999977</v>
      </c>
      <c r="C253" s="170">
        <f t="shared" si="78"/>
        <v>120.22644346173495</v>
      </c>
      <c r="D253" s="170">
        <f t="shared" si="69"/>
        <v>0.12022644346173494</v>
      </c>
      <c r="E253" s="170">
        <f t="shared" si="70"/>
        <v>41.492455713900249</v>
      </c>
      <c r="F253" s="170">
        <f t="shared" si="71"/>
        <v>-48.99094935157715</v>
      </c>
      <c r="G253" s="170">
        <f t="shared" si="72"/>
        <v>24.516998085249952</v>
      </c>
      <c r="H253" s="170">
        <f t="shared" si="73"/>
        <v>93.501795751268048</v>
      </c>
      <c r="I253" s="170">
        <f t="shared" si="74"/>
        <v>66.009453799150208</v>
      </c>
      <c r="J253" s="170">
        <f t="shared" si="75"/>
        <v>44.510846399690898</v>
      </c>
      <c r="K253" s="170" t="str">
        <f t="shared" si="61"/>
        <v>1+0.00120137950165676i</v>
      </c>
      <c r="L253" s="170" t="str">
        <f t="shared" si="62"/>
        <v>1-0.000175083600322422i</v>
      </c>
      <c r="M253" s="170" t="str">
        <f t="shared" si="79"/>
        <v>1.00000021034185+0.00102629590133434i</v>
      </c>
      <c r="N253" s="170" t="str">
        <f t="shared" si="63"/>
        <v>1+1.14848457321737i</v>
      </c>
      <c r="O253" s="170" t="str">
        <f t="shared" si="64"/>
        <v>0.999999634853159+0.00167991699695793i</v>
      </c>
      <c r="P253" s="170" t="str">
        <f t="shared" si="80"/>
        <v>0.998070276097867+1.15016407084881i</v>
      </c>
      <c r="Q253" s="170" t="str">
        <f t="shared" si="65"/>
        <v>77.9192221357022-89.6072199608677i</v>
      </c>
      <c r="R253" s="170" t="str">
        <f t="shared" si="66"/>
        <v>10000-161438.189824089i</v>
      </c>
      <c r="S253" s="170" t="str">
        <f t="shared" si="67"/>
        <v>-13237931.5655753i</v>
      </c>
      <c r="T253" s="170" t="str">
        <f t="shared" si="76"/>
        <v>9760.48229777981-159500.43567709i</v>
      </c>
      <c r="U253" s="170" t="str">
        <f t="shared" si="68"/>
        <v>-1.02741918923998+16.7895195449569i</v>
      </c>
      <c r="V253" s="170"/>
    </row>
    <row r="254" spans="1:22" x14ac:dyDescent="0.2">
      <c r="A254" s="8"/>
      <c r="B254" s="170">
        <f t="shared" si="77"/>
        <v>2.0849999999999769</v>
      </c>
      <c r="C254" s="170">
        <f t="shared" si="78"/>
        <v>121.61860006463039</v>
      </c>
      <c r="D254" s="170">
        <f t="shared" si="69"/>
        <v>0.12161860006463039</v>
      </c>
      <c r="E254" s="170">
        <f t="shared" si="70"/>
        <v>41.435295301810307</v>
      </c>
      <c r="F254" s="170">
        <f t="shared" si="71"/>
        <v>-49.31780267029</v>
      </c>
      <c r="G254" s="170">
        <f t="shared" si="72"/>
        <v>24.417384675796189</v>
      </c>
      <c r="H254" s="170">
        <f t="shared" si="73"/>
        <v>93.542238174664931</v>
      </c>
      <c r="I254" s="170">
        <f t="shared" si="74"/>
        <v>65.852679977606499</v>
      </c>
      <c r="J254" s="170">
        <f t="shared" si="75"/>
        <v>44.224435504374931</v>
      </c>
      <c r="K254" s="170" t="str">
        <f t="shared" si="61"/>
        <v>1+0.00121529082064498i</v>
      </c>
      <c r="L254" s="170" t="str">
        <f t="shared" si="62"/>
        <v>1-0.000177110972864014i</v>
      </c>
      <c r="M254" s="170" t="str">
        <f t="shared" si="79"/>
        <v>1.00000021524134+0.00103817984778097i</v>
      </c>
      <c r="N254" s="170" t="str">
        <f t="shared" si="63"/>
        <v>1+1.16178339780114i</v>
      </c>
      <c r="O254" s="170" t="str">
        <f t="shared" si="64"/>
        <v>0.999999626347797+0.00169936951898463i</v>
      </c>
      <c r="P254" s="170" t="str">
        <f t="shared" si="80"/>
        <v>0.998025327053911+1.1634823332172i</v>
      </c>
      <c r="Q254" s="170" t="str">
        <f t="shared" si="65"/>
        <v>76.8990489179-89.4596023557143i</v>
      </c>
      <c r="R254" s="170" t="str">
        <f t="shared" si="66"/>
        <v>10000-159590.222146417i</v>
      </c>
      <c r="S254" s="170" t="str">
        <f t="shared" si="67"/>
        <v>-13086398.2160062i</v>
      </c>
      <c r="T254" s="170" t="str">
        <f t="shared" si="76"/>
        <v>9760.48217115247-157674.817018178i</v>
      </c>
      <c r="U254" s="170" t="str">
        <f t="shared" si="68"/>
        <v>-1.02741917591079+16.5973491598082i</v>
      </c>
      <c r="V254" s="170"/>
    </row>
    <row r="255" spans="1:22" x14ac:dyDescent="0.2">
      <c r="A255" s="8"/>
      <c r="B255" s="170">
        <f t="shared" si="77"/>
        <v>2.0899999999999768</v>
      </c>
      <c r="C255" s="170">
        <f t="shared" si="78"/>
        <v>123.02687708123166</v>
      </c>
      <c r="D255" s="170">
        <f t="shared" si="69"/>
        <v>0.12302687708123167</v>
      </c>
      <c r="E255" s="170">
        <f t="shared" si="70"/>
        <v>41.377572006474082</v>
      </c>
      <c r="F255" s="170">
        <f t="shared" si="71"/>
        <v>-49.644102151565718</v>
      </c>
      <c r="G255" s="170">
        <f t="shared" si="72"/>
        <v>24.317780235561667</v>
      </c>
      <c r="H255" s="170">
        <f t="shared" si="73"/>
        <v>93.583145169918836</v>
      </c>
      <c r="I255" s="170">
        <f t="shared" si="74"/>
        <v>65.695352242035753</v>
      </c>
      <c r="J255" s="170">
        <f t="shared" si="75"/>
        <v>43.939043018353118</v>
      </c>
      <c r="K255" s="170" t="str">
        <f t="shared" si="61"/>
        <v>1+0.00122936322511511i</v>
      </c>
      <c r="L255" s="170" t="str">
        <f t="shared" si="62"/>
        <v>1-0.000179161821273219i</v>
      </c>
      <c r="M255" s="170" t="str">
        <f t="shared" si="79"/>
        <v>1.00000022025495+0.00105020140384189i</v>
      </c>
      <c r="N255" s="170" t="str">
        <f t="shared" si="63"/>
        <v>1+1.17523621551589i</v>
      </c>
      <c r="O255" s="170" t="str">
        <f t="shared" si="64"/>
        <v>0.999999617644319+0.00171904729060038i</v>
      </c>
      <c r="P255" s="170" t="str">
        <f t="shared" si="80"/>
        <v>0.997979331012221+1.17695481344825i</v>
      </c>
      <c r="Q255" s="170" t="str">
        <f t="shared" si="65"/>
        <v>75.8823659223438-89.3006530504051i</v>
      </c>
      <c r="R255" s="170" t="str">
        <f t="shared" si="66"/>
        <v>10000-157763.407979829i</v>
      </c>
      <c r="S255" s="170" t="str">
        <f t="shared" si="67"/>
        <v>-12936599.454346i</v>
      </c>
      <c r="T255" s="170" t="str">
        <f t="shared" si="76"/>
        <v>9760.48204157559-155870.097985471i</v>
      </c>
      <c r="U255" s="170" t="str">
        <f t="shared" si="68"/>
        <v>-1.02741916227112+16.4073787353128i</v>
      </c>
      <c r="V255" s="170"/>
    </row>
    <row r="256" spans="1:22" x14ac:dyDescent="0.2">
      <c r="A256" s="8"/>
      <c r="B256" s="170">
        <f t="shared" si="77"/>
        <v>2.0949999999999767</v>
      </c>
      <c r="C256" s="170">
        <f t="shared" si="78"/>
        <v>124.45146117713193</v>
      </c>
      <c r="D256" s="170">
        <f t="shared" si="69"/>
        <v>0.12445146117713193</v>
      </c>
      <c r="E256" s="170">
        <f t="shared" si="70"/>
        <v>41.319287826162842</v>
      </c>
      <c r="F256" s="170">
        <f t="shared" si="71"/>
        <v>-49.969806725530091</v>
      </c>
      <c r="G256" s="170">
        <f t="shared" si="72"/>
        <v>24.218184971793612</v>
      </c>
      <c r="H256" s="170">
        <f t="shared" si="73"/>
        <v>93.624521986164851</v>
      </c>
      <c r="I256" s="170">
        <f t="shared" si="74"/>
        <v>65.537472797956454</v>
      </c>
      <c r="J256" s="170">
        <f t="shared" si="75"/>
        <v>43.654715260634759</v>
      </c>
      <c r="K256" s="170" t="str">
        <f t="shared" si="61"/>
        <v>1+0.00124359858034913i</v>
      </c>
      <c r="L256" s="170" t="str">
        <f t="shared" si="62"/>
        <v>1-0.000181236417387772i</v>
      </c>
      <c r="M256" s="170" t="str">
        <f t="shared" si="79"/>
        <v>1.00000022538535+0.00106236216296136i</v>
      </c>
      <c r="N256" s="170" t="str">
        <f t="shared" si="63"/>
        <v>1+1.18884480951803i</v>
      </c>
      <c r="O256" s="170" t="str">
        <f t="shared" si="64"/>
        <v>0.999999608738111+0.00173895292007248i</v>
      </c>
      <c r="P256" s="170" t="str">
        <f t="shared" si="80"/>
        <v>0.997932263585087+1.19058329728844i</v>
      </c>
      <c r="Q256" s="170" t="str">
        <f t="shared" si="65"/>
        <v>74.8694233476753-89.1304743526288i</v>
      </c>
      <c r="R256" s="170" t="str">
        <f t="shared" si="66"/>
        <v>10000-155957.505182085i</v>
      </c>
      <c r="S256" s="170" t="str">
        <f t="shared" si="67"/>
        <v>-12788515.424931i</v>
      </c>
      <c r="T256" s="170" t="str">
        <f t="shared" si="76"/>
        <v>9760.48190898043-154086.039365414i</v>
      </c>
      <c r="U256" s="170" t="str">
        <f t="shared" si="68"/>
        <v>-1.02741914831373+16.2195830910962i</v>
      </c>
      <c r="V256" s="170"/>
    </row>
    <row r="257" spans="1:22" x14ac:dyDescent="0.2">
      <c r="A257" s="8"/>
      <c r="B257" s="170">
        <f t="shared" si="77"/>
        <v>2.0999999999999766</v>
      </c>
      <c r="C257" s="170">
        <f t="shared" si="78"/>
        <v>125.89254117940995</v>
      </c>
      <c r="D257" s="170">
        <f t="shared" si="69"/>
        <v>0.12589254117940996</v>
      </c>
      <c r="E257" s="170">
        <f t="shared" si="70"/>
        <v>41.260444896384968</v>
      </c>
      <c r="F257" s="170">
        <f t="shared" si="71"/>
        <v>-50.294875708309419</v>
      </c>
      <c r="G257" s="170">
        <f t="shared" si="72"/>
        <v>24.118599096488783</v>
      </c>
      <c r="H257" s="170">
        <f t="shared" si="73"/>
        <v>93.6663739287807</v>
      </c>
      <c r="I257" s="170">
        <f t="shared" si="74"/>
        <v>65.379043992873747</v>
      </c>
      <c r="J257" s="170">
        <f t="shared" si="75"/>
        <v>43.371498220471281</v>
      </c>
      <c r="K257" s="170" t="str">
        <f t="shared" si="61"/>
        <v>1+0.00125799877322796i</v>
      </c>
      <c r="L257" s="170" t="str">
        <f t="shared" si="62"/>
        <v>1-0.000183335036193142i</v>
      </c>
      <c r="M257" s="170" t="str">
        <f t="shared" si="79"/>
        <v>1.00000023063525+0.00107466373703482i</v>
      </c>
      <c r="N257" s="170" t="str">
        <f t="shared" si="63"/>
        <v>1+1.20261098361196i</v>
      </c>
      <c r="O257" s="170" t="str">
        <f t="shared" si="64"/>
        <v>0.999999599624451+0.00175908904587058i</v>
      </c>
      <c r="P257" s="170" t="str">
        <f t="shared" si="80"/>
        <v>0.997884099816736+1.2043695911618i</v>
      </c>
      <c r="Q257" s="170" t="str">
        <f t="shared" si="65"/>
        <v>73.8604675797595-88.949175312063i</v>
      </c>
      <c r="R257" s="170" t="str">
        <f t="shared" si="66"/>
        <v>10000-154172.274382726i</v>
      </c>
      <c r="S257" s="170" t="str">
        <f t="shared" si="67"/>
        <v>-12642126.4993835i</v>
      </c>
      <c r="T257" s="170" t="str">
        <f t="shared" si="76"/>
        <v>9760.48177329681-152322.40468297i</v>
      </c>
      <c r="U257" s="170" t="str">
        <f t="shared" si="68"/>
        <v>-1.02741913403124+16.0339373350495i</v>
      </c>
      <c r="V257" s="170"/>
    </row>
    <row r="258" spans="1:22" x14ac:dyDescent="0.2">
      <c r="A258" s="8"/>
      <c r="B258" s="170">
        <f t="shared" si="77"/>
        <v>2.1049999999999764</v>
      </c>
      <c r="C258" s="170">
        <f t="shared" si="78"/>
        <v>127.35030810165931</v>
      </c>
      <c r="D258" s="170">
        <f t="shared" si="69"/>
        <v>0.12735030810165932</v>
      </c>
      <c r="E258" s="170">
        <f t="shared" si="70"/>
        <v>41.201045487715824</v>
      </c>
      <c r="F258" s="170">
        <f t="shared" si="71"/>
        <v>-50.619268826315405</v>
      </c>
      <c r="G258" s="170">
        <f t="shared" si="72"/>
        <v>24.019022826499828</v>
      </c>
      <c r="H258" s="170">
        <f t="shared" si="73"/>
        <v>93.708706359880907</v>
      </c>
      <c r="I258" s="170">
        <f t="shared" si="74"/>
        <v>65.220068314215652</v>
      </c>
      <c r="J258" s="170">
        <f t="shared" si="75"/>
        <v>43.089437533565501</v>
      </c>
      <c r="K258" s="170" t="str">
        <f t="shared" si="61"/>
        <v>1+0.00127256571248156i</v>
      </c>
      <c r="L258" s="170" t="str">
        <f t="shared" si="62"/>
        <v>1-0.000185457955858977i</v>
      </c>
      <c r="M258" s="170" t="str">
        <f t="shared" si="79"/>
        <v>1.00000023600744+0.00108710775662258i</v>
      </c>
      <c r="N258" s="170" t="str">
        <f t="shared" si="63"/>
        <v>1+1.21653656248915i</v>
      </c>
      <c r="O258" s="170" t="str">
        <f t="shared" si="64"/>
        <v>0.999999590298506+0.00177945833701633i</v>
      </c>
      <c r="P258" s="170" t="str">
        <f t="shared" si="80"/>
        <v>0.9978348141701+1.21831552240932i</v>
      </c>
      <c r="Q258" s="170" t="str">
        <f t="shared" si="65"/>
        <v>72.8557409640463-88.756871552597i</v>
      </c>
      <c r="R258" s="170" t="str">
        <f t="shared" si="66"/>
        <v>10000-152407.478951343i</v>
      </c>
      <c r="S258" s="170" t="str">
        <f t="shared" si="67"/>
        <v>-12497413.2740101i</v>
      </c>
      <c r="T258" s="170" t="str">
        <f t="shared" si="76"/>
        <v>9760.48163445269-150578.960170274i</v>
      </c>
      <c r="U258" s="170" t="str">
        <f t="shared" si="68"/>
        <v>-1.02741911941607+15.8504168600289i</v>
      </c>
      <c r="V258" s="170"/>
    </row>
    <row r="259" spans="1:22" x14ac:dyDescent="0.2">
      <c r="A259" s="8"/>
      <c r="B259" s="170">
        <f t="shared" si="77"/>
        <v>2.1099999999999763</v>
      </c>
      <c r="C259" s="170">
        <f t="shared" si="78"/>
        <v>128.82495516930646</v>
      </c>
      <c r="D259" s="170">
        <f t="shared" si="69"/>
        <v>0.12882495516930648</v>
      </c>
      <c r="E259" s="170">
        <f t="shared" si="70"/>
        <v>41.141092003503346</v>
      </c>
      <c r="F259" s="170">
        <f t="shared" si="71"/>
        <v>-50.942946239900664</v>
      </c>
      <c r="G259" s="170">
        <f t="shared" si="72"/>
        <v>23.919456383644363</v>
      </c>
      <c r="H259" s="170">
        <f t="shared" si="73"/>
        <v>93.751524698811536</v>
      </c>
      <c r="I259" s="170">
        <f t="shared" si="74"/>
        <v>65.060548387147705</v>
      </c>
      <c r="J259" s="170">
        <f t="shared" si="75"/>
        <v>42.808578458910873</v>
      </c>
      <c r="K259" s="170" t="str">
        <f t="shared" si="61"/>
        <v>1+0.00128730132894196i</v>
      </c>
      <c r="L259" s="170" t="str">
        <f t="shared" si="62"/>
        <v>1-0.00018760545777598i</v>
      </c>
      <c r="M259" s="170" t="str">
        <f t="shared" si="79"/>
        <v>1.00000024150476+0.00109969587116598i</v>
      </c>
      <c r="N259" s="170" t="str">
        <f t="shared" si="63"/>
        <v>1+1.23062339196999i</v>
      </c>
      <c r="O259" s="170" t="str">
        <f t="shared" si="64"/>
        <v>0.999999580755332+0.0018000634934372i</v>
      </c>
      <c r="P259" s="170" t="str">
        <f t="shared" si="80"/>
        <v>0.997784380513277+1.23242293953113i</v>
      </c>
      <c r="Q259" s="170" t="str">
        <f t="shared" si="65"/>
        <v>71.8554815864827-88.5536850956879i</v>
      </c>
      <c r="R259" s="170" t="str">
        <f t="shared" si="66"/>
        <v>10000-150662.884966212i</v>
      </c>
      <c r="S259" s="170" t="str">
        <f t="shared" si="67"/>
        <v>-12354356.5672294i</v>
      </c>
      <c r="T259" s="170" t="str">
        <f t="shared" si="76"/>
        <v>9760.48149237445-148855.474735639i</v>
      </c>
      <c r="U259" s="170" t="str">
        <f t="shared" si="68"/>
        <v>-1.02741910446047+15.6689973405936i</v>
      </c>
      <c r="V259" s="170"/>
    </row>
    <row r="260" spans="1:22" x14ac:dyDescent="0.2">
      <c r="A260" s="8"/>
      <c r="B260" s="170">
        <f t="shared" si="77"/>
        <v>2.1149999999999762</v>
      </c>
      <c r="C260" s="170">
        <f t="shared" si="78"/>
        <v>130.3166778452229</v>
      </c>
      <c r="D260" s="170">
        <f t="shared" si="69"/>
        <v>0.13031667784522291</v>
      </c>
      <c r="E260" s="170">
        <f t="shared" si="70"/>
        <v>41.080586977455589</v>
      </c>
      <c r="F260" s="170">
        <f t="shared" si="71"/>
        <v>-51.265868566356836</v>
      </c>
      <c r="G260" s="170">
        <f t="shared" si="72"/>
        <v>23.819899994817565</v>
      </c>
      <c r="H260" s="170">
        <f t="shared" si="73"/>
        <v>93.794834422644499</v>
      </c>
      <c r="I260" s="170">
        <f t="shared" si="74"/>
        <v>64.900486972273157</v>
      </c>
      <c r="J260" s="170">
        <f t="shared" si="75"/>
        <v>42.528965856287662</v>
      </c>
      <c r="K260" s="170" t="str">
        <f t="shared" si="61"/>
        <v>1+0.00130220757579915i</v>
      </c>
      <c r="L260" s="170" t="str">
        <f t="shared" si="62"/>
        <v>1-0.000189777826593204i</v>
      </c>
      <c r="M260" s="170" t="str">
        <f t="shared" si="79"/>
        <v>1.00000024713012+0.00111242974920595i</v>
      </c>
      <c r="N260" s="170" t="str">
        <f t="shared" si="63"/>
        <v>1+1.24487333924846i</v>
      </c>
      <c r="O260" s="170" t="str">
        <f t="shared" si="64"/>
        <v>0.999999570989869+0.00182090724632437i</v>
      </c>
      <c r="P260" s="170" t="str">
        <f t="shared" si="80"/>
        <v>0.997732772105675+1.24669371243151i</v>
      </c>
      <c r="Q260" s="170" t="str">
        <f t="shared" si="65"/>
        <v>70.8599230633671-88.3397441753601i</v>
      </c>
      <c r="R260" s="170" t="str">
        <f t="shared" si="66"/>
        <v>10000-148938.261183291i</v>
      </c>
      <c r="S260" s="170" t="str">
        <f t="shared" si="67"/>
        <v>-12212937.4170299i</v>
      </c>
      <c r="T260" s="170" t="str">
        <f t="shared" si="76"/>
        <v>9760.48134698679-147151.719932941i</v>
      </c>
      <c r="U260" s="170" t="str">
        <f t="shared" si="68"/>
        <v>-1.02741908915651+15.4896547297833i</v>
      </c>
      <c r="V260" s="170"/>
    </row>
    <row r="261" spans="1:22" x14ac:dyDescent="0.2">
      <c r="A261" s="8"/>
      <c r="B261" s="170">
        <f t="shared" si="77"/>
        <v>2.1199999999999761</v>
      </c>
      <c r="C261" s="170">
        <f t="shared" si="78"/>
        <v>131.82567385563348</v>
      </c>
      <c r="D261" s="170">
        <f t="shared" si="69"/>
        <v>0.13182567385563349</v>
      </c>
      <c r="E261" s="170">
        <f t="shared" si="70"/>
        <v>41.019533071114495</v>
      </c>
      <c r="F261" s="170">
        <f t="shared" si="71"/>
        <v>-51.587996902222258</v>
      </c>
      <c r="G261" s="170">
        <f t="shared" si="72"/>
        <v>23.72035389210529</v>
      </c>
      <c r="H261" s="170">
        <f t="shared" si="73"/>
        <v>93.838641066672551</v>
      </c>
      <c r="I261" s="170">
        <f t="shared" si="74"/>
        <v>64.739886963219789</v>
      </c>
      <c r="J261" s="170">
        <f t="shared" si="75"/>
        <v>42.250644164450293</v>
      </c>
      <c r="K261" s="170" t="str">
        <f t="shared" si="61"/>
        <v>1+0.00131728642886001i</v>
      </c>
      <c r="L261" s="170" t="str">
        <f t="shared" si="62"/>
        <v>1-0.000191975350255783i</v>
      </c>
      <c r="M261" s="170" t="str">
        <f t="shared" si="79"/>
        <v>1.00000025288652+0.00112531107860423i</v>
      </c>
      <c r="N261" s="170" t="str">
        <f t="shared" si="63"/>
        <v>1+1.25928829313966i</v>
      </c>
      <c r="O261" s="170" t="str">
        <f t="shared" si="64"/>
        <v>0.99999956099694+0.0018419923584947i</v>
      </c>
      <c r="P261" s="170" t="str">
        <f t="shared" si="80"/>
        <v>0.997679961583835+1.26112973266674i</v>
      </c>
      <c r="Q261" s="170" t="str">
        <f t="shared" si="65"/>
        <v>69.8692943404995-88.1151830453467i</v>
      </c>
      <c r="R261" s="170" t="str">
        <f t="shared" si="66"/>
        <v>10000-147233.379005566i</v>
      </c>
      <c r="S261" s="170" t="str">
        <f t="shared" si="67"/>
        <v>-12073137.0784564i</v>
      </c>
      <c r="T261" s="170" t="str">
        <f t="shared" si="76"/>
        <v>9760.48119821262-145467.469931325i</v>
      </c>
      <c r="U261" s="170" t="str">
        <f t="shared" si="68"/>
        <v>-1.02741907349607+15.312365255929i</v>
      </c>
      <c r="V261" s="170"/>
    </row>
    <row r="262" spans="1:22" x14ac:dyDescent="0.2">
      <c r="A262" s="8"/>
      <c r="B262" s="170">
        <f t="shared" si="77"/>
        <v>2.124999999999976</v>
      </c>
      <c r="C262" s="170">
        <f t="shared" si="78"/>
        <v>133.35214321632509</v>
      </c>
      <c r="D262" s="170">
        <f t="shared" si="69"/>
        <v>0.1333521432163251</v>
      </c>
      <c r="E262" s="170">
        <f t="shared" si="70"/>
        <v>40.95793307122112</v>
      </c>
      <c r="F262" s="170">
        <f t="shared" si="71"/>
        <v>-51.909292844873463</v>
      </c>
      <c r="G262" s="170">
        <f t="shared" si="72"/>
        <v>23.620818312901154</v>
      </c>
      <c r="H262" s="170">
        <f t="shared" si="73"/>
        <v>93.882950224903666</v>
      </c>
      <c r="I262" s="170">
        <f t="shared" si="74"/>
        <v>64.57875138412227</v>
      </c>
      <c r="J262" s="170">
        <f t="shared" si="75"/>
        <v>41.973657380030204</v>
      </c>
      <c r="K262" s="170" t="str">
        <f t="shared" si="61"/>
        <v>1+0.00133253988681017i</v>
      </c>
      <c r="L262" s="170" t="str">
        <f t="shared" si="62"/>
        <v>1-0.000194198320043098i</v>
      </c>
      <c r="M262" s="170" t="str">
        <f t="shared" si="79"/>
        <v>1.00000025877701+0.00113834156676707i</v>
      </c>
      <c r="N262" s="170" t="str">
        <f t="shared" si="63"/>
        <v>1+1.27387016433009i</v>
      </c>
      <c r="O262" s="170" t="str">
        <f t="shared" si="64"/>
        <v>0.999999550771245+0.00186332162475697i</v>
      </c>
      <c r="P262" s="170" t="str">
        <f t="shared" si="80"/>
        <v>0.997625920946916+1.27573291369574i</v>
      </c>
      <c r="Q262" s="170" t="str">
        <f t="shared" si="65"/>
        <v>68.8838195019474-87.8801417789029i</v>
      </c>
      <c r="R262" s="170" t="str">
        <f t="shared" si="66"/>
        <v>10000-145548.01245275i</v>
      </c>
      <c r="S262" s="170" t="str">
        <f t="shared" si="67"/>
        <v>-11934937.0211255i</v>
      </c>
      <c r="T262" s="170" t="str">
        <f t="shared" si="76"/>
        <v>9760.48104597314-143802.501485279i</v>
      </c>
      <c r="U262" s="170" t="str">
        <f t="shared" si="68"/>
        <v>-1.02741905747086+15.1371054195031i</v>
      </c>
      <c r="V262" s="170"/>
    </row>
    <row r="263" spans="1:22" x14ac:dyDescent="0.2">
      <c r="A263" s="8"/>
      <c r="B263" s="170">
        <f t="shared" si="77"/>
        <v>2.1299999999999759</v>
      </c>
      <c r="C263" s="170">
        <f t="shared" si="78"/>
        <v>134.89628825915796</v>
      </c>
      <c r="D263" s="170">
        <f t="shared" si="69"/>
        <v>0.13489628825915795</v>
      </c>
      <c r="E263" s="170">
        <f t="shared" si="70"/>
        <v>40.895789886977909</v>
      </c>
      <c r="F263" s="170">
        <f t="shared" si="71"/>
        <v>-52.229718513375602</v>
      </c>
      <c r="G263" s="170">
        <f t="shared" si="72"/>
        <v>23.521293500025173</v>
      </c>
      <c r="H263" s="170">
        <f t="shared" si="73"/>
        <v>93.92776755055506</v>
      </c>
      <c r="I263" s="170">
        <f t="shared" si="74"/>
        <v>64.417083387003089</v>
      </c>
      <c r="J263" s="170">
        <f t="shared" si="75"/>
        <v>41.698049037179459</v>
      </c>
      <c r="K263" s="170" t="str">
        <f t="shared" si="61"/>
        <v>1+0.00134796997147898i</v>
      </c>
      <c r="L263" s="170" t="str">
        <f t="shared" si="62"/>
        <v>1-0.000196447030607386i</v>
      </c>
      <c r="M263" s="170" t="str">
        <f t="shared" si="79"/>
        <v>1.0000002648047+0.00115152294087159i</v>
      </c>
      <c r="N263" s="170" t="str">
        <f t="shared" si="63"/>
        <v>1+1.288620885631i</v>
      </c>
      <c r="O263" s="170" t="str">
        <f t="shared" si="64"/>
        <v>0.999999540307363+0.00188489787228232i</v>
      </c>
      <c r="P263" s="170" t="str">
        <f t="shared" si="80"/>
        <v>0.997570621541859+1.29050519113375i</v>
      </c>
      <c r="Q263" s="170" t="str">
        <f t="shared" si="65"/>
        <v>67.9037175887159-87.6347660618321i</v>
      </c>
      <c r="R263" s="170" t="str">
        <f t="shared" si="66"/>
        <v>10000-143881.938131333i</v>
      </c>
      <c r="S263" s="170" t="str">
        <f t="shared" si="67"/>
        <v>-11798318.9267693i</v>
      </c>
      <c r="T263" s="170" t="str">
        <f t="shared" si="76"/>
        <v>9760.48089018747-142156.593905037i</v>
      </c>
      <c r="U263" s="170" t="str">
        <f t="shared" si="68"/>
        <v>-1.02741904107237+14.9638519900039i</v>
      </c>
      <c r="V263" s="170"/>
    </row>
    <row r="264" spans="1:22" x14ac:dyDescent="0.2">
      <c r="A264" s="8"/>
      <c r="B264" s="170">
        <f t="shared" si="77"/>
        <v>2.1349999999999758</v>
      </c>
      <c r="C264" s="170">
        <f t="shared" si="78"/>
        <v>136.45831365888495</v>
      </c>
      <c r="D264" s="170">
        <f t="shared" si="69"/>
        <v>0.13645831365888494</v>
      </c>
      <c r="E264" s="170">
        <f t="shared" si="70"/>
        <v>40.833106547213937</v>
      </c>
      <c r="F264" s="170">
        <f t="shared" si="71"/>
        <v>-52.549236568564631</v>
      </c>
      <c r="G264" s="170">
        <f t="shared" si="72"/>
        <v>23.421779701845786</v>
      </c>
      <c r="H264" s="170">
        <f t="shared" si="73"/>
        <v>93.97309875654652</v>
      </c>
      <c r="I264" s="170">
        <f t="shared" si="74"/>
        <v>64.254886249059723</v>
      </c>
      <c r="J264" s="170">
        <f t="shared" si="75"/>
        <v>41.423862187981889</v>
      </c>
      <c r="K264" s="170" t="str">
        <f t="shared" si="61"/>
        <v>1+0.00136357872810744i</v>
      </c>
      <c r="L264" s="170" t="str">
        <f t="shared" si="62"/>
        <v>1-0.000198721780012797i</v>
      </c>
      <c r="M264" s="170" t="str">
        <f t="shared" si="79"/>
        <v>1.00000027097279+0.00116485694809464i</v>
      </c>
      <c r="N264" s="170" t="str">
        <f t="shared" si="63"/>
        <v>1+1.30354241223452i</v>
      </c>
      <c r="O264" s="170" t="str">
        <f t="shared" si="64"/>
        <v>0.999999529599746+0.001906723960979i</v>
      </c>
      <c r="P264" s="170" t="str">
        <f t="shared" si="80"/>
        <v>0.997514034048186+1.30544852300882i</v>
      </c>
      <c r="Q264" s="170" t="str">
        <f t="shared" si="65"/>
        <v>66.9292024275872-87.3792069792785i</v>
      </c>
      <c r="R264" s="170" t="str">
        <f t="shared" si="66"/>
        <v>10000-142234.935204968i</v>
      </c>
      <c r="S264" s="170" t="str">
        <f t="shared" si="67"/>
        <v>-11663264.6868074i</v>
      </c>
      <c r="T264" s="170" t="str">
        <f t="shared" si="76"/>
        <v>9760.48073077306-140529.529027332i</v>
      </c>
      <c r="U264" s="170" t="str">
        <f t="shared" si="68"/>
        <v>-1.0274190242919+14.7925820028771i</v>
      </c>
      <c r="V264" s="170"/>
    </row>
    <row r="265" spans="1:22" x14ac:dyDescent="0.2">
      <c r="A265" s="8"/>
      <c r="B265" s="170">
        <f t="shared" si="77"/>
        <v>2.1399999999999757</v>
      </c>
      <c r="C265" s="170">
        <f t="shared" si="78"/>
        <v>138.03842646028087</v>
      </c>
      <c r="D265" s="170">
        <f t="shared" si="69"/>
        <v>0.13803842646028086</v>
      </c>
      <c r="E265" s="170">
        <f t="shared" si="70"/>
        <v>40.769886197458298</v>
      </c>
      <c r="F265" s="170">
        <f t="shared" si="71"/>
        <v>-52.867810232343651</v>
      </c>
      <c r="G265" s="170">
        <f t="shared" si="72"/>
        <v>23.322277172403702</v>
      </c>
      <c r="H265" s="170">
        <f t="shared" si="73"/>
        <v>94.018949615993392</v>
      </c>
      <c r="I265" s="170">
        <f t="shared" si="74"/>
        <v>64.092163369861993</v>
      </c>
      <c r="J265" s="170">
        <f t="shared" si="75"/>
        <v>41.151139383649742</v>
      </c>
      <c r="K265" s="170" t="str">
        <f t="shared" si="61"/>
        <v>1+0.00137936822561933i</v>
      </c>
      <c r="L265" s="170" t="str">
        <f t="shared" si="62"/>
        <v>1-0.000201022869774901i</v>
      </c>
      <c r="M265" s="170" t="str">
        <f t="shared" si="79"/>
        <v>1.00000027728456+0.00117834535584443i</v>
      </c>
      <c r="N265" s="170" t="str">
        <f t="shared" si="63"/>
        <v>1+1.31863672197282i</v>
      </c>
      <c r="O265" s="170" t="str">
        <f t="shared" si="64"/>
        <v>0.999999518642717+0.00192880278387141i</v>
      </c>
      <c r="P265" s="170" t="str">
        <f t="shared" si="80"/>
        <v>0.997456128462461+1.3205648900213i</v>
      </c>
      <c r="Q265" s="170" t="str">
        <f t="shared" si="65"/>
        <v>65.9604824703387-87.1136207968429i</v>
      </c>
      <c r="R265" s="170" t="str">
        <f t="shared" si="66"/>
        <v>10000-140606.7853652i</v>
      </c>
      <c r="S265" s="170" t="str">
        <f t="shared" si="67"/>
        <v>-11529756.3999464i</v>
      </c>
      <c r="T265" s="170" t="str">
        <f t="shared" si="76"/>
        <v>9760.48056764549-138921.091186477i</v>
      </c>
      <c r="U265" s="170" t="str">
        <f t="shared" si="68"/>
        <v>-1.02741900712058+14.6232727564713i</v>
      </c>
      <c r="V265" s="170"/>
    </row>
    <row r="266" spans="1:22" x14ac:dyDescent="0.2">
      <c r="A266" s="8"/>
      <c r="B266" s="170">
        <f t="shared" si="77"/>
        <v>2.1449999999999756</v>
      </c>
      <c r="C266" s="170">
        <f t="shared" si="78"/>
        <v>139.63683610558593</v>
      </c>
      <c r="D266" s="170">
        <f t="shared" si="69"/>
        <v>0.13963683610558592</v>
      </c>
      <c r="E266" s="170">
        <f t="shared" si="70"/>
        <v>40.70613209692673</v>
      </c>
      <c r="F266" s="170">
        <f t="shared" si="71"/>
        <v>-53.185403306171899</v>
      </c>
      <c r="G266" s="170">
        <f t="shared" si="72"/>
        <v>23.222786171539141</v>
      </c>
      <c r="H266" s="170">
        <f t="shared" si="73"/>
        <v>94.0653259626975</v>
      </c>
      <c r="I266" s="170">
        <f t="shared" si="74"/>
        <v>63.928918268465871</v>
      </c>
      <c r="J266" s="170">
        <f t="shared" si="75"/>
        <v>40.879922656525601</v>
      </c>
      <c r="K266" s="170" t="str">
        <f t="shared" si="61"/>
        <v>1+0.00139534055689545i</v>
      </c>
      <c r="L266" s="170" t="str">
        <f t="shared" si="62"/>
        <v>1-0.000203350604900653i</v>
      </c>
      <c r="M266" s="170" t="str">
        <f t="shared" si="79"/>
        <v>1.00000028374335+0.0011919899519948i</v>
      </c>
      <c r="N266" s="170" t="str">
        <f t="shared" si="63"/>
        <v>1+1.33390581558033i</v>
      </c>
      <c r="O266" s="170" t="str">
        <f t="shared" si="64"/>
        <v>0.999999507430465+0.00195113726748361i</v>
      </c>
      <c r="P266" s="170" t="str">
        <f t="shared" si="80"/>
        <v>0.997396874082373+1.33585629580645i</v>
      </c>
      <c r="Q266" s="170" t="str">
        <f t="shared" si="65"/>
        <v>64.9977606435272-86.8381687365825i</v>
      </c>
      <c r="R266" s="170" t="str">
        <f t="shared" si="66"/>
        <v>10000-138997.272802533i</v>
      </c>
      <c r="S266" s="170" t="str">
        <f t="shared" si="67"/>
        <v>-11397776.3698077i</v>
      </c>
      <c r="T266" s="170" t="str">
        <f t="shared" si="76"/>
        <v>9760.4804007182-137331.06718578i</v>
      </c>
      <c r="U266" s="170" t="str">
        <f t="shared" si="68"/>
        <v>-1.02741898954929+14.4559018090295i</v>
      </c>
      <c r="V266" s="170"/>
    </row>
    <row r="267" spans="1:22" x14ac:dyDescent="0.2">
      <c r="A267" s="8"/>
      <c r="B267" s="170">
        <f t="shared" si="77"/>
        <v>2.1499999999999755</v>
      </c>
      <c r="C267" s="170">
        <f t="shared" si="78"/>
        <v>141.25375446226752</v>
      </c>
      <c r="D267" s="170">
        <f t="shared" si="69"/>
        <v>0.14125375446226751</v>
      </c>
      <c r="E267" s="170">
        <f t="shared" si="70"/>
        <v>40.641847615429576</v>
      </c>
      <c r="F267" s="170">
        <f t="shared" si="71"/>
        <v>-53.501980188726279</v>
      </c>
      <c r="G267" s="170">
        <f t="shared" si="72"/>
        <v>23.123306965020749</v>
      </c>
      <c r="H267" s="170">
        <f t="shared" si="73"/>
        <v>94.112233691637954</v>
      </c>
      <c r="I267" s="170">
        <f t="shared" si="74"/>
        <v>63.765154580450329</v>
      </c>
      <c r="J267" s="170">
        <f t="shared" si="75"/>
        <v>40.610253502911675</v>
      </c>
      <c r="K267" s="170" t="str">
        <f t="shared" si="61"/>
        <v>1+0.001411497839051i</v>
      </c>
      <c r="L267" s="170" t="str">
        <f t="shared" si="62"/>
        <v>1-0.000205705293928823i</v>
      </c>
      <c r="M267" s="170" t="str">
        <f t="shared" si="79"/>
        <v>1.00000029035258+0.00120579254512218i</v>
      </c>
      <c r="N267" s="170" t="str">
        <f t="shared" si="63"/>
        <v>1+1.34935171695885i</v>
      </c>
      <c r="O267" s="170" t="str">
        <f t="shared" si="64"/>
        <v>0.999999495957047+0.00197373037222722i</v>
      </c>
      <c r="P267" s="170" t="str">
        <f t="shared" si="80"/>
        <v>0.997336239490468+1.35132476719985i</v>
      </c>
      <c r="Q267" s="170" t="str">
        <f t="shared" si="65"/>
        <v>64.041234209012-86.553016748484i</v>
      </c>
      <c r="R267" s="170" t="str">
        <f t="shared" si="66"/>
        <v>10000-137406.184177818i</v>
      </c>
      <c r="S267" s="170" t="str">
        <f t="shared" si="67"/>
        <v>-11267307.1025811i</v>
      </c>
      <c r="T267" s="170" t="str">
        <f t="shared" si="76"/>
        <v>9760.48022990264-135759.246269277i</v>
      </c>
      <c r="U267" s="170" t="str">
        <f t="shared" si="68"/>
        <v>-1.0274189715687+14.2904469757134i</v>
      </c>
      <c r="V267" s="170"/>
    </row>
    <row r="268" spans="1:22" x14ac:dyDescent="0.2">
      <c r="A268" s="8"/>
      <c r="B268" s="170">
        <f t="shared" si="77"/>
        <v>2.1549999999999754</v>
      </c>
      <c r="C268" s="170">
        <f t="shared" si="78"/>
        <v>142.88939585110228</v>
      </c>
      <c r="D268" s="170">
        <f t="shared" si="69"/>
        <v>0.14288939585110227</v>
      </c>
      <c r="E268" s="170">
        <f t="shared" si="70"/>
        <v>40.577036230204442</v>
      </c>
      <c r="F268" s="170">
        <f t="shared" si="71"/>
        <v>-53.817505892726388</v>
      </c>
      <c r="G268" s="170">
        <f t="shared" si="72"/>
        <v>23.023839824678916</v>
      </c>
      <c r="H268" s="170">
        <f t="shared" si="73"/>
        <v>94.159678759459382</v>
      </c>
      <c r="I268" s="170">
        <f t="shared" si="74"/>
        <v>63.600876054883358</v>
      </c>
      <c r="J268" s="170">
        <f t="shared" si="75"/>
        <v>40.342172866732994</v>
      </c>
      <c r="K268" s="170" t="str">
        <f t="shared" si="61"/>
        <v>1+0.00142784221371624i</v>
      </c>
      <c r="L268" s="170" t="str">
        <f t="shared" si="62"/>
        <v>1-0.000208087248970891i</v>
      </c>
      <c r="M268" s="170" t="str">
        <f t="shared" si="79"/>
        <v>1.00000029711576+0.00121975496474535i</v>
      </c>
      <c r="N268" s="170" t="str">
        <f t="shared" si="63"/>
        <v>1+1.36497647344589i</v>
      </c>
      <c r="O268" s="170" t="str">
        <f t="shared" si="64"/>
        <v>0.999999484216378+0.0019965850927938i</v>
      </c>
      <c r="P268" s="170" t="str">
        <f t="shared" si="80"/>
        <v>0.997274192537482+1.36697235450617i</v>
      </c>
      <c r="Q268" s="170" t="str">
        <f t="shared" si="65"/>
        <v>63.0910946353064-86.2583352779642i</v>
      </c>
      <c r="R268" s="170" t="str">
        <f t="shared" si="66"/>
        <v>10000-135833.308593984i</v>
      </c>
      <c r="S268" s="170" t="str">
        <f t="shared" si="67"/>
        <v>-11138331.3047066i</v>
      </c>
      <c r="T268" s="170" t="str">
        <f t="shared" si="76"/>
        <v>9760.48005510826-134205.420093812i</v>
      </c>
      <c r="U268" s="170" t="str">
        <f t="shared" si="68"/>
        <v>-1.02741895316929+14.1268863256644i</v>
      </c>
      <c r="V268" s="170"/>
    </row>
    <row r="269" spans="1:22" x14ac:dyDescent="0.2">
      <c r="A269" s="8"/>
      <c r="B269" s="170">
        <f t="shared" si="77"/>
        <v>2.1599999999999753</v>
      </c>
      <c r="C269" s="170">
        <f t="shared" si="78"/>
        <v>144.54397707458463</v>
      </c>
      <c r="D269" s="170">
        <f t="shared" si="69"/>
        <v>0.14454397707458463</v>
      </c>
      <c r="E269" s="170">
        <f t="shared" si="70"/>
        <v>40.511701522681392</v>
      </c>
      <c r="F269" s="170">
        <f t="shared" si="71"/>
        <v>-54.131946060902138</v>
      </c>
      <c r="G269" s="170">
        <f t="shared" si="72"/>
        <v>22.924385028540151</v>
      </c>
      <c r="H269" s="170">
        <f t="shared" si="73"/>
        <v>94.207667184959135</v>
      </c>
      <c r="I269" s="170">
        <f t="shared" si="74"/>
        <v>63.436086551221543</v>
      </c>
      <c r="J269" s="170">
        <f t="shared" si="75"/>
        <v>40.075721124056997</v>
      </c>
      <c r="K269" s="170" t="str">
        <f t="shared" si="61"/>
        <v>1+0.00144437584732032i</v>
      </c>
      <c r="L269" s="170" t="str">
        <f t="shared" si="62"/>
        <v>1-0.000210496785752417i</v>
      </c>
      <c r="M269" s="170" t="str">
        <f t="shared" si="79"/>
        <v>1.00000030403647+0.0012338790615679i</v>
      </c>
      <c r="N269" s="170" t="str">
        <f t="shared" si="63"/>
        <v>1+1.380782156086i</v>
      </c>
      <c r="O269" s="170" t="str">
        <f t="shared" si="64"/>
        <v>0.999999472202234+0.0020197044585518i</v>
      </c>
      <c r="P269" s="170" t="str">
        <f t="shared" si="80"/>
        <v>0.997210700325298+1.38280113177081i</v>
      </c>
      <c r="Q269" s="170" t="str">
        <f t="shared" si="65"/>
        <v>62.1475274798707-85.9542990299845i</v>
      </c>
      <c r="R269" s="170" t="str">
        <f t="shared" si="66"/>
        <v>10000-134278.437568073i</v>
      </c>
      <c r="S269" s="170" t="str">
        <f t="shared" si="67"/>
        <v>-11010831.880582i</v>
      </c>
      <c r="T269" s="170" t="str">
        <f t="shared" si="76"/>
        <v>9760.47987624243-132669.382701406i</v>
      </c>
      <c r="U269" s="170" t="str">
        <f t="shared" si="68"/>
        <v>-1.02741893434131+13.9651981790954i</v>
      </c>
      <c r="V269" s="170"/>
    </row>
    <row r="270" spans="1:22" x14ac:dyDescent="0.2">
      <c r="A270" s="8"/>
      <c r="B270" s="170">
        <f t="shared" si="77"/>
        <v>2.1649999999999752</v>
      </c>
      <c r="C270" s="170">
        <f t="shared" si="78"/>
        <v>146.21771744566348</v>
      </c>
      <c r="D270" s="170">
        <f t="shared" si="69"/>
        <v>0.14621771744566348</v>
      </c>
      <c r="E270" s="170">
        <f t="shared" si="70"/>
        <v>40.445847175186259</v>
      </c>
      <c r="F270" s="170">
        <f t="shared" si="71"/>
        <v>-54.445266981097362</v>
      </c>
      <c r="G270" s="170">
        <f t="shared" si="72"/>
        <v>22.824942860965475</v>
      </c>
      <c r="H270" s="170">
        <f t="shared" si="73"/>
        <v>94.256205049571733</v>
      </c>
      <c r="I270" s="170">
        <f t="shared" si="74"/>
        <v>63.270790036151737</v>
      </c>
      <c r="J270" s="170">
        <f t="shared" si="75"/>
        <v>39.810938068474371</v>
      </c>
      <c r="K270" s="170" t="str">
        <f t="shared" si="61"/>
        <v>1+0.00146110093137846i</v>
      </c>
      <c r="L270" s="170" t="str">
        <f t="shared" si="62"/>
        <v>1-0.000212934223654893i</v>
      </c>
      <c r="M270" s="170" t="str">
        <f t="shared" si="79"/>
        <v>1.00000031111839+0.00124816670772357i</v>
      </c>
      <c r="N270" s="170" t="str">
        <f t="shared" si="63"/>
        <v>1+1.39677085990528i</v>
      </c>
      <c r="O270" s="170" t="str">
        <f t="shared" si="64"/>
        <v>0.999999459908245+0.00204309153394811i</v>
      </c>
      <c r="P270" s="170" t="str">
        <f t="shared" si="80"/>
        <v>0.997145729189507+1.3988131970548i</v>
      </c>
      <c r="Q270" s="170" t="str">
        <f t="shared" si="65"/>
        <v>61.2107122823856-85.6410867303476i</v>
      </c>
      <c r="R270" s="170" t="str">
        <f t="shared" si="66"/>
        <v>10000-132741.365003618i</v>
      </c>
      <c r="S270" s="170" t="str">
        <f t="shared" si="67"/>
        <v>-10884791.9302967i</v>
      </c>
      <c r="T270" s="170" t="str">
        <f t="shared" si="76"/>
        <v>9760.47969321033-131150.930491969i</v>
      </c>
      <c r="U270" s="170" t="str">
        <f t="shared" si="68"/>
        <v>-1.02741891507477+13.8053611044178i</v>
      </c>
      <c r="V270" s="170"/>
    </row>
    <row r="271" spans="1:22" x14ac:dyDescent="0.2">
      <c r="A271" s="8"/>
      <c r="B271" s="170">
        <f t="shared" si="77"/>
        <v>2.1699999999999751</v>
      </c>
      <c r="C271" s="170">
        <f t="shared" si="78"/>
        <v>147.91083881681229</v>
      </c>
      <c r="D271" s="170">
        <f t="shared" si="69"/>
        <v>0.14791083881681227</v>
      </c>
      <c r="E271" s="170">
        <f t="shared" si="70"/>
        <v>40.379476967587124</v>
      </c>
      <c r="F271" s="170">
        <f t="shared" si="71"/>
        <v>-54.757435600500315</v>
      </c>
      <c r="G271" s="170">
        <f t="shared" si="72"/>
        <v>22.725513612791076</v>
      </c>
      <c r="H271" s="170">
        <f t="shared" si="73"/>
        <v>94.305298497851666</v>
      </c>
      <c r="I271" s="170">
        <f t="shared" si="74"/>
        <v>63.1049905803782</v>
      </c>
      <c r="J271" s="170">
        <f t="shared" si="75"/>
        <v>39.547862897351351</v>
      </c>
      <c r="K271" s="170" t="str">
        <f t="shared" si="61"/>
        <v>1+0.00147801968278245i</v>
      </c>
      <c r="L271" s="170" t="str">
        <f t="shared" si="62"/>
        <v>1-0.000215399885758072i</v>
      </c>
      <c r="M271" s="170" t="str">
        <f t="shared" si="79"/>
        <v>1.00000031836527+0.00126261979702438i</v>
      </c>
      <c r="N271" s="170" t="str">
        <f t="shared" si="63"/>
        <v>1+1.41294470418911i</v>
      </c>
      <c r="O271" s="170" t="str">
        <f t="shared" si="64"/>
        <v>0.999999447327892+0.00206674941891425i</v>
      </c>
      <c r="P271" s="170" t="str">
        <f t="shared" si="80"/>
        <v>0.997079244681551+1.4150106727129i</v>
      </c>
      <c r="Q271" s="170" t="str">
        <f t="shared" si="65"/>
        <v>60.2808224690214-85.3188808847384i</v>
      </c>
      <c r="R271" s="170" t="str">
        <f t="shared" si="66"/>
        <v>10000-131221.887163313i</v>
      </c>
      <c r="S271" s="170" t="str">
        <f t="shared" si="67"/>
        <v>-10760194.7473916i</v>
      </c>
      <c r="T271" s="170" t="str">
        <f t="shared" si="76"/>
        <v>9760.47950591483-129649.862196302i</v>
      </c>
      <c r="U271" s="170" t="str">
        <f t="shared" si="68"/>
        <v>-1.02741889535946+13.6473539154002i</v>
      </c>
      <c r="V271" s="170"/>
    </row>
    <row r="272" spans="1:22" x14ac:dyDescent="0.2">
      <c r="A272" s="8"/>
      <c r="B272" s="170">
        <f t="shared" si="77"/>
        <v>2.174999999999975</v>
      </c>
      <c r="C272" s="170">
        <f t="shared" si="78"/>
        <v>149.62356560943479</v>
      </c>
      <c r="D272" s="170">
        <f t="shared" si="69"/>
        <v>0.14962356560943479</v>
      </c>
      <c r="E272" s="170">
        <f t="shared" si="70"/>
        <v>40.312594773891988</v>
      </c>
      <c r="F272" s="170">
        <f t="shared" si="71"/>
        <v>-55.068419538990646</v>
      </c>
      <c r="G272" s="170">
        <f t="shared" si="72"/>
        <v>22.626097581472632</v>
      </c>
      <c r="H272" s="170">
        <f t="shared" si="73"/>
        <v>94.354953737952769</v>
      </c>
      <c r="I272" s="170">
        <f t="shared" si="74"/>
        <v>62.938692355364623</v>
      </c>
      <c r="J272" s="170">
        <f t="shared" si="75"/>
        <v>39.286534198962123</v>
      </c>
      <c r="K272" s="170" t="str">
        <f t="shared" si="61"/>
        <v>1+0.00149513434409446i</v>
      </c>
      <c r="L272" s="170" t="str">
        <f t="shared" si="62"/>
        <v>1-0.000217894098882795i</v>
      </c>
      <c r="M272" s="170" t="str">
        <f t="shared" si="79"/>
        <v>1.00000032578095+0.00127724024521167i</v>
      </c>
      <c r="N272" s="170" t="str">
        <f t="shared" si="63"/>
        <v>1+1.42930583276304i</v>
      </c>
      <c r="O272" s="170" t="str">
        <f t="shared" si="64"/>
        <v>0.999999434454505+0.00209068124927724i</v>
      </c>
      <c r="P272" s="170" t="str">
        <f t="shared" si="80"/>
        <v>0.997011211550465+1.43139570567484i</v>
      </c>
      <c r="Q272" s="170" t="str">
        <f t="shared" si="65"/>
        <v>59.3580252677075-84.9878675360825i</v>
      </c>
      <c r="R272" s="170" t="str">
        <f t="shared" si="66"/>
        <v>10000-129719.802642016i</v>
      </c>
      <c r="S272" s="170" t="str">
        <f t="shared" si="67"/>
        <v>-10637023.8166453i</v>
      </c>
      <c r="T272" s="170" t="str">
        <f t="shared" si="76"/>
        <v>9760.47931425667-128165.978849428i</v>
      </c>
      <c r="U272" s="170" t="str">
        <f t="shared" si="68"/>
        <v>-1.02741887518491+13.4911556683609i</v>
      </c>
      <c r="V272" s="170"/>
    </row>
    <row r="273" spans="1:22" x14ac:dyDescent="0.2">
      <c r="A273" s="8"/>
      <c r="B273" s="170">
        <f t="shared" si="77"/>
        <v>2.1799999999999748</v>
      </c>
      <c r="C273" s="170">
        <f t="shared" si="78"/>
        <v>151.35612484361215</v>
      </c>
      <c r="D273" s="170">
        <f t="shared" si="69"/>
        <v>0.15135612484361216</v>
      </c>
      <c r="E273" s="170">
        <f t="shared" si="70"/>
        <v>40.245204558802016</v>
      </c>
      <c r="F273" s="170">
        <f t="shared" si="71"/>
        <v>-55.378187101600588</v>
      </c>
      <c r="G273" s="170">
        <f t="shared" si="72"/>
        <v>22.526695071232101</v>
      </c>
      <c r="H273" s="170">
        <f t="shared" si="73"/>
        <v>94.405177042105308</v>
      </c>
      <c r="I273" s="170">
        <f t="shared" si="74"/>
        <v>62.771899630034113</v>
      </c>
      <c r="J273" s="170">
        <f t="shared" si="75"/>
        <v>39.02698994050472</v>
      </c>
      <c r="K273" s="170" t="str">
        <f t="shared" si="61"/>
        <v>1+0.00151244718384431i</v>
      </c>
      <c r="L273" s="170" t="str">
        <f t="shared" si="62"/>
        <v>1-0.00022041719363431i</v>
      </c>
      <c r="M273" s="170" t="str">
        <f t="shared" si="79"/>
        <v>1.00000033336936+0.00129202999021i</v>
      </c>
      <c r="N273" s="170" t="str">
        <f t="shared" si="63"/>
        <v>1+1.44585641427692i</v>
      </c>
      <c r="O273" s="170" t="str">
        <f t="shared" si="64"/>
        <v>0.999999421281258+0.00211489019717527i</v>
      </c>
      <c r="P273" s="170" t="str">
        <f t="shared" si="80"/>
        <v>0.996941593724181+1.44797046772989i</v>
      </c>
      <c r="Q273" s="170" t="str">
        <f t="shared" si="65"/>
        <v>58.4424816343445-84.6482360207651i</v>
      </c>
      <c r="R273" s="170" t="str">
        <f t="shared" si="66"/>
        <v>10000-128234.912340053i</v>
      </c>
      <c r="S273" s="170" t="str">
        <f t="shared" si="67"/>
        <v>-10515262.8118843i</v>
      </c>
      <c r="T273" s="170" t="str">
        <f t="shared" si="76"/>
        <v>9760.47911813417-126699.083764219i</v>
      </c>
      <c r="U273" s="170" t="str">
        <f t="shared" si="68"/>
        <v>-1.02741885454044+13.3367456593915i</v>
      </c>
      <c r="V273" s="170"/>
    </row>
    <row r="274" spans="1:22" x14ac:dyDescent="0.2">
      <c r="A274" s="8"/>
      <c r="B274" s="170">
        <f t="shared" si="77"/>
        <v>2.1849999999999747</v>
      </c>
      <c r="C274" s="170">
        <f t="shared" si="78"/>
        <v>153.10874616819424</v>
      </c>
      <c r="D274" s="170">
        <f t="shared" si="69"/>
        <v>0.15310874616819425</v>
      </c>
      <c r="E274" s="170">
        <f t="shared" si="70"/>
        <v>40.177310374227204</v>
      </c>
      <c r="F274" s="170">
        <f t="shared" si="71"/>
        <v>-55.686707290086396</v>
      </c>
      <c r="G274" s="170">
        <f t="shared" si="72"/>
        <v>22.427306393207708</v>
      </c>
      <c r="H274" s="170">
        <f t="shared" si="73"/>
        <v>94.455974747089513</v>
      </c>
      <c r="I274" s="170">
        <f t="shared" si="74"/>
        <v>62.604616767434912</v>
      </c>
      <c r="J274" s="170">
        <f t="shared" si="75"/>
        <v>38.769267457003117</v>
      </c>
      <c r="K274" s="170" t="str">
        <f t="shared" si="61"/>
        <v>1+0.00152996049683015i</v>
      </c>
      <c r="L274" s="170" t="str">
        <f t="shared" si="62"/>
        <v>1-0.000222969504446093i</v>
      </c>
      <c r="M274" s="170" t="str">
        <f t="shared" si="79"/>
        <v>1.00000034113453+0.00130699099238406i</v>
      </c>
      <c r="N274" s="170" t="str">
        <f t="shared" si="63"/>
        <v>1+1.46259864249242i</v>
      </c>
      <c r="O274" s="170" t="str">
        <f t="shared" si="64"/>
        <v>0.999999407801166+0.00213937947147817i</v>
      </c>
      <c r="P274" s="170" t="str">
        <f t="shared" si="80"/>
        <v>0.996870354290406+1.46473715581469i</v>
      </c>
      <c r="Q274" s="170" t="str">
        <f t="shared" si="65"/>
        <v>57.5343461898921-84.3001787242597i</v>
      </c>
      <c r="R274" s="170" t="str">
        <f t="shared" si="66"/>
        <v>10000-126767.01943682i</v>
      </c>
      <c r="S274" s="170" t="str">
        <f t="shared" si="67"/>
        <v>-10394895.5938193i</v>
      </c>
      <c r="T274" s="170" t="str">
        <f t="shared" si="76"/>
        <v>9760.47891744351-125248.982505319i</v>
      </c>
      <c r="U274" s="170" t="str">
        <f t="shared" si="68"/>
        <v>-1.02741883341511+13.1841034216125i</v>
      </c>
      <c r="V274" s="170"/>
    </row>
    <row r="275" spans="1:22" x14ac:dyDescent="0.2">
      <c r="A275" s="8"/>
      <c r="B275" s="170">
        <f t="shared" si="77"/>
        <v>2.1899999999999746</v>
      </c>
      <c r="C275" s="170">
        <f t="shared" si="78"/>
        <v>154.8816618912391</v>
      </c>
      <c r="D275" s="170">
        <f t="shared" si="69"/>
        <v>0.15488166189123911</v>
      </c>
      <c r="E275" s="170">
        <f t="shared" si="70"/>
        <v>40.108916355770255</v>
      </c>
      <c r="F275" s="170">
        <f t="shared" si="71"/>
        <v>-55.993949813607564</v>
      </c>
      <c r="G275" s="170">
        <f t="shared" si="72"/>
        <v>22.32793186560723</v>
      </c>
      <c r="H275" s="170">
        <f t="shared" si="73"/>
        <v>94.507353254705279</v>
      </c>
      <c r="I275" s="170">
        <f t="shared" si="74"/>
        <v>62.436848221377488</v>
      </c>
      <c r="J275" s="170">
        <f t="shared" si="75"/>
        <v>38.513403441097715</v>
      </c>
      <c r="K275" s="170" t="str">
        <f t="shared" si="61"/>
        <v>1+0.00154767660442264i</v>
      </c>
      <c r="L275" s="170" t="str">
        <f t="shared" si="62"/>
        <v>1-0.000225551369624179i</v>
      </c>
      <c r="M275" s="170" t="str">
        <f t="shared" si="79"/>
        <v>1.00000034908058+0.00132212523479846i</v>
      </c>
      <c r="N275" s="170" t="str">
        <f t="shared" si="63"/>
        <v>1+1.47953473657375i</v>
      </c>
      <c r="O275" s="170" t="str">
        <f t="shared" si="64"/>
        <v>0.999999394007084+0.00216415231821271i</v>
      </c>
      <c r="P275" s="170" t="str">
        <f t="shared" si="80"/>
        <v>0.996797455477052+1.48169799230439i</v>
      </c>
      <c r="Q275" s="170" t="str">
        <f t="shared" si="65"/>
        <v>56.6337671682315-83.9438908366968i</v>
      </c>
      <c r="R275" s="170" t="str">
        <f t="shared" si="66"/>
        <v>10000-125315.929364705i</v>
      </c>
      <c r="S275" s="170" t="str">
        <f t="shared" si="67"/>
        <v>-10275906.2079058i</v>
      </c>
      <c r="T275" s="170" t="str">
        <f t="shared" si="76"/>
        <v>9760.4787120781-123815.482863376i</v>
      </c>
      <c r="U275" s="170" t="str">
        <f t="shared" si="68"/>
        <v>-1.0274188117977+13.0332087224606i</v>
      </c>
      <c r="V275" s="170"/>
    </row>
    <row r="276" spans="1:22" x14ac:dyDescent="0.2">
      <c r="A276" s="8"/>
      <c r="B276" s="170">
        <f t="shared" si="77"/>
        <v>2.1949999999999745</v>
      </c>
      <c r="C276" s="170">
        <f t="shared" si="78"/>
        <v>156.67510701080579</v>
      </c>
      <c r="D276" s="170">
        <f t="shared" si="69"/>
        <v>0.15667510701080578</v>
      </c>
      <c r="E276" s="170">
        <f t="shared" si="70"/>
        <v>40.040026719184297</v>
      </c>
      <c r="F276" s="170">
        <f t="shared" si="71"/>
        <v>-56.299885098518025</v>
      </c>
      <c r="G276" s="170">
        <f t="shared" si="72"/>
        <v>22.228571813864349</v>
      </c>
      <c r="H276" s="170">
        <f t="shared" si="73"/>
        <v>94.55931903223852</v>
      </c>
      <c r="I276" s="170">
        <f t="shared" si="74"/>
        <v>62.268598533048646</v>
      </c>
      <c r="J276" s="170">
        <f t="shared" si="75"/>
        <v>38.259433933720494</v>
      </c>
      <c r="K276" s="170" t="str">
        <f t="shared" si="61"/>
        <v>1+0.00156559785487267i</v>
      </c>
      <c r="L276" s="170" t="str">
        <f t="shared" si="62"/>
        <v>1-0.000228163131392i</v>
      </c>
      <c r="M276" s="170" t="str">
        <f t="shared" si="79"/>
        <v>1.00000035721171+0.00133743472348067i</v>
      </c>
      <c r="N276" s="170" t="str">
        <f t="shared" si="63"/>
        <v>1+1.49666694138184i</v>
      </c>
      <c r="O276" s="170" t="str">
        <f t="shared" si="64"/>
        <v>0.999999379891695+0.00218921202099291i</v>
      </c>
      <c r="P276" s="170" t="str">
        <f t="shared" si="80"/>
        <v>0.996722858632199+1.49885522530723i</v>
      </c>
      <c r="Q276" s="170" t="str">
        <f t="shared" si="65"/>
        <v>55.7408863746655-83.5795701088912i</v>
      </c>
      <c r="R276" s="170" t="str">
        <f t="shared" si="66"/>
        <v>10000-123881.44978329i</v>
      </c>
      <c r="S276" s="170" t="str">
        <f t="shared" si="67"/>
        <v>-10158278.8822297i</v>
      </c>
      <c r="T276" s="170" t="str">
        <f t="shared" si="76"/>
        <v>9760.47850192913-122398.394829564i</v>
      </c>
      <c r="U276" s="170" t="str">
        <f t="shared" si="68"/>
        <v>-1.02741878967675+12.8840415610068i</v>
      </c>
      <c r="V276" s="170"/>
    </row>
    <row r="277" spans="1:22" x14ac:dyDescent="0.2">
      <c r="A277" s="8"/>
      <c r="B277" s="170">
        <f t="shared" si="77"/>
        <v>2.1999999999999744</v>
      </c>
      <c r="C277" s="170">
        <f t="shared" si="78"/>
        <v>158.4893192461021</v>
      </c>
      <c r="D277" s="170">
        <f t="shared" si="69"/>
        <v>0.1584893192461021</v>
      </c>
      <c r="E277" s="170">
        <f t="shared" si="70"/>
        <v>39.970645756811301</v>
      </c>
      <c r="F277" s="170">
        <f t="shared" si="71"/>
        <v>-56.604484297266126</v>
      </c>
      <c r="G277" s="170">
        <f t="shared" si="72"/>
        <v>22.129226570798345</v>
      </c>
      <c r="H277" s="170">
        <f t="shared" si="73"/>
        <v>94.611878612922808</v>
      </c>
      <c r="I277" s="170">
        <f t="shared" si="74"/>
        <v>62.099872327609646</v>
      </c>
      <c r="J277" s="170">
        <f t="shared" si="75"/>
        <v>38.007394315656683</v>
      </c>
      <c r="K277" s="170" t="str">
        <f t="shared" si="61"/>
        <v>1+0.00158372662362256i</v>
      </c>
      <c r="L277" s="170" t="str">
        <f t="shared" si="62"/>
        <v>1-0.000230805135935748i</v>
      </c>
      <c r="M277" s="170" t="str">
        <f t="shared" si="79"/>
        <v>1.00000036553224+0.00135292148768681i</v>
      </c>
      <c r="N277" s="170" t="str">
        <f t="shared" si="63"/>
        <v>1+1.51399752777187i</v>
      </c>
      <c r="O277" s="170" t="str">
        <f t="shared" si="64"/>
        <v>0.999999365447517+0.00221456190145522i</v>
      </c>
      <c r="P277" s="170" t="str">
        <f t="shared" si="80"/>
        <v>0.996646524203616+1.51621112896243i</v>
      </c>
      <c r="Q277" s="170" t="str">
        <f t="shared" si="65"/>
        <v>54.8558391549147-83.2074166093377i</v>
      </c>
      <c r="R277" s="170" t="str">
        <f t="shared" si="66"/>
        <v>10000-122463.390553859i</v>
      </c>
      <c r="S277" s="170" t="str">
        <f t="shared" si="67"/>
        <v>-10041998.0254164i</v>
      </c>
      <c r="T277" s="170" t="str">
        <f t="shared" si="76"/>
        <v>9760.47828688515-120997.5305704i</v>
      </c>
      <c r="U277" s="170" t="str">
        <f t="shared" si="68"/>
        <v>-1.02741876704054+12.7365821653053i</v>
      </c>
      <c r="V277" s="170"/>
    </row>
    <row r="278" spans="1:22" x14ac:dyDescent="0.2">
      <c r="A278" s="8"/>
      <c r="B278" s="170">
        <f t="shared" si="77"/>
        <v>2.2049999999999743</v>
      </c>
      <c r="C278" s="170">
        <f t="shared" si="78"/>
        <v>160.3245390689948</v>
      </c>
      <c r="D278" s="170">
        <f t="shared" si="69"/>
        <v>0.1603245390689948</v>
      </c>
      <c r="E278" s="170">
        <f t="shared" si="70"/>
        <v>39.90077783400524</v>
      </c>
      <c r="F278" s="170">
        <f t="shared" si="71"/>
        <v>-56.907719296415287</v>
      </c>
      <c r="G278" s="170">
        <f t="shared" si="72"/>
        <v>22.029896476777282</v>
      </c>
      <c r="H278" s="170">
        <f t="shared" si="73"/>
        <v>94.665038596396229</v>
      </c>
      <c r="I278" s="170">
        <f t="shared" si="74"/>
        <v>61.930674310782521</v>
      </c>
      <c r="J278" s="170">
        <f t="shared" si="75"/>
        <v>37.757319299980942</v>
      </c>
      <c r="K278" s="170" t="str">
        <f t="shared" si="61"/>
        <v>1+0.00160206531362098i</v>
      </c>
      <c r="L278" s="170" t="str">
        <f t="shared" si="62"/>
        <v>1-0.000233477733450266i</v>
      </c>
      <c r="M278" s="170" t="str">
        <f t="shared" si="79"/>
        <v>1.00000037404658+0.00136858758017071i</v>
      </c>
      <c r="N278" s="170" t="str">
        <f t="shared" si="63"/>
        <v>1+1.5315287928943i</v>
      </c>
      <c r="O278" s="170" t="str">
        <f t="shared" si="64"/>
        <v>0.999999350666891+0.00224020531969883i</v>
      </c>
      <c r="P278" s="170" t="str">
        <f t="shared" si="80"/>
        <v>0.996568411717777+1.53376800374165i</v>
      </c>
      <c r="Q278" s="170" t="str">
        <f t="shared" si="65"/>
        <v>53.9787543744065-82.8276324826536i</v>
      </c>
      <c r="R278" s="170" t="str">
        <f t="shared" si="66"/>
        <v>10000-121061.563714199i</v>
      </c>
      <c r="S278" s="170" t="str">
        <f t="shared" si="67"/>
        <v>-9927048.22456427i</v>
      </c>
      <c r="T278" s="170" t="str">
        <f t="shared" si="76"/>
        <v>9760.4780668322-119612.704402844i</v>
      </c>
      <c r="U278" s="170" t="str">
        <f t="shared" si="68"/>
        <v>-1.02741874387707+12.5908109897731i</v>
      </c>
      <c r="V278" s="170"/>
    </row>
    <row r="279" spans="1:22" x14ac:dyDescent="0.2">
      <c r="A279" s="8"/>
      <c r="B279" s="170">
        <f t="shared" si="77"/>
        <v>2.2099999999999742</v>
      </c>
      <c r="C279" s="170">
        <f t="shared" si="78"/>
        <v>162.18100973588338</v>
      </c>
      <c r="D279" s="170">
        <f t="shared" si="69"/>
        <v>0.16218100973588337</v>
      </c>
      <c r="E279" s="170">
        <f t="shared" si="70"/>
        <v>39.830427385547516</v>
      </c>
      <c r="F279" s="170">
        <f t="shared" si="71"/>
        <v>-57.209562723783883</v>
      </c>
      <c r="G279" s="170">
        <f t="shared" si="72"/>
        <v>21.930581879883913</v>
      </c>
      <c r="H279" s="170">
        <f t="shared" si="73"/>
        <v>94.718805649153779</v>
      </c>
      <c r="I279" s="170">
        <f t="shared" si="74"/>
        <v>61.761009265431426</v>
      </c>
      <c r="J279" s="170">
        <f t="shared" si="75"/>
        <v>37.509242925369897</v>
      </c>
      <c r="K279" s="170" t="str">
        <f t="shared" si="61"/>
        <v>1+0.00162061635564142i</v>
      </c>
      <c r="L279" s="170" t="str">
        <f t="shared" si="62"/>
        <v>1-0.000236181278185458i</v>
      </c>
      <c r="M279" s="170" t="str">
        <f t="shared" si="79"/>
        <v>1.00000038275924+0.00138443507745596i</v>
      </c>
      <c r="N279" s="170" t="str">
        <f t="shared" si="63"/>
        <v>1+1.54926306049934i</v>
      </c>
      <c r="O279" s="170" t="str">
        <f t="shared" si="64"/>
        <v>0.99999933554198+0.00226614567473106i</v>
      </c>
      <c r="P279" s="170" t="str">
        <f t="shared" si="80"/>
        <v>0.996488479758409+1.55152817675381i</v>
      </c>
      <c r="Q279" s="170" t="str">
        <f t="shared" si="65"/>
        <v>53.1097544076738-82.44042170995i</v>
      </c>
      <c r="R279" s="170" t="str">
        <f t="shared" si="66"/>
        <v>10000-119675.783453679i</v>
      </c>
      <c r="S279" s="170" t="str">
        <f t="shared" si="67"/>
        <v>-9813414.24320173i</v>
      </c>
      <c r="T279" s="170" t="str">
        <f t="shared" si="76"/>
        <v>9760.47784165359-118243.732769686i</v>
      </c>
      <c r="U279" s="170" t="str">
        <f t="shared" si="68"/>
        <v>-1.02741872017406+12.4467087125985i</v>
      </c>
      <c r="V279" s="170"/>
    </row>
    <row r="280" spans="1:22" x14ac:dyDescent="0.2">
      <c r="A280" s="8"/>
      <c r="B280" s="170">
        <f t="shared" si="77"/>
        <v>2.2149999999999741</v>
      </c>
      <c r="C280" s="170">
        <f t="shared" si="78"/>
        <v>164.05897731994418</v>
      </c>
      <c r="D280" s="170">
        <f t="shared" si="69"/>
        <v>0.16405897731994418</v>
      </c>
      <c r="E280" s="170">
        <f t="shared" si="70"/>
        <v>39.759598912058735</v>
      </c>
      <c r="F280" s="170">
        <f t="shared" si="71"/>
        <v>-57.509987954718163</v>
      </c>
      <c r="G280" s="170">
        <f t="shared" si="72"/>
        <v>21.831283136086206</v>
      </c>
      <c r="H280" s="170">
        <f t="shared" si="73"/>
        <v>94.773186504993461</v>
      </c>
      <c r="I280" s="170">
        <f t="shared" si="74"/>
        <v>61.590882048144941</v>
      </c>
      <c r="J280" s="170">
        <f t="shared" si="75"/>
        <v>37.263198550275298</v>
      </c>
      <c r="K280" s="170" t="str">
        <f t="shared" si="61"/>
        <v>1+0.00163938220860442i</v>
      </c>
      <c r="L280" s="170" t="str">
        <f t="shared" si="62"/>
        <v>1-0.000238916128493251i</v>
      </c>
      <c r="M280" s="170" t="str">
        <f t="shared" si="79"/>
        <v>1.00000039167485+0.00140046608011117i</v>
      </c>
      <c r="N280" s="170" t="str">
        <f t="shared" si="63"/>
        <v>1+1.56720268124494i</v>
      </c>
      <c r="O280" s="170" t="str">
        <f t="shared" si="64"/>
        <v>0.999999320064765+0.00229238640491788i</v>
      </c>
      <c r="P280" s="170" t="str">
        <f t="shared" si="80"/>
        <v>0.996406685944528+1.56949400205353i</v>
      </c>
      <c r="Q280" s="170" t="str">
        <f t="shared" si="65"/>
        <v>52.248955137619-82.0459898715778i</v>
      </c>
      <c r="R280" s="170" t="str">
        <f t="shared" si="66"/>
        <v>10000-118305.866088629i</v>
      </c>
      <c r="S280" s="170" t="str">
        <f t="shared" si="67"/>
        <v>-9701081.01926756i</v>
      </c>
      <c r="T280" s="170" t="str">
        <f t="shared" si="76"/>
        <v>9760.47761122988-116890.43421522i</v>
      </c>
      <c r="U280" s="170" t="str">
        <f t="shared" si="68"/>
        <v>-1.02741869591894+12.3042562331811i</v>
      </c>
      <c r="V280" s="170"/>
    </row>
    <row r="281" spans="1:22" x14ac:dyDescent="0.2">
      <c r="A281" s="8"/>
      <c r="B281" s="170">
        <f t="shared" si="77"/>
        <v>2.219999999999974</v>
      </c>
      <c r="C281" s="170">
        <f t="shared" si="78"/>
        <v>165.95869074374622</v>
      </c>
      <c r="D281" s="170">
        <f t="shared" si="69"/>
        <v>0.16595869074374622</v>
      </c>
      <c r="E281" s="170">
        <f t="shared" si="70"/>
        <v>39.688296976412524</v>
      </c>
      <c r="F281" s="170">
        <f t="shared" si="71"/>
        <v>-57.808969117505249</v>
      </c>
      <c r="G281" s="170">
        <f t="shared" si="72"/>
        <v>21.73200060940955</v>
      </c>
      <c r="H281" s="170">
        <f t="shared" si="73"/>
        <v>94.828187965457772</v>
      </c>
      <c r="I281" s="170">
        <f t="shared" si="74"/>
        <v>61.42029758582207</v>
      </c>
      <c r="J281" s="170">
        <f t="shared" si="75"/>
        <v>37.019218847952523</v>
      </c>
      <c r="K281" s="170" t="str">
        <f t="shared" si="61"/>
        <v>1+0.00165836535990344i</v>
      </c>
      <c r="L281" s="170" t="str">
        <f t="shared" si="62"/>
        <v>1-0.00024168264687509i</v>
      </c>
      <c r="M281" s="170" t="str">
        <f t="shared" si="79"/>
        <v>1.00000040079813+0.00141668271302835i</v>
      </c>
      <c r="N281" s="170" t="str">
        <f t="shared" si="63"/>
        <v>1+1.58535003300841i</v>
      </c>
      <c r="O281" s="170" t="str">
        <f t="shared" si="64"/>
        <v>0.999999304227038+0.00231893098843964i</v>
      </c>
      <c r="P281" s="170" t="str">
        <f t="shared" si="80"/>
        <v>0.996322986907971+1.58766786095316i</v>
      </c>
      <c r="Q281" s="170" t="str">
        <f t="shared" si="65"/>
        <v>51.3964659643986-81.6445439126802i</v>
      </c>
      <c r="R281" s="170" t="str">
        <f t="shared" si="66"/>
        <v>10000-116951.630037983i</v>
      </c>
      <c r="S281" s="170" t="str">
        <f t="shared" si="67"/>
        <v>-9590033.66311458i</v>
      </c>
      <c r="T281" s="170" t="str">
        <f t="shared" si="76"/>
        <v>9760.47737543893-115552.629361185i</v>
      </c>
      <c r="U281" s="170" t="str">
        <f t="shared" si="68"/>
        <v>-1.02741867109884+12.1634346695984i</v>
      </c>
      <c r="V281" s="170"/>
    </row>
    <row r="282" spans="1:22" x14ac:dyDescent="0.2">
      <c r="A282" s="8"/>
      <c r="B282" s="170">
        <f t="shared" si="77"/>
        <v>2.2249999999999739</v>
      </c>
      <c r="C282" s="170">
        <f t="shared" si="78"/>
        <v>167.88040181224605</v>
      </c>
      <c r="D282" s="170">
        <f t="shared" si="69"/>
        <v>0.16788040181224606</v>
      </c>
      <c r="E282" s="170">
        <f t="shared" si="70"/>
        <v>39.61652620015775</v>
      </c>
      <c r="F282" s="170">
        <f t="shared" si="71"/>
        <v>-58.106481097934562</v>
      </c>
      <c r="G282" s="170">
        <f t="shared" si="72"/>
        <v>21.632734672115173</v>
      </c>
      <c r="H282" s="170">
        <f t="shared" si="73"/>
        <v>94.88381690026732</v>
      </c>
      <c r="I282" s="170">
        <f t="shared" si="74"/>
        <v>61.249260872272927</v>
      </c>
      <c r="J282" s="170">
        <f t="shared" si="75"/>
        <v>36.777335802332757</v>
      </c>
      <c r="K282" s="170" t="str">
        <f t="shared" si="61"/>
        <v>1+0.00167756832573464i</v>
      </c>
      <c r="L282" s="170" t="str">
        <f t="shared" si="62"/>
        <v>1-0.000244481200029992i</v>
      </c>
      <c r="M282" s="170" t="str">
        <f t="shared" si="79"/>
        <v>1.00000041013392+0.00143308712570465i</v>
      </c>
      <c r="N282" s="170" t="str">
        <f t="shared" si="63"/>
        <v>1+1.60370752120156i</v>
      </c>
      <c r="O282" s="170" t="str">
        <f t="shared" si="64"/>
        <v>0.999999288020404+0.00234578294375214i</v>
      </c>
      <c r="P282" s="170" t="str">
        <f t="shared" si="80"/>
        <v>0.996237338270402+1.60605216233828i</v>
      </c>
      <c r="Q282" s="170" t="str">
        <f t="shared" si="65"/>
        <v>50.552389823672-81.2362919119742i</v>
      </c>
      <c r="R282" s="170" t="str">
        <f t="shared" si="66"/>
        <v>10000-115612.895799222i</v>
      </c>
      <c r="S282" s="170" t="str">
        <f t="shared" si="67"/>
        <v>-9480257.45553617i</v>
      </c>
      <c r="T282" s="170" t="str">
        <f t="shared" si="76"/>
        <v>9760.4771341557-114230.140883i</v>
      </c>
      <c r="U282" s="170" t="str">
        <f t="shared" si="68"/>
        <v>-1.0274186457006+12.0242253561053i</v>
      </c>
      <c r="V282" s="170"/>
    </row>
    <row r="283" spans="1:22" x14ac:dyDescent="0.2">
      <c r="A283" s="8"/>
      <c r="B283" s="170">
        <f t="shared" si="77"/>
        <v>2.2299999999999738</v>
      </c>
      <c r="C283" s="170">
        <f t="shared" si="78"/>
        <v>169.82436524616432</v>
      </c>
      <c r="D283" s="170">
        <f t="shared" si="69"/>
        <v>0.16982436524616432</v>
      </c>
      <c r="E283" s="170">
        <f t="shared" si="70"/>
        <v>39.544291259952359</v>
      </c>
      <c r="F283" s="170">
        <f t="shared" si="71"/>
        <v>-58.402499543026877</v>
      </c>
      <c r="G283" s="170">
        <f t="shared" si="72"/>
        <v>21.533485704878945</v>
      </c>
      <c r="H283" s="170">
        <f t="shared" si="73"/>
        <v>94.940080247749606</v>
      </c>
      <c r="I283" s="170">
        <f t="shared" si="74"/>
        <v>61.077776964831301</v>
      </c>
      <c r="J283" s="170">
        <f t="shared" si="75"/>
        <v>36.537580704722728</v>
      </c>
      <c r="K283" s="170" t="str">
        <f t="shared" si="61"/>
        <v>1+0.00169699365143034i</v>
      </c>
      <c r="L283" s="170" t="str">
        <f t="shared" si="62"/>
        <v>1-0.000247312158903144i</v>
      </c>
      <c r="M283" s="170" t="str">
        <f t="shared" si="79"/>
        <v>1.00000041968716+0.0014496814925272i</v>
      </c>
      <c r="N283" s="170" t="str">
        <f t="shared" si="63"/>
        <v>1+1.62227757908957i</v>
      </c>
      <c r="O283" s="170" t="str">
        <f t="shared" si="64"/>
        <v>0.999999271436269+0.00237294583005296i</v>
      </c>
      <c r="P283" s="170" t="str">
        <f t="shared" si="80"/>
        <v>0.99614969461978+1.62464934298702i</v>
      </c>
      <c r="Q283" s="170" t="str">
        <f t="shared" si="65"/>
        <v>49.7168232139074-80.8214428541409i</v>
      </c>
      <c r="R283" s="170" t="str">
        <f t="shared" si="66"/>
        <v>10000-114289.485924571i</v>
      </c>
      <c r="S283" s="170" t="str">
        <f t="shared" si="67"/>
        <v>-9371737.84581479i</v>
      </c>
      <c r="T283" s="170" t="str">
        <f t="shared" si="76"/>
        <v>9760.47688725228-112922.793486246i</v>
      </c>
      <c r="U283" s="170" t="str">
        <f t="shared" si="68"/>
        <v>-1.02741861971077+11.8866098406575i</v>
      </c>
      <c r="V283" s="170"/>
    </row>
    <row r="284" spans="1:22" x14ac:dyDescent="0.2">
      <c r="A284" s="8"/>
      <c r="B284" s="170">
        <f t="shared" si="77"/>
        <v>2.2349999999999737</v>
      </c>
      <c r="C284" s="170">
        <f t="shared" si="78"/>
        <v>171.79083871574844</v>
      </c>
      <c r="D284" s="170">
        <f t="shared" si="69"/>
        <v>0.17179083871574843</v>
      </c>
      <c r="E284" s="170">
        <f t="shared" si="70"/>
        <v>39.47159688401559</v>
      </c>
      <c r="F284" s="170">
        <f t="shared" si="71"/>
        <v>-58.697000863937767</v>
      </c>
      <c r="G284" s="170">
        <f t="shared" si="72"/>
        <v>21.434254096976947</v>
      </c>
      <c r="H284" s="170">
        <f t="shared" si="73"/>
        <v>94.996985015258616</v>
      </c>
      <c r="I284" s="170">
        <f t="shared" si="74"/>
        <v>60.90585098099254</v>
      </c>
      <c r="J284" s="170">
        <f t="shared" si="75"/>
        <v>36.299984151320849</v>
      </c>
      <c r="K284" s="170" t="str">
        <f t="shared" si="61"/>
        <v>1+0.00171664391179642i</v>
      </c>
      <c r="L284" s="170" t="str">
        <f t="shared" si="62"/>
        <v>1-0.00025017589873508i</v>
      </c>
      <c r="M284" s="170" t="str">
        <f t="shared" si="79"/>
        <v>1.00000042946293+0.00146646801306134i</v>
      </c>
      <c r="N284" s="170" t="str">
        <f t="shared" si="63"/>
        <v>1+1.64106266811349i</v>
      </c>
      <c r="O284" s="170" t="str">
        <f t="shared" si="64"/>
        <v>0.99999925446584+0.00240042324775328i</v>
      </c>
      <c r="P284" s="170" t="str">
        <f t="shared" si="80"/>
        <v>0.99606000948628+1.64346186789297i</v>
      </c>
      <c r="Q284" s="170" t="str">
        <f t="shared" si="65"/>
        <v>48.8898562324642-80.4002064062047i</v>
      </c>
      <c r="R284" s="170" t="str">
        <f t="shared" si="66"/>
        <v>10000-112981.224997485i</v>
      </c>
      <c r="S284" s="170" t="str">
        <f t="shared" si="67"/>
        <v>-9264460.44979377i</v>
      </c>
      <c r="T284" s="170" t="str">
        <f t="shared" si="76"/>
        <v>9760.47663459775-111630.413883443i</v>
      </c>
      <c r="U284" s="170" t="str">
        <f t="shared" si="68"/>
        <v>-1.02741859311555+11.7505698824677i</v>
      </c>
      <c r="V284" s="170"/>
    </row>
    <row r="285" spans="1:22" x14ac:dyDescent="0.2">
      <c r="A285" s="8"/>
      <c r="B285" s="170">
        <f t="shared" si="77"/>
        <v>2.2399999999999736</v>
      </c>
      <c r="C285" s="170">
        <f t="shared" si="78"/>
        <v>173.78008287492705</v>
      </c>
      <c r="D285" s="170">
        <f t="shared" si="69"/>
        <v>0.17378008287492705</v>
      </c>
      <c r="E285" s="170">
        <f t="shared" si="70"/>
        <v>39.398447848601592</v>
      </c>
      <c r="F285" s="170">
        <f t="shared" si="71"/>
        <v>-58.989962238055433</v>
      </c>
      <c r="G285" s="170">
        <f t="shared" si="72"/>
        <v>21.335040246472769</v>
      </c>
      <c r="H285" s="170">
        <f t="shared" si="73"/>
        <v>95.054538279588527</v>
      </c>
      <c r="I285" s="170">
        <f t="shared" si="74"/>
        <v>60.733488095074364</v>
      </c>
      <c r="J285" s="170">
        <f t="shared" si="75"/>
        <v>36.064576041533094</v>
      </c>
      <c r="K285" s="170" t="str">
        <f t="shared" si="61"/>
        <v>1+0.0017365217114536i</v>
      </c>
      <c r="L285" s="170" t="str">
        <f t="shared" si="62"/>
        <v>1-0.000253072799111411i</v>
      </c>
      <c r="M285" s="170" t="str">
        <f t="shared" si="79"/>
        <v>1.00000043946641+0.00148344891234219i</v>
      </c>
      <c r="N285" s="170" t="str">
        <f t="shared" si="63"/>
        <v>1+1.66006527821654i</v>
      </c>
      <c r="O285" s="170" t="str">
        <f t="shared" si="64"/>
        <v>0.999999237100118+0.00242821883895503i</v>
      </c>
      <c r="P285" s="170" t="str">
        <f t="shared" si="80"/>
        <v>0.995968235317657+1.66249223059189i</v>
      </c>
      <c r="Q285" s="170" t="str">
        <f t="shared" si="65"/>
        <v>48.0715726201185-79.9727926982378i</v>
      </c>
      <c r="R285" s="170" t="str">
        <f t="shared" si="66"/>
        <v>10000-111687.939609396i</v>
      </c>
      <c r="S285" s="170" t="str">
        <f t="shared" si="67"/>
        <v>-9158411.04797048i</v>
      </c>
      <c r="T285" s="170" t="str">
        <f t="shared" si="76"/>
        <v>9760.47637605817-110352.830771075i</v>
      </c>
      <c r="U285" s="170" t="str">
        <f t="shared" si="68"/>
        <v>-1.02741856590086+11.6160874495869i</v>
      </c>
      <c r="V285" s="170"/>
    </row>
    <row r="286" spans="1:22" x14ac:dyDescent="0.2">
      <c r="A286" s="8"/>
      <c r="B286" s="170">
        <f t="shared" si="77"/>
        <v>2.2449999999999735</v>
      </c>
      <c r="C286" s="170">
        <f t="shared" si="78"/>
        <v>175.79236139585862</v>
      </c>
      <c r="D286" s="170">
        <f t="shared" si="69"/>
        <v>0.17579236139585863</v>
      </c>
      <c r="E286" s="170">
        <f t="shared" si="70"/>
        <v>39.324848974500682</v>
      </c>
      <c r="F286" s="170">
        <f t="shared" si="71"/>
        <v>-59.281361610306256</v>
      </c>
      <c r="G286" s="170">
        <f t="shared" si="72"/>
        <v>21.235844560408935</v>
      </c>
      <c r="H286" s="170">
        <f t="shared" si="73"/>
        <v>95.112747187378318</v>
      </c>
      <c r="I286" s="170">
        <f t="shared" si="74"/>
        <v>60.560693534909618</v>
      </c>
      <c r="J286" s="170">
        <f t="shared" si="75"/>
        <v>35.831385577072062</v>
      </c>
      <c r="K286" s="170" t="str">
        <f t="shared" si="61"/>
        <v>1+0.0017566296851827i</v>
      </c>
      <c r="L286" s="170" t="str">
        <f t="shared" si="62"/>
        <v>1-0.000256003244013146i</v>
      </c>
      <c r="M286" s="170" t="str">
        <f t="shared" si="79"/>
        <v>1.0000004497029+0.00150062644116955i</v>
      </c>
      <c r="N286" s="170" t="str">
        <f t="shared" si="63"/>
        <v>1+1.67928792817409i</v>
      </c>
      <c r="O286" s="170" t="str">
        <f t="shared" si="64"/>
        <v>0.999999219329897+0.00245633628793374i</v>
      </c>
      <c r="P286" s="170" t="str">
        <f t="shared" si="80"/>
        <v>0.995874323454034+1.68174295349214i</v>
      </c>
      <c r="Q286" s="170" t="str">
        <f t="shared" si="65"/>
        <v>47.2620498137165-79.5394121087263i</v>
      </c>
      <c r="R286" s="170" t="str">
        <f t="shared" si="66"/>
        <v>10000-110409.458336726i</v>
      </c>
      <c r="S286" s="170" t="str">
        <f t="shared" si="67"/>
        <v>-9053575.58361152i</v>
      </c>
      <c r="T286" s="170" t="str">
        <f t="shared" si="76"/>
        <v>9760.47611149642-109089.874806882i</v>
      </c>
      <c r="U286" s="170" t="str">
        <f t="shared" si="68"/>
        <v>-1.02741853805226+11.4831447165139i</v>
      </c>
      <c r="V286" s="170"/>
    </row>
    <row r="287" spans="1:22" x14ac:dyDescent="0.2">
      <c r="A287" s="8"/>
      <c r="B287" s="170">
        <f t="shared" si="77"/>
        <v>2.2499999999999734</v>
      </c>
      <c r="C287" s="170">
        <f t="shared" si="78"/>
        <v>177.82794100388151</v>
      </c>
      <c r="D287" s="170">
        <f t="shared" si="69"/>
        <v>0.1778279410038815</v>
      </c>
      <c r="E287" s="170">
        <f t="shared" si="70"/>
        <v>39.250805123571368</v>
      </c>
      <c r="F287" s="170">
        <f t="shared" si="71"/>
        <v>-59.571177693688128</v>
      </c>
      <c r="G287" s="170">
        <f t="shared" si="72"/>
        <v>21.136667455003245</v>
      </c>
      <c r="H287" s="170">
        <f t="shared" si="73"/>
        <v>95.171618955507796</v>
      </c>
      <c r="I287" s="170">
        <f t="shared" si="74"/>
        <v>60.387472578574616</v>
      </c>
      <c r="J287" s="170">
        <f t="shared" si="75"/>
        <v>35.600441261819668</v>
      </c>
      <c r="K287" s="170" t="str">
        <f t="shared" si="61"/>
        <v>1+0.00177697049827385i</v>
      </c>
      <c r="L287" s="170" t="str">
        <f t="shared" si="62"/>
        <v>1-0.000258967621867582i</v>
      </c>
      <c r="M287" s="170" t="str">
        <f t="shared" si="79"/>
        <v>1.00000046017782+0.00151800287640627i</v>
      </c>
      <c r="N287" s="170" t="str">
        <f t="shared" si="63"/>
        <v>1+1.69873316592758i</v>
      </c>
      <c r="O287" s="170" t="str">
        <f t="shared" si="64"/>
        <v>0.999999201145754+0.00248477932162679i</v>
      </c>
      <c r="P287" s="170" t="str">
        <f t="shared" si="80"/>
        <v>0.995778224102096+1.701216588209i</v>
      </c>
      <c r="Q287" s="170" t="str">
        <f t="shared" si="65"/>
        <v>46.4613590066049-79.1002750548912i</v>
      </c>
      <c r="R287" s="170" t="str">
        <f t="shared" si="66"/>
        <v>10000-109145.611718166i</v>
      </c>
      <c r="S287" s="170" t="str">
        <f t="shared" si="67"/>
        <v>-8949940.16088962i</v>
      </c>
      <c r="T287" s="170" t="str">
        <f t="shared" si="76"/>
        <v>9760.47584077226-107841.378587418i</v>
      </c>
      <c r="U287" s="170" t="str">
        <f t="shared" si="68"/>
        <v>-1.02741850955498+11.3517240618335i</v>
      </c>
      <c r="V287" s="170"/>
    </row>
    <row r="288" spans="1:22" x14ac:dyDescent="0.2">
      <c r="A288" s="8"/>
      <c r="B288" s="170">
        <f t="shared" si="77"/>
        <v>2.2549999999999732</v>
      </c>
      <c r="C288" s="170">
        <f t="shared" si="78"/>
        <v>179.88709151286773</v>
      </c>
      <c r="D288" s="170">
        <f t="shared" si="69"/>
        <v>0.17988709151286772</v>
      </c>
      <c r="E288" s="170">
        <f t="shared" si="70"/>
        <v>39.176321195308461</v>
      </c>
      <c r="F288" s="170">
        <f t="shared" si="71"/>
        <v>-59.85938996904796</v>
      </c>
      <c r="G288" s="170">
        <f t="shared" si="72"/>
        <v>21.037509355847909</v>
      </c>
      <c r="H288" s="170">
        <f t="shared" si="73"/>
        <v>95.231160871484732</v>
      </c>
      <c r="I288" s="170">
        <f t="shared" si="74"/>
        <v>60.21383055115637</v>
      </c>
      <c r="J288" s="170">
        <f t="shared" si="75"/>
        <v>35.371770902436772</v>
      </c>
      <c r="K288" s="170" t="str">
        <f t="shared" si="61"/>
        <v>1+0.0017975468468798i</v>
      </c>
      <c r="L288" s="170" t="str">
        <f t="shared" si="62"/>
        <v>1-0.000261966325599792i</v>
      </c>
      <c r="M288" s="170" t="str">
        <f t="shared" si="79"/>
        <v>1.00000047089674+0.00153558052128001i</v>
      </c>
      <c r="N288" s="170" t="str">
        <f t="shared" si="63"/>
        <v>1+1.71840356892221i</v>
      </c>
      <c r="O288" s="170" t="str">
        <f t="shared" si="64"/>
        <v>0.999999182538049+0.00251355171012751i</v>
      </c>
      <c r="P288" s="170" t="str">
        <f t="shared" si="80"/>
        <v>0.995679886308695+1.7209157159028i</v>
      </c>
      <c r="Q288" s="170" t="str">
        <f t="shared" si="65"/>
        <v>45.6695652164971-78.6555917882501i</v>
      </c>
      <c r="R288" s="170" t="str">
        <f t="shared" si="66"/>
        <v>10000-107896.232232218i</v>
      </c>
      <c r="S288" s="170" t="str">
        <f t="shared" si="67"/>
        <v>-8847491.04304189i</v>
      </c>
      <c r="T288" s="170" t="str">
        <f t="shared" si="76"/>
        <v>9760.47556374214-106607.176625863i</v>
      </c>
      <c r="U288" s="170" t="str">
        <f t="shared" si="68"/>
        <v>-1.02741848039391+11.2218080658803i</v>
      </c>
      <c r="V288" s="170"/>
    </row>
    <row r="289" spans="1:22" x14ac:dyDescent="0.2">
      <c r="A289" s="8"/>
      <c r="B289" s="170">
        <f t="shared" si="77"/>
        <v>2.2599999999999731</v>
      </c>
      <c r="C289" s="170">
        <f t="shared" si="78"/>
        <v>181.97008586098715</v>
      </c>
      <c r="D289" s="170">
        <f t="shared" si="69"/>
        <v>0.18197008586098715</v>
      </c>
      <c r="E289" s="170">
        <f t="shared" si="70"/>
        <v>39.101402123449787</v>
      </c>
      <c r="F289" s="170">
        <f t="shared" si="71"/>
        <v>-60.145978684124891</v>
      </c>
      <c r="G289" s="170">
        <f t="shared" si="72"/>
        <v>20.938370698113165</v>
      </c>
      <c r="H289" s="170">
        <f t="shared" si="73"/>
        <v>95.291380293822257</v>
      </c>
      <c r="I289" s="170">
        <f t="shared" si="74"/>
        <v>60.039772821562948</v>
      </c>
      <c r="J289" s="170">
        <f t="shared" si="75"/>
        <v>35.145401609697366</v>
      </c>
      <c r="K289" s="170" t="str">
        <f t="shared" si="61"/>
        <v>1+0.00181836145837327i</v>
      </c>
      <c r="L289" s="170" t="str">
        <f t="shared" si="62"/>
        <v>1-0.000264999752684709i</v>
      </c>
      <c r="M289" s="170" t="str">
        <f t="shared" si="79"/>
        <v>1.00000048186534+0.00155336170568856i</v>
      </c>
      <c r="N289" s="170" t="str">
        <f t="shared" si="63"/>
        <v>1+1.73830174444859i</v>
      </c>
      <c r="O289" s="170" t="str">
        <f t="shared" si="64"/>
        <v>0.999999163496914+0.00254265726718482i</v>
      </c>
      <c r="P289" s="170" t="str">
        <f t="shared" si="80"/>
        <v>0.995579257933832+1.740842947621i</v>
      </c>
      <c r="Q289" s="170" t="str">
        <f t="shared" si="65"/>
        <v>44.8867273604065-78.2055721956628i</v>
      </c>
      <c r="R289" s="170" t="str">
        <f t="shared" si="66"/>
        <v>10000-106661.154274983i</v>
      </c>
      <c r="S289" s="170" t="str">
        <f t="shared" si="67"/>
        <v>-8746214.65054862i</v>
      </c>
      <c r="T289" s="170" t="str">
        <f t="shared" si="76"/>
        <v>9760.47528025918-105387.105330083i</v>
      </c>
      <c r="U289" s="170" t="str">
        <f t="shared" si="68"/>
        <v>-1.0274184505536+11.0933795084298i</v>
      </c>
      <c r="V289" s="170"/>
    </row>
    <row r="290" spans="1:22" x14ac:dyDescent="0.2">
      <c r="A290" s="8"/>
      <c r="B290" s="170">
        <f t="shared" si="77"/>
        <v>2.264999999999973</v>
      </c>
      <c r="C290" s="170">
        <f t="shared" si="78"/>
        <v>184.07720014688425</v>
      </c>
      <c r="D290" s="170">
        <f t="shared" si="69"/>
        <v>0.18407720014688425</v>
      </c>
      <c r="E290" s="170">
        <f t="shared" si="70"/>
        <v>39.026052872626686</v>
      </c>
      <c r="F290" s="170">
        <f t="shared" si="71"/>
        <v>-60.430924851877258</v>
      </c>
      <c r="G290" s="170">
        <f t="shared" si="72"/>
        <v>20.839251926754656</v>
      </c>
      <c r="H290" s="170">
        <f t="shared" si="73"/>
        <v>95.352284652405757</v>
      </c>
      <c r="I290" s="170">
        <f t="shared" si="74"/>
        <v>59.865304799381342</v>
      </c>
      <c r="J290" s="170">
        <f t="shared" si="75"/>
        <v>34.921359800528499</v>
      </c>
      <c r="K290" s="170" t="str">
        <f t="shared" si="61"/>
        <v>1+0.00183941709170846i</v>
      </c>
      <c r="L290" s="170" t="str">
        <f t="shared" si="62"/>
        <v>1-0.000268068305199806i</v>
      </c>
      <c r="M290" s="170" t="str">
        <f t="shared" si="79"/>
        <v>1.00000049308942+0.00157134878650865i</v>
      </c>
      <c r="N290" s="170" t="str">
        <f t="shared" si="63"/>
        <v>1+1.75843032998834i</v>
      </c>
      <c r="O290" s="170" t="str">
        <f t="shared" si="64"/>
        <v>0.999999144012254+0.00257209985070879i</v>
      </c>
      <c r="P290" s="170" t="str">
        <f t="shared" si="80"/>
        <v>0.995476285623009+1.76100092464423i</v>
      </c>
      <c r="Q290" s="170" t="str">
        <f t="shared" si="65"/>
        <v>44.112898336293-77.7504256061024i</v>
      </c>
      <c r="R290" s="170" t="str">
        <f t="shared" si="66"/>
        <v>10000-105440.214138216i</v>
      </c>
      <c r="S290" s="170" t="str">
        <f t="shared" si="67"/>
        <v>-8646097.55933367i</v>
      </c>
      <c r="T290" s="170" t="str">
        <f t="shared" si="76"/>
        <v>9760.47499017306-104181.002980948i</v>
      </c>
      <c r="U290" s="170" t="str">
        <f t="shared" si="68"/>
        <v>-1.02741842001822+10.9664213664156i</v>
      </c>
      <c r="V290" s="170"/>
    </row>
    <row r="291" spans="1:22" x14ac:dyDescent="0.2">
      <c r="A291" s="8"/>
      <c r="B291" s="170">
        <f t="shared" si="77"/>
        <v>2.2699999999999729</v>
      </c>
      <c r="C291" s="170">
        <f t="shared" si="78"/>
        <v>186.20871366627526</v>
      </c>
      <c r="D291" s="170">
        <f t="shared" si="69"/>
        <v>0.18620871366627526</v>
      </c>
      <c r="E291" s="170">
        <f t="shared" si="70"/>
        <v>38.95027843506179</v>
      </c>
      <c r="F291" s="170">
        <f t="shared" si="71"/>
        <v>-60.714210248117688</v>
      </c>
      <c r="G291" s="170">
        <f t="shared" si="72"/>
        <v>20.740153496725373</v>
      </c>
      <c r="H291" s="170">
        <f t="shared" si="73"/>
        <v>95.413881448849011</v>
      </c>
      <c r="I291" s="170">
        <f t="shared" si="74"/>
        <v>59.69043193178716</v>
      </c>
      <c r="J291" s="170">
        <f t="shared" si="75"/>
        <v>34.699671200731323</v>
      </c>
      <c r="K291" s="170" t="str">
        <f t="shared" si="61"/>
        <v>1+0.00186071653778678i</v>
      </c>
      <c r="L291" s="170" t="str">
        <f t="shared" si="62"/>
        <v>1-0.000271172389878396i</v>
      </c>
      <c r="M291" s="170" t="str">
        <f t="shared" si="79"/>
        <v>1.00000050457495+0.00158954414790838i</v>
      </c>
      <c r="N291" s="170" t="str">
        <f t="shared" si="63"/>
        <v>1+1.77879199356366i</v>
      </c>
      <c r="O291" s="170" t="str">
        <f t="shared" si="64"/>
        <v>0.999999124073738+0.00260188336328196i</v>
      </c>
      <c r="P291" s="170" t="str">
        <f t="shared" si="80"/>
        <v>0.995370914778946+1.78139231883632i</v>
      </c>
      <c r="Q291" s="170" t="str">
        <f t="shared" si="65"/>
        <v>43.3481251110478-77.2903606033633i</v>
      </c>
      <c r="R291" s="170" t="str">
        <f t="shared" si="66"/>
        <v>10000-104233.249987623i</v>
      </c>
      <c r="S291" s="170" t="str">
        <f t="shared" si="67"/>
        <v>-8547126.49898513i</v>
      </c>
      <c r="T291" s="170" t="str">
        <f t="shared" si="76"/>
        <v>9760.47469333-102988.709710896i</v>
      </c>
      <c r="U291" s="170" t="str">
        <f t="shared" si="68"/>
        <v>-1.02741838877158+10.8409168116733i</v>
      </c>
      <c r="V291" s="170"/>
    </row>
    <row r="292" spans="1:22" x14ac:dyDescent="0.2">
      <c r="A292" s="8"/>
      <c r="B292" s="170">
        <f t="shared" si="77"/>
        <v>2.2749999999999728</v>
      </c>
      <c r="C292" s="170">
        <f t="shared" si="78"/>
        <v>188.36490894896843</v>
      </c>
      <c r="D292" s="170">
        <f t="shared" si="69"/>
        <v>0.18836490894896843</v>
      </c>
      <c r="E292" s="170">
        <f t="shared" si="70"/>
        <v>38.87408382731617</v>
      </c>
      <c r="F292" s="170">
        <f t="shared" si="71"/>
        <v>-60.995817408475212</v>
      </c>
      <c r="G292" s="170">
        <f t="shared" si="72"/>
        <v>20.641075873191873</v>
      </c>
      <c r="H292" s="170">
        <f t="shared" si="73"/>
        <v>95.476178256838693</v>
      </c>
      <c r="I292" s="170">
        <f t="shared" si="74"/>
        <v>59.515159700508043</v>
      </c>
      <c r="J292" s="170">
        <f t="shared" si="75"/>
        <v>34.480360848363482</v>
      </c>
      <c r="K292" s="170" t="str">
        <f t="shared" si="61"/>
        <v>1+0.00188226261982671i</v>
      </c>
      <c r="L292" s="170" t="str">
        <f t="shared" si="62"/>
        <v>1-0.00027431241816354i</v>
      </c>
      <c r="M292" s="170" t="str">
        <f t="shared" si="79"/>
        <v>1.00000051632801+0.00160795020166317i</v>
      </c>
      <c r="N292" s="170" t="str">
        <f t="shared" si="63"/>
        <v>1+1.799389434091i</v>
      </c>
      <c r="O292" s="170" t="str">
        <f t="shared" si="64"/>
        <v>0.999999103670794+0.00263201175267668i</v>
      </c>
      <c r="P292" s="170" t="str">
        <f t="shared" si="80"/>
        <v>0.995263089532624+1.80201983299837i</v>
      </c>
      <c r="Q292" s="170" t="str">
        <f t="shared" si="65"/>
        <v>42.5924488144407-76.8255848448747i</v>
      </c>
      <c r="R292" s="170" t="str">
        <f t="shared" si="66"/>
        <v>10000-103040.101841415i</v>
      </c>
      <c r="S292" s="170" t="str">
        <f t="shared" si="67"/>
        <v>-8449288.35099606i</v>
      </c>
      <c r="T292" s="170" t="str">
        <f t="shared" si="76"/>
        <v>9760.47438957259-101810.067482748i</v>
      </c>
      <c r="U292" s="170" t="str">
        <f t="shared" si="68"/>
        <v>-1.02741835679712+10.7168492087103i</v>
      </c>
      <c r="V292" s="170"/>
    </row>
    <row r="293" spans="1:22" x14ac:dyDescent="0.2">
      <c r="A293" s="8"/>
      <c r="B293" s="170">
        <f t="shared" si="77"/>
        <v>2.2799999999999727</v>
      </c>
      <c r="C293" s="170">
        <f t="shared" si="78"/>
        <v>190.54607179631279</v>
      </c>
      <c r="D293" s="170">
        <f t="shared" si="69"/>
        <v>0.19054607179631278</v>
      </c>
      <c r="E293" s="170">
        <f t="shared" si="70"/>
        <v>38.797474087090698</v>
      </c>
      <c r="F293" s="170">
        <f t="shared" si="71"/>
        <v>-61.275729624709498</v>
      </c>
      <c r="G293" s="170">
        <f t="shared" si="72"/>
        <v>20.542019531753994</v>
      </c>
      <c r="H293" s="170">
        <f t="shared" si="73"/>
        <v>95.539182722466947</v>
      </c>
      <c r="I293" s="170">
        <f t="shared" si="74"/>
        <v>59.339493618844692</v>
      </c>
      <c r="J293" s="170">
        <f t="shared" si="75"/>
        <v>34.263453097757449</v>
      </c>
      <c r="K293" s="170" t="str">
        <f t="shared" ref="K293:K356" si="81">COMPLEX(1,2*PI()*C293*esr*Cout)</f>
        <v>1+0.00190405819373811i</v>
      </c>
      <c r="L293" s="170" t="str">
        <f t="shared" ref="L293:L356" si="82">COMPLEX(1,-2*PI()*C293*(1-Dmax)^2*Lout*10^-6/Req)</f>
        <v>1-0.000277488806262586i</v>
      </c>
      <c r="M293" s="170" t="str">
        <f t="shared" si="79"/>
        <v>1.00000052835484+0.00162656938747552i</v>
      </c>
      <c r="N293" s="170" t="str">
        <f t="shared" ref="N293:N356" si="83">COMPLEX(1,2*PI()*C293*(Rd+Rs+esr)*Req*Cout/(Req+Rd+Rs))</f>
        <v>1+1.8202253817388i</v>
      </c>
      <c r="O293" s="170" t="str">
        <f t="shared" ref="O293:O356" si="84">IMSUM(COMPLEX(1,2*PI()*C293/(Qd*ws)),IMPRODUCT(COMPLEX(0,2*PI()*C293/ws),COMPLEX(0,2*PI()*C293/ws)))</f>
        <v>0.999999082792605+0.00266248901237831i</v>
      </c>
      <c r="P293" s="170" t="str">
        <f t="shared" si="80"/>
        <v>0.995152752713673+1.822886201227i</v>
      </c>
      <c r="Q293" s="170" t="str">
        <f t="shared" ref="Q293:Q356" si="85">IMPRODUCT(Ap,IMDIV(M293,P293))</f>
        <v>41.8459048386593-76.356304886801i</v>
      </c>
      <c r="R293" s="170" t="str">
        <f t="shared" ref="R293:R356" si="86">IMSUM(Rz*10^3,IMDIV(1,COMPLEX(0,(2*PI()*C293*Cz*10^-9))))</f>
        <v>10000-101860.611549097i</v>
      </c>
      <c r="S293" s="170" t="str">
        <f t="shared" ref="S293:S356" si="87">IMDIV(1,COMPLEX(0,(2*PI()*C293*Cp*10^-12)))</f>
        <v>-8352570.14702598i</v>
      </c>
      <c r="T293" s="170" t="str">
        <f t="shared" si="76"/>
        <v>9760.47407873977-100644.920068752i</v>
      </c>
      <c r="U293" s="170" t="str">
        <f t="shared" ref="U293:U356" si="88">IMPRODUCT(-Rs*g/(Rs+Rd),T293)</f>
        <v>-1.02741832407787+10.5942021125002i</v>
      </c>
      <c r="V293" s="170"/>
    </row>
    <row r="294" spans="1:22" x14ac:dyDescent="0.2">
      <c r="A294" s="8"/>
      <c r="B294" s="170">
        <f t="shared" si="77"/>
        <v>2.2849999999999726</v>
      </c>
      <c r="C294" s="170">
        <f t="shared" si="78"/>
        <v>192.75249131908151</v>
      </c>
      <c r="D294" s="170">
        <f t="shared" ref="D294:D357" si="89">C294/1000</f>
        <v>0.19275249131908151</v>
      </c>
      <c r="E294" s="170">
        <f t="shared" ref="E294:E357" si="90">20*LOG(IMABS(Q294))</f>
        <v>38.720454270083479</v>
      </c>
      <c r="F294" s="170">
        <f t="shared" ref="F294:F357" si="91">IF(180/PI()*IMARGUMENT(Q294)&gt;0,180/PI()*IMARGUMENT(Q294)-360,180/PI()*IMARGUMENT(Q294))</f>
        <v>-61.553930940397549</v>
      </c>
      <c r="G294" s="170">
        <f t="shared" ref="G294:G357" si="92">20*LOG(IMABS(U294))</f>
        <v>20.442984958669399</v>
      </c>
      <c r="H294" s="170">
        <f t="shared" ref="H294:H357" si="93">180/PI()*IMARGUMENT(U294)</f>
        <v>95.602902564551513</v>
      </c>
      <c r="I294" s="170">
        <f t="shared" ref="I294:I357" si="94">E294+G294</f>
        <v>59.163439228752878</v>
      </c>
      <c r="J294" s="170">
        <f t="shared" ref="J294:J357" si="95">F294+H294</f>
        <v>34.048971624153964</v>
      </c>
      <c r="K294" s="170" t="str">
        <f t="shared" si="81"/>
        <v>1+0.00192610614850069i</v>
      </c>
      <c r="L294" s="170" t="str">
        <f t="shared" si="82"/>
        <v>1-0.000280701975202338i</v>
      </c>
      <c r="M294" s="170" t="str">
        <f t="shared" si="79"/>
        <v>1.0000005406618+0.00164540417329835i</v>
      </c>
      <c r="N294" s="170" t="str">
        <f t="shared" si="83"/>
        <v>1+1.84130259828935i</v>
      </c>
      <c r="O294" s="170" t="str">
        <f t="shared" si="84"/>
        <v>0.9999990614281+0.00269331918211463i</v>
      </c>
      <c r="P294" s="170" t="str">
        <f t="shared" si="80"/>
        <v>0.99503984582005+1.84399418927659i</v>
      </c>
      <c r="Q294" s="170" t="str">
        <f t="shared" si="85"/>
        <v>41.1085229430622-75.8827260155561i</v>
      </c>
      <c r="R294" s="170" t="str">
        <f t="shared" si="86"/>
        <v>10000-100694.622770509i</v>
      </c>
      <c r="S294" s="170" t="str">
        <f t="shared" si="87"/>
        <v>-8256959.06718173i</v>
      </c>
      <c r="T294" s="170" t="str">
        <f t="shared" ref="T294:T357" si="96">IMDIV(IMPRODUCT(R294,S294),IMSUM(R294,S294))</f>
        <v>9760.47376066675-99493.1130298791i</v>
      </c>
      <c r="U294" s="170" t="str">
        <f t="shared" si="88"/>
        <v>-1.0274182905965+10.4729592663031i</v>
      </c>
      <c r="V294" s="170"/>
    </row>
    <row r="295" spans="1:22" x14ac:dyDescent="0.2">
      <c r="A295" s="8"/>
      <c r="B295" s="170">
        <f t="shared" ref="B295:B358" si="97">B294+0.005</f>
        <v>2.2899999999999725</v>
      </c>
      <c r="C295" s="170">
        <f t="shared" ref="C295:C358" si="98">10^B295</f>
        <v>194.9844599757923</v>
      </c>
      <c r="D295" s="170">
        <f t="shared" si="89"/>
        <v>0.19498445997579231</v>
      </c>
      <c r="E295" s="170">
        <f t="shared" si="90"/>
        <v>38.643029446907065</v>
      </c>
      <c r="F295" s="170">
        <f t="shared" si="91"/>
        <v>-61.830406146020486</v>
      </c>
      <c r="G295" s="170">
        <f t="shared" si="92"/>
        <v>20.343972651082474</v>
      </c>
      <c r="H295" s="170">
        <f t="shared" si="93"/>
        <v>95.667345574941677</v>
      </c>
      <c r="I295" s="170">
        <f t="shared" si="94"/>
        <v>58.987002097989539</v>
      </c>
      <c r="J295" s="170">
        <f t="shared" si="95"/>
        <v>33.836939428921191</v>
      </c>
      <c r="K295" s="170" t="str">
        <f t="shared" si="81"/>
        <v>1+0.00194840940654696i</v>
      </c>
      <c r="L295" s="170" t="str">
        <f t="shared" si="82"/>
        <v>1-0.000283952350884857i</v>
      </c>
      <c r="M295" s="170" t="str">
        <f t="shared" ref="M295:M358" si="99">IMPRODUCT(K295,L295)</f>
        <v>1.00000055325543+0.0016644570556621i</v>
      </c>
      <c r="N295" s="170" t="str">
        <f t="shared" si="83"/>
        <v>1+1.86262387750488i</v>
      </c>
      <c r="O295" s="170" t="str">
        <f t="shared" si="84"/>
        <v>0.999999039565952+0.00272450634839123i</v>
      </c>
      <c r="P295" s="170" t="str">
        <f t="shared" ref="P295:P358" si="100">IMPRODUCT(N295,O295)</f>
        <v>0.994924308987025+1.86534659492588i</v>
      </c>
      <c r="Q295" s="170" t="str">
        <f t="shared" si="85"/>
        <v>40.3803273637686-75.405052085861i</v>
      </c>
      <c r="R295" s="170" t="str">
        <f t="shared" si="86"/>
        <v>10000-99541.9809550994i</v>
      </c>
      <c r="S295" s="170" t="str">
        <f t="shared" si="87"/>
        <v>-8162442.43831818i</v>
      </c>
      <c r="T295" s="170" t="str">
        <f t="shared" si="96"/>
        <v>9760.47343518489-98354.4936953526i</v>
      </c>
      <c r="U295" s="170" t="str">
        <f t="shared" si="88"/>
        <v>-1.02741825633525+10.3531045995108i</v>
      </c>
      <c r="V295" s="170"/>
    </row>
    <row r="296" spans="1:22" x14ac:dyDescent="0.2">
      <c r="A296" s="8"/>
      <c r="B296" s="170">
        <f t="shared" si="97"/>
        <v>2.2949999999999724</v>
      </c>
      <c r="C296" s="170">
        <f t="shared" si="98"/>
        <v>197.242273611473</v>
      </c>
      <c r="D296" s="170">
        <f t="shared" si="89"/>
        <v>0.19724227361147301</v>
      </c>
      <c r="E296" s="170">
        <f t="shared" si="90"/>
        <v>38.565204700066772</v>
      </c>
      <c r="F296" s="170">
        <f t="shared" si="91"/>
        <v>-62.105140773470069</v>
      </c>
      <c r="G296" s="170">
        <f t="shared" si="92"/>
        <v>20.244983117258112</v>
      </c>
      <c r="H296" s="170">
        <f t="shared" si="93"/>
        <v>95.7325196188104</v>
      </c>
      <c r="I296" s="170">
        <f t="shared" si="94"/>
        <v>58.810187817324888</v>
      </c>
      <c r="J296" s="170">
        <f t="shared" si="95"/>
        <v>33.627378845340331</v>
      </c>
      <c r="K296" s="170" t="str">
        <f t="shared" si="81"/>
        <v>1+0.00197097092414963i</v>
      </c>
      <c r="L296" s="170" t="str">
        <f t="shared" si="82"/>
        <v>1-0.000287240364143918i</v>
      </c>
      <c r="M296" s="170" t="str">
        <f t="shared" si="99"/>
        <v>1.00000056614241+0.00168373056000571i</v>
      </c>
      <c r="N296" s="170" t="str">
        <f t="shared" si="83"/>
        <v>1+1.88419204549784i</v>
      </c>
      <c r="O296" s="170" t="str">
        <f t="shared" si="84"/>
        <v>0.999999017194569+0.00275605464503323i</v>
      </c>
      <c r="P296" s="170" t="str">
        <f t="shared" si="100"/>
        <v>0.99480608095544+1.8869462483487i</v>
      </c>
      <c r="Q296" s="170" t="str">
        <f t="shared" si="85"/>
        <v>39.6613369277109-74.9234853654282i</v>
      </c>
      <c r="R296" s="170" t="str">
        <f t="shared" si="86"/>
        <v>10000-98402.5333214454i</v>
      </c>
      <c r="S296" s="170" t="str">
        <f t="shared" si="87"/>
        <v>-8069007.73235855i</v>
      </c>
      <c r="T296" s="170" t="str">
        <f t="shared" si="96"/>
        <v>9760.47310212159-97228.9111424132i</v>
      </c>
      <c r="U296" s="170" t="str">
        <f t="shared" si="88"/>
        <v>-1.02741822127596+10.2346222255172i</v>
      </c>
      <c r="V296" s="170"/>
    </row>
    <row r="297" spans="1:22" x14ac:dyDescent="0.2">
      <c r="A297" s="8"/>
      <c r="B297" s="170">
        <f t="shared" si="97"/>
        <v>2.2999999999999723</v>
      </c>
      <c r="C297" s="170">
        <f t="shared" si="98"/>
        <v>199.52623149687525</v>
      </c>
      <c r="D297" s="170">
        <f t="shared" si="89"/>
        <v>0.19952623149687526</v>
      </c>
      <c r="E297" s="170">
        <f t="shared" si="90"/>
        <v>38.486985121003514</v>
      </c>
      <c r="F297" s="170">
        <f t="shared" si="91"/>
        <v>-62.378121090002459</v>
      </c>
      <c r="G297" s="170">
        <f t="shared" si="92"/>
        <v>20.146016876819001</v>
      </c>
      <c r="H297" s="170">
        <f t="shared" si="93"/>
        <v>95.798432634931785</v>
      </c>
      <c r="I297" s="170">
        <f t="shared" si="94"/>
        <v>58.633001997822518</v>
      </c>
      <c r="J297" s="170">
        <f t="shared" si="95"/>
        <v>33.420311544929326</v>
      </c>
      <c r="K297" s="170" t="str">
        <f t="shared" si="81"/>
        <v>1+0.00199379369181341i</v>
      </c>
      <c r="L297" s="170" t="str">
        <f t="shared" si="82"/>
        <v>1-0.000290566450802119i</v>
      </c>
      <c r="M297" s="170" t="str">
        <f t="shared" si="99"/>
        <v>1.00000057932956+0.00170322724101129i</v>
      </c>
      <c r="N297" s="170" t="str">
        <f t="shared" si="83"/>
        <v>1+1.90600996110554i</v>
      </c>
      <c r="O297" s="170" t="str">
        <f t="shared" si="84"/>
        <v>0.99999899430209+0.00278796825373317i</v>
      </c>
      <c r="P297" s="170" t="str">
        <f t="shared" si="100"/>
        <v>0.994685099039229+1.90879601248904i</v>
      </c>
      <c r="Q297" s="170" t="str">
        <f t="shared" si="85"/>
        <v>38.9515651707789-74.4382263863599i</v>
      </c>
      <c r="R297" s="170" t="str">
        <f t="shared" si="86"/>
        <v>10000-97276.1288369981i</v>
      </c>
      <c r="S297" s="170" t="str">
        <f t="shared" si="87"/>
        <v>-7976642.5646338i</v>
      </c>
      <c r="T297" s="170" t="str">
        <f t="shared" si="96"/>
        <v>9760.47276130028-96116.2161763129i</v>
      </c>
      <c r="U297" s="170" t="str">
        <f t="shared" si="88"/>
        <v>-1.02741818540003+10.1174964396119i</v>
      </c>
      <c r="V297" s="170"/>
    </row>
    <row r="298" spans="1:22" x14ac:dyDescent="0.2">
      <c r="A298" s="8"/>
      <c r="B298" s="170">
        <f t="shared" si="97"/>
        <v>2.3049999999999722</v>
      </c>
      <c r="C298" s="170">
        <f t="shared" si="98"/>
        <v>201.83663636814322</v>
      </c>
      <c r="D298" s="170">
        <f t="shared" si="89"/>
        <v>0.20183663636814322</v>
      </c>
      <c r="E298" s="170">
        <f t="shared" si="90"/>
        <v>38.408375807203171</v>
      </c>
      <c r="F298" s="170">
        <f t="shared" si="91"/>
        <v>-62.649334091662553</v>
      </c>
      <c r="G298" s="170">
        <f t="shared" si="92"/>
        <v>20.047074460988096</v>
      </c>
      <c r="H298" s="170">
        <f t="shared" si="93"/>
        <v>95.865092635943142</v>
      </c>
      <c r="I298" s="170">
        <f t="shared" si="94"/>
        <v>58.455450268191271</v>
      </c>
      <c r="J298" s="170">
        <f t="shared" si="95"/>
        <v>33.21575854428059</v>
      </c>
      <c r="K298" s="170" t="str">
        <f t="shared" si="81"/>
        <v>1+0.00201688073467143i</v>
      </c>
      <c r="L298" s="170" t="str">
        <f t="shared" si="82"/>
        <v>1-0.000293931051728643i</v>
      </c>
      <c r="M298" s="170" t="str">
        <f t="shared" si="99"/>
        <v>1.00000059282388+0.00172294968294279i</v>
      </c>
      <c r="N298" s="170" t="str">
        <f t="shared" si="83"/>
        <v>1+1.92808051626908i</v>
      </c>
      <c r="O298" s="170" t="str">
        <f t="shared" si="84"/>
        <v>0.999998970876376+0.00282025140460532i</v>
      </c>
      <c r="P298" s="170" t="str">
        <f t="shared" si="100"/>
        <v>0.994561299092176+1.93089878344048i</v>
      </c>
      <c r="Q298" s="170" t="str">
        <f t="shared" si="85"/>
        <v>38.2510204596892-73.9494738033136i</v>
      </c>
      <c r="R298" s="170" t="str">
        <f t="shared" si="86"/>
        <v>10000-96162.6181980611i</v>
      </c>
      <c r="S298" s="170" t="str">
        <f t="shared" si="87"/>
        <v>-7885334.69224099i</v>
      </c>
      <c r="T298" s="170" t="str">
        <f t="shared" si="96"/>
        <v>9760.47241254025-95016.2613105365i</v>
      </c>
      <c r="U298" s="170" t="str">
        <f t="shared" si="88"/>
        <v>-1.02741814868845+10.0017117168986i</v>
      </c>
      <c r="V298" s="170"/>
    </row>
    <row r="299" spans="1:22" x14ac:dyDescent="0.2">
      <c r="A299" s="8"/>
      <c r="B299" s="170">
        <f t="shared" si="97"/>
        <v>2.3099999999999721</v>
      </c>
      <c r="C299" s="170">
        <f t="shared" si="98"/>
        <v>204.17379446693991</v>
      </c>
      <c r="D299" s="170">
        <f t="shared" si="89"/>
        <v>0.20417379446693992</v>
      </c>
      <c r="E299" s="170">
        <f t="shared" si="90"/>
        <v>38.329381859374095</v>
      </c>
      <c r="F299" s="170">
        <f t="shared" si="91"/>
        <v>-62.918767496202769</v>
      </c>
      <c r="G299" s="170">
        <f t="shared" si="92"/>
        <v>19.948156412836081</v>
      </c>
      <c r="H299" s="170">
        <f t="shared" si="93"/>
        <v>95.932507708589839</v>
      </c>
      <c r="I299" s="170">
        <f t="shared" si="94"/>
        <v>58.27753827221018</v>
      </c>
      <c r="J299" s="170">
        <f t="shared" si="95"/>
        <v>33.01374021238707</v>
      </c>
      <c r="K299" s="170" t="str">
        <f t="shared" si="81"/>
        <v>1+0.00204023511288623i</v>
      </c>
      <c r="L299" s="170" t="str">
        <f t="shared" si="82"/>
        <v>1-0.000297334612897699i</v>
      </c>
      <c r="M299" s="170" t="str">
        <f t="shared" si="99"/>
        <v>1.00000060663252+0.00174290049998853i</v>
      </c>
      <c r="N299" s="170" t="str">
        <f t="shared" si="83"/>
        <v>1+1.95040663641661i</v>
      </c>
      <c r="O299" s="170" t="str">
        <f t="shared" si="84"/>
        <v>0.999998946905008+0.00285290837674636i</v>
      </c>
      <c r="P299" s="170" t="str">
        <f t="shared" si="100"/>
        <v>0.994434615473913+1.9532574908299i</v>
      </c>
      <c r="Q299" s="170" t="str">
        <f t="shared" si="85"/>
        <v>37.5597061172172-73.4574242584693i</v>
      </c>
      <c r="R299" s="170" t="str">
        <f t="shared" si="86"/>
        <v>10000-95061.853810007i</v>
      </c>
      <c r="S299" s="170" t="str">
        <f t="shared" si="87"/>
        <v>-7795072.01242058i</v>
      </c>
      <c r="T299" s="170" t="str">
        <f t="shared" si="96"/>
        <v>9760.47205565657-93928.9007472588i</v>
      </c>
      <c r="U299" s="170" t="str">
        <f t="shared" si="88"/>
        <v>-1.02741811112175+9.88725271023778i</v>
      </c>
      <c r="V299" s="170"/>
    </row>
    <row r="300" spans="1:22" x14ac:dyDescent="0.2">
      <c r="A300" s="8"/>
      <c r="B300" s="170">
        <f t="shared" si="97"/>
        <v>2.314999999999972</v>
      </c>
      <c r="C300" s="170">
        <f t="shared" si="98"/>
        <v>206.53801558103976</v>
      </c>
      <c r="D300" s="170">
        <f t="shared" si="89"/>
        <v>0.20653801558103976</v>
      </c>
      <c r="E300" s="170">
        <f t="shared" si="90"/>
        <v>38.25000837869446</v>
      </c>
      <c r="F300" s="170">
        <f t="shared" si="91"/>
        <v>-63.186409735524208</v>
      </c>
      <c r="G300" s="170">
        <f t="shared" si="92"/>
        <v>19.849263287532768</v>
      </c>
      <c r="H300" s="170">
        <f t="shared" si="93"/>
        <v>96.000686013953839</v>
      </c>
      <c r="I300" s="170">
        <f t="shared" si="94"/>
        <v>58.099271666227224</v>
      </c>
      <c r="J300" s="170">
        <f t="shared" si="95"/>
        <v>32.814276278429631</v>
      </c>
      <c r="K300" s="170" t="str">
        <f t="shared" si="81"/>
        <v>1+0.00206385992205534i</v>
      </c>
      <c r="L300" s="170" t="str">
        <f t="shared" si="82"/>
        <v>1-0.000300777585447633i</v>
      </c>
      <c r="M300" s="170" t="str">
        <f t="shared" si="99"/>
        <v>1.0000006207628+0.00176308233660771i</v>
      </c>
      <c r="N300" s="170" t="str">
        <f t="shared" si="83"/>
        <v>1+1.9729912808512i</v>
      </c>
      <c r="O300" s="170" t="str">
        <f t="shared" si="84"/>
        <v>0.999998922375274+0.00288594349880258i</v>
      </c>
      <c r="P300" s="170" t="str">
        <f t="shared" si="100"/>
        <v>0.994304981015107+1.97587509820581i</v>
      </c>
      <c r="Q300" s="170" t="str">
        <f t="shared" si="85"/>
        <v>36.87762055043-72.9622722533161i</v>
      </c>
      <c r="R300" s="170" t="str">
        <f t="shared" si="86"/>
        <v>10000-93973.6897677079i</v>
      </c>
      <c r="S300" s="170" t="str">
        <f t="shared" si="87"/>
        <v>-7705842.56095203i</v>
      </c>
      <c r="T300" s="170" t="str">
        <f t="shared" si="96"/>
        <v>9760.47169046004-92853.9903580139i</v>
      </c>
      <c r="U300" s="170" t="str">
        <f t="shared" si="88"/>
        <v>-1.02741807268001+9.774104248212i</v>
      </c>
      <c r="V300" s="170"/>
    </row>
    <row r="301" spans="1:22" x14ac:dyDescent="0.2">
      <c r="A301" s="8"/>
      <c r="B301" s="170">
        <f t="shared" si="97"/>
        <v>2.3199999999999719</v>
      </c>
      <c r="C301" s="170">
        <f t="shared" si="98"/>
        <v>208.9296130853906</v>
      </c>
      <c r="D301" s="170">
        <f t="shared" si="89"/>
        <v>0.2089296130853906</v>
      </c>
      <c r="E301" s="170">
        <f t="shared" si="90"/>
        <v>38.170260464131658</v>
      </c>
      <c r="F301" s="170">
        <f t="shared" si="91"/>
        <v>-63.452249947660803</v>
      </c>
      <c r="G301" s="170">
        <f t="shared" si="92"/>
        <v>19.750395652603704</v>
      </c>
      <c r="H301" s="170">
        <f t="shared" si="93"/>
        <v>96.069635787663955</v>
      </c>
      <c r="I301" s="170">
        <f t="shared" si="94"/>
        <v>57.920656116735358</v>
      </c>
      <c r="J301" s="170">
        <f t="shared" si="95"/>
        <v>32.617385840003152</v>
      </c>
      <c r="K301" s="170" t="str">
        <f t="shared" si="81"/>
        <v>1+0.00208775829362161i</v>
      </c>
      <c r="L301" s="170" t="str">
        <f t="shared" si="82"/>
        <v>1-0.000304260425740726i</v>
      </c>
      <c r="M301" s="170" t="str">
        <f t="shared" si="99"/>
        <v>1.00000063522223+0.00178349786788088i</v>
      </c>
      <c r="N301" s="170" t="str">
        <f t="shared" si="83"/>
        <v>1+1.995837443143i</v>
      </c>
      <c r="O301" s="170" t="str">
        <f t="shared" si="84"/>
        <v>0.99999889727417+0.00291936114954361i</v>
      </c>
      <c r="P301" s="170" t="str">
        <f t="shared" si="100"/>
        <v>0.994172326981854+1.99875460343104i</v>
      </c>
      <c r="Q301" s="170" t="str">
        <f t="shared" si="85"/>
        <v>36.20475738158-72.4642100272621i</v>
      </c>
      <c r="R301" s="170" t="str">
        <f t="shared" si="86"/>
        <v>10000-92897.9818361988i</v>
      </c>
      <c r="S301" s="170" t="str">
        <f t="shared" si="87"/>
        <v>-7617634.51056831i</v>
      </c>
      <c r="T301" s="170" t="str">
        <f t="shared" si="96"/>
        <v>9760.47131675701-91791.3876645931i</v>
      </c>
      <c r="U301" s="170" t="str">
        <f t="shared" si="88"/>
        <v>-1.02741803334284+9.66225133311508i</v>
      </c>
      <c r="V301" s="170"/>
    </row>
    <row r="302" spans="1:22" x14ac:dyDescent="0.2">
      <c r="A302" s="8"/>
      <c r="B302" s="170">
        <f t="shared" si="97"/>
        <v>2.3249999999999718</v>
      </c>
      <c r="C302" s="170">
        <f t="shared" si="98"/>
        <v>211.34890398365098</v>
      </c>
      <c r="D302" s="170">
        <f t="shared" si="89"/>
        <v>0.21134890398365097</v>
      </c>
      <c r="E302" s="170">
        <f t="shared" si="90"/>
        <v>38.09014320983416</v>
      </c>
      <c r="F302" s="170">
        <f t="shared" si="91"/>
        <v>-63.716277968334161</v>
      </c>
      <c r="G302" s="170">
        <f t="shared" si="92"/>
        <v>19.651554088191595</v>
      </c>
      <c r="H302" s="170">
        <f t="shared" si="93"/>
        <v>96.139365340087437</v>
      </c>
      <c r="I302" s="170">
        <f t="shared" si="94"/>
        <v>57.741697298025755</v>
      </c>
      <c r="J302" s="170">
        <f t="shared" si="95"/>
        <v>32.423087371753276</v>
      </c>
      <c r="K302" s="170" t="str">
        <f t="shared" si="81"/>
        <v>1+0.00211193339528833i</v>
      </c>
      <c r="L302" s="170" t="str">
        <f t="shared" si="82"/>
        <v>1-0.000307783595423688i</v>
      </c>
      <c r="M302" s="170" t="str">
        <f t="shared" si="99"/>
        <v>1.00000065001845+0.00180414979986464i</v>
      </c>
      <c r="N302" s="170" t="str">
        <f t="shared" si="83"/>
        <v>1+2.01894815152606i</v>
      </c>
      <c r="O302" s="170" t="str">
        <f t="shared" si="84"/>
        <v>0.999998871588386+0.00295316575844288i</v>
      </c>
      <c r="P302" s="170" t="str">
        <f t="shared" si="100"/>
        <v>0.994036583039228+2.02189903907996i</v>
      </c>
      <c r="Q302" s="170" t="str">
        <f t="shared" si="85"/>
        <v>35.541105581308-71.9634274430438i</v>
      </c>
      <c r="R302" s="170" t="str">
        <f t="shared" si="86"/>
        <v>10000-91834.5874315584i</v>
      </c>
      <c r="S302" s="170" t="str">
        <f t="shared" si="87"/>
        <v>-7530436.16938777i</v>
      </c>
      <c r="T302" s="170" t="str">
        <f t="shared" si="96"/>
        <v>9760.47093434935-90740.9518201596i</v>
      </c>
      <c r="U302" s="170" t="str">
        <f t="shared" si="88"/>
        <v>-1.02741799308941+9.55167913896418i</v>
      </c>
      <c r="V302" s="170"/>
    </row>
    <row r="303" spans="1:22" x14ac:dyDescent="0.2">
      <c r="A303" s="8"/>
      <c r="B303" s="170">
        <f t="shared" si="97"/>
        <v>2.3299999999999716</v>
      </c>
      <c r="C303" s="170">
        <f t="shared" si="98"/>
        <v>213.79620895020935</v>
      </c>
      <c r="D303" s="170">
        <f t="shared" si="89"/>
        <v>0.21379620895020934</v>
      </c>
      <c r="E303" s="170">
        <f t="shared" si="90"/>
        <v>38.009661702598237</v>
      </c>
      <c r="F303" s="170">
        <f t="shared" si="91"/>
        <v>-63.978484322104407</v>
      </c>
      <c r="G303" s="170">
        <f t="shared" si="92"/>
        <v>19.552739187322569</v>
      </c>
      <c r="H303" s="170">
        <f t="shared" si="93"/>
        <v>96.209883056501155</v>
      </c>
      <c r="I303" s="170">
        <f t="shared" si="94"/>
        <v>57.562400889920809</v>
      </c>
      <c r="J303" s="170">
        <f t="shared" si="95"/>
        <v>32.231398734396748</v>
      </c>
      <c r="K303" s="170" t="str">
        <f t="shared" si="81"/>
        <v>1+0.00213638843143902i</v>
      </c>
      <c r="L303" s="170" t="str">
        <f t="shared" si="82"/>
        <v>1-0.000311347561488843i</v>
      </c>
      <c r="M303" s="170" t="str">
        <f t="shared" si="99"/>
        <v>1.00000066515933+0.00182504086995018i</v>
      </c>
      <c r="N303" s="170" t="str">
        <f t="shared" si="83"/>
        <v>1+2.04232646929977i</v>
      </c>
      <c r="O303" s="170" t="str">
        <f t="shared" si="84"/>
        <v>0.999998845304302+0.00298736180626466i</v>
      </c>
      <c r="P303" s="170" t="str">
        <f t="shared" si="100"/>
        <v>0.993897677213993+2.04531147284045i</v>
      </c>
      <c r="Q303" s="170" t="str">
        <f t="shared" si="85"/>
        <v>34.8866496038275-71.460111878912i</v>
      </c>
      <c r="R303" s="170" t="str">
        <f t="shared" si="86"/>
        <v>10000-90783.3656020107i</v>
      </c>
      <c r="S303" s="170" t="str">
        <f t="shared" si="87"/>
        <v>-7444235.97936486i</v>
      </c>
      <c r="T303" s="170" t="str">
        <f t="shared" si="96"/>
        <v>9760.47054303431-89702.5435905797i</v>
      </c>
      <c r="U303" s="170" t="str">
        <f t="shared" si="88"/>
        <v>-1.02741795189835+9.44237300953472i</v>
      </c>
      <c r="V303" s="170"/>
    </row>
    <row r="304" spans="1:22" x14ac:dyDescent="0.2">
      <c r="A304" s="8"/>
      <c r="B304" s="170">
        <f t="shared" si="97"/>
        <v>2.3349999999999715</v>
      </c>
      <c r="C304" s="170">
        <f t="shared" si="98"/>
        <v>216.27185237268799</v>
      </c>
      <c r="D304" s="170">
        <f t="shared" si="89"/>
        <v>0.21627185237268798</v>
      </c>
      <c r="E304" s="170">
        <f t="shared" si="90"/>
        <v>37.928821019409177</v>
      </c>
      <c r="F304" s="170">
        <f t="shared" si="91"/>
        <v>-64.238860213137798</v>
      </c>
      <c r="G304" s="170">
        <f t="shared" si="92"/>
        <v>19.45395155617717</v>
      </c>
      <c r="H304" s="170">
        <f t="shared" si="93"/>
        <v>96.281197397243588</v>
      </c>
      <c r="I304" s="170">
        <f t="shared" si="94"/>
        <v>57.382772575586344</v>
      </c>
      <c r="J304" s="170">
        <f t="shared" si="95"/>
        <v>32.04233718410579</v>
      </c>
      <c r="K304" s="170" t="str">
        <f t="shared" si="81"/>
        <v>1+0.00216112664356225i</v>
      </c>
      <c r="L304" s="170" t="str">
        <f t="shared" si="82"/>
        <v>1-0.000314952796336035i</v>
      </c>
      <c r="M304" s="170" t="str">
        <f t="shared" si="99"/>
        <v>1.00000068065288+0.00184617384722622i</v>
      </c>
      <c r="N304" s="170" t="str">
        <f t="shared" si="83"/>
        <v>1+2.0659754952348i</v>
      </c>
      <c r="O304" s="170" t="str">
        <f t="shared" si="84"/>
        <v>0.999998818407985+0.00302195382565807i</v>
      </c>
      <c r="P304" s="170" t="str">
        <f t="shared" si="100"/>
        <v>0.993755535856444+2.06899500792031i</v>
      </c>
      <c r="Q304" s="170" t="str">
        <f t="shared" si="85"/>
        <v>34.2413695237639-70.9544481275317i</v>
      </c>
      <c r="R304" s="170" t="str">
        <f t="shared" si="86"/>
        <v>10000-89744.1770092396i</v>
      </c>
      <c r="S304" s="170" t="str">
        <f t="shared" si="87"/>
        <v>-7359022.51475763i</v>
      </c>
      <c r="T304" s="170" t="str">
        <f t="shared" si="96"/>
        <v>9760.47014260439-88676.0253359654i</v>
      </c>
      <c r="U304" s="170" t="str">
        <f t="shared" si="88"/>
        <v>-1.02741790974783+9.33431845641742i</v>
      </c>
      <c r="V304" s="170"/>
    </row>
    <row r="305" spans="1:22" x14ac:dyDescent="0.2">
      <c r="A305" s="8"/>
      <c r="B305" s="170">
        <f t="shared" si="97"/>
        <v>2.3399999999999714</v>
      </c>
      <c r="C305" s="170">
        <f t="shared" si="98"/>
        <v>218.77616239494103</v>
      </c>
      <c r="D305" s="170">
        <f t="shared" si="89"/>
        <v>0.21877616239494102</v>
      </c>
      <c r="E305" s="170">
        <f t="shared" si="90"/>
        <v>37.847626225058981</v>
      </c>
      <c r="F305" s="170">
        <f t="shared" si="91"/>
        <v>-64.497397515621174</v>
      </c>
      <c r="G305" s="170">
        <f t="shared" si="92"/>
        <v>19.355191814366975</v>
      </c>
      <c r="H305" s="170">
        <f t="shared" si="93"/>
        <v>96.353316897843769</v>
      </c>
      <c r="I305" s="170">
        <f t="shared" si="94"/>
        <v>57.202818039425956</v>
      </c>
      <c r="J305" s="170">
        <f t="shared" si="95"/>
        <v>31.855919382222595</v>
      </c>
      <c r="K305" s="170" t="str">
        <f t="shared" si="81"/>
        <v>1+0.00218615131068122i</v>
      </c>
      <c r="L305" s="170" t="str">
        <f t="shared" si="82"/>
        <v>1-0.000318599777835235i</v>
      </c>
      <c r="M305" s="170" t="str">
        <f t="shared" si="99"/>
        <v>1.00000069650732+0.00186755153284598i</v>
      </c>
      <c r="N305" s="170" t="str">
        <f t="shared" si="83"/>
        <v>1+2.08989836398394i</v>
      </c>
      <c r="O305" s="170" t="str">
        <f t="shared" si="84"/>
        <v>0.999998790885171+0.00305694640175781i</v>
      </c>
      <c r="P305" s="170" t="str">
        <f t="shared" si="100"/>
        <v>0.993610083601351+2.09295278345859i</v>
      </c>
      <c r="Q305" s="170" t="str">
        <f t="shared" si="85"/>
        <v>33.6052411743318-70.4466183015462i</v>
      </c>
      <c r="R305" s="170" t="str">
        <f t="shared" si="86"/>
        <v>10000-88716.8839099242i</v>
      </c>
      <c r="S305" s="170" t="str">
        <f t="shared" si="87"/>
        <v>-7274784.48061376i</v>
      </c>
      <c r="T305" s="170" t="str">
        <f t="shared" si="96"/>
        <v>9760.46973284731-87661.2609924344i</v>
      </c>
      <c r="U305" s="170" t="str">
        <f t="shared" si="88"/>
        <v>-1.02741786661551+9.22750115709837i</v>
      </c>
      <c r="V305" s="170"/>
    </row>
    <row r="306" spans="1:22" x14ac:dyDescent="0.2">
      <c r="A306" s="8"/>
      <c r="B306" s="170">
        <f t="shared" si="97"/>
        <v>2.3449999999999713</v>
      </c>
      <c r="C306" s="170">
        <f t="shared" si="98"/>
        <v>221.30947096054919</v>
      </c>
      <c r="D306" s="170">
        <f t="shared" si="89"/>
        <v>0.2213094709605492</v>
      </c>
      <c r="E306" s="170">
        <f t="shared" si="90"/>
        <v>37.766082369840561</v>
      </c>
      <c r="F306" s="170">
        <f t="shared" si="91"/>
        <v>-64.754088763841494</v>
      </c>
      <c r="G306" s="170">
        <f t="shared" si="92"/>
        <v>19.256460595215355</v>
      </c>
      <c r="H306" s="170">
        <f t="shared" si="93"/>
        <v>96.426250169128764</v>
      </c>
      <c r="I306" s="170">
        <f t="shared" si="94"/>
        <v>57.022542965055919</v>
      </c>
      <c r="J306" s="170">
        <f t="shared" si="95"/>
        <v>31.67216140528727</v>
      </c>
      <c r="K306" s="170" t="str">
        <f t="shared" si="81"/>
        <v>1+0.00221146574978847i</v>
      </c>
      <c r="L306" s="170" t="str">
        <f t="shared" si="82"/>
        <v>1-0.000322288989389891i</v>
      </c>
      <c r="M306" s="170" t="str">
        <f t="shared" si="99"/>
        <v>1.00000071273106+0.00188917676039858i</v>
      </c>
      <c r="N306" s="170" t="str">
        <f t="shared" si="83"/>
        <v>1+2.11409824649753i</v>
      </c>
      <c r="O306" s="170" t="str">
        <f t="shared" si="84"/>
        <v>0.999998762721268+0.00309234417279192i</v>
      </c>
      <c r="P306" s="170" t="str">
        <f t="shared" si="100"/>
        <v>0.993461243328002+2.11718797494152i</v>
      </c>
      <c r="Q306" s="170" t="str">
        <f t="shared" si="85"/>
        <v>32.9782362865501-69.936801745719i</v>
      </c>
      <c r="R306" s="170" t="str">
        <f t="shared" si="86"/>
        <v>10000-87701.3501374756i</v>
      </c>
      <c r="S306" s="170" t="str">
        <f t="shared" si="87"/>
        <v>-7191510.71127301i</v>
      </c>
      <c r="T306" s="170" t="str">
        <f t="shared" si="96"/>
        <v>9760.46931354578-86658.1160540699i</v>
      </c>
      <c r="U306" s="170" t="str">
        <f t="shared" si="88"/>
        <v>-1.0274178224785+9.12190695306i</v>
      </c>
      <c r="V306" s="170"/>
    </row>
    <row r="307" spans="1:22" x14ac:dyDescent="0.2">
      <c r="A307" s="8"/>
      <c r="B307" s="170">
        <f t="shared" si="97"/>
        <v>2.3499999999999712</v>
      </c>
      <c r="C307" s="170">
        <f t="shared" si="98"/>
        <v>223.8721138568192</v>
      </c>
      <c r="D307" s="170">
        <f t="shared" si="89"/>
        <v>0.22387211385681921</v>
      </c>
      <c r="E307" s="170">
        <f t="shared" si="90"/>
        <v>37.684194487319019</v>
      </c>
      <c r="F307" s="170">
        <f t="shared" si="91"/>
        <v>-65.008927141958807</v>
      </c>
      <c r="G307" s="170">
        <f t="shared" si="92"/>
        <v>19.157758546044427</v>
      </c>
      <c r="H307" s="170">
        <f t="shared" si="93"/>
        <v>96.500005897307389</v>
      </c>
      <c r="I307" s="170">
        <f t="shared" si="94"/>
        <v>56.841953033363446</v>
      </c>
      <c r="J307" s="170">
        <f t="shared" si="95"/>
        <v>31.491078755348582</v>
      </c>
      <c r="K307" s="170" t="str">
        <f t="shared" si="81"/>
        <v>1+0.00223707331628548i</v>
      </c>
      <c r="L307" s="170" t="str">
        <f t="shared" si="82"/>
        <v>1-0.000326020920001001i</v>
      </c>
      <c r="M307" s="170" t="str">
        <f t="shared" si="99"/>
        <v>1.0000007293327+0.00191105239628448i</v>
      </c>
      <c r="N307" s="170" t="str">
        <f t="shared" si="83"/>
        <v>1+2.13857835044378i</v>
      </c>
      <c r="O307" s="170" t="str">
        <f t="shared" si="84"/>
        <v>0.999998733901345+0.00312815183069663i</v>
      </c>
      <c r="P307" s="170" t="str">
        <f t="shared" si="100"/>
        <v>0.993308936119316+2.1417037946233i</v>
      </c>
      <c r="Q307" s="170" t="str">
        <f t="shared" si="85"/>
        <v>32.3603226291953-69.4251749555682i</v>
      </c>
      <c r="R307" s="170" t="str">
        <f t="shared" si="86"/>
        <v>10000-86697.4410839934i</v>
      </c>
      <c r="S307" s="170" t="str">
        <f t="shared" si="87"/>
        <v>-7109190.16888747i</v>
      </c>
      <c r="T307" s="170" t="str">
        <f t="shared" si="96"/>
        <v>9760.46888447752-85666.4575550973i</v>
      </c>
      <c r="U307" s="170" t="str">
        <f t="shared" si="88"/>
        <v>-1.02741777731342+9.01752184790499i</v>
      </c>
      <c r="V307" s="170"/>
    </row>
    <row r="308" spans="1:22" x14ac:dyDescent="0.2">
      <c r="A308" s="8"/>
      <c r="B308" s="170">
        <f t="shared" si="97"/>
        <v>2.3549999999999711</v>
      </c>
      <c r="C308" s="170">
        <f t="shared" si="98"/>
        <v>226.46443075929102</v>
      </c>
      <c r="D308" s="170">
        <f t="shared" si="89"/>
        <v>0.22646443075929101</v>
      </c>
      <c r="E308" s="170">
        <f t="shared" si="90"/>
        <v>37.601967592180678</v>
      </c>
      <c r="F308" s="170">
        <f t="shared" si="91"/>
        <v>-65.261906473493838</v>
      </c>
      <c r="G308" s="170">
        <f t="shared" si="92"/>
        <v>19.059086328466208</v>
      </c>
      <c r="H308" s="170">
        <f t="shared" si="93"/>
        <v>96.574592844029198</v>
      </c>
      <c r="I308" s="170">
        <f t="shared" si="94"/>
        <v>56.661053920646886</v>
      </c>
      <c r="J308" s="170">
        <f t="shared" si="95"/>
        <v>31.31268637053536</v>
      </c>
      <c r="K308" s="170" t="str">
        <f t="shared" si="81"/>
        <v>1+0.00226297740442745i</v>
      </c>
      <c r="L308" s="170" t="str">
        <f t="shared" si="82"/>
        <v>1-0.000329796064331922i</v>
      </c>
      <c r="M308" s="170" t="str">
        <f t="shared" si="99"/>
        <v>1.00000074632104+0.00193318134009553i</v>
      </c>
      <c r="N308" s="170" t="str">
        <f t="shared" si="83"/>
        <v>1+2.16334192063395i</v>
      </c>
      <c r="O308" s="170" t="str">
        <f t="shared" si="84"/>
        <v>0.999998704410118+0.0031643741217382i</v>
      </c>
      <c r="P308" s="170" t="str">
        <f t="shared" si="100"/>
        <v>0.993153081219992+2.16650349195178i</v>
      </c>
      <c r="Q308" s="170" t="str">
        <f t="shared" si="85"/>
        <v>31.7514641492145-68.9119115023923i</v>
      </c>
      <c r="R308" s="170" t="str">
        <f t="shared" si="86"/>
        <v>10000-85705.0236824196i</v>
      </c>
      <c r="S308" s="170" t="str">
        <f t="shared" si="87"/>
        <v>-7027811.94195837i</v>
      </c>
      <c r="T308" s="170" t="str">
        <f t="shared" si="96"/>
        <v>9760.46844541499-84686.1540522553i</v>
      </c>
      <c r="U308" s="170" t="str">
        <f t="shared" si="88"/>
        <v>-1.02741773109632+8.91433200550057i</v>
      </c>
      <c r="V308" s="170"/>
    </row>
    <row r="309" spans="1:22" x14ac:dyDescent="0.2">
      <c r="A309" s="8"/>
      <c r="B309" s="170">
        <f t="shared" si="97"/>
        <v>2.359999999999971</v>
      </c>
      <c r="C309" s="170">
        <f t="shared" si="98"/>
        <v>229.08676527676218</v>
      </c>
      <c r="D309" s="170">
        <f t="shared" si="89"/>
        <v>0.22908676527676217</v>
      </c>
      <c r="E309" s="170">
        <f t="shared" si="90"/>
        <v>37.519406678159335</v>
      </c>
      <c r="F309" s="170">
        <f t="shared" si="91"/>
        <v>-65.513021210553973</v>
      </c>
      <c r="G309" s="170">
        <f t="shared" si="92"/>
        <v>18.960444618679531</v>
      </c>
      <c r="H309" s="170">
        <f t="shared" si="93"/>
        <v>96.650019846418331</v>
      </c>
      <c r="I309" s="170">
        <f t="shared" si="94"/>
        <v>56.479851296838866</v>
      </c>
      <c r="J309" s="170">
        <f t="shared" si="95"/>
        <v>31.136998635864359</v>
      </c>
      <c r="K309" s="170" t="str">
        <f t="shared" si="81"/>
        <v>1+0.0022891814477732i</v>
      </c>
      <c r="L309" s="170" t="str">
        <f t="shared" si="82"/>
        <v>1-0.000333614922773948i</v>
      </c>
      <c r="M309" s="170" t="str">
        <f t="shared" si="99"/>
        <v>1.00000076370509+0.00195556652499925i</v>
      </c>
      <c r="N309" s="170" t="str">
        <f t="shared" si="83"/>
        <v>1+2.18839223945246i</v>
      </c>
      <c r="O309" s="170" t="str">
        <f t="shared" si="84"/>
        <v>0.999998674231953+0.00320101584714207i</v>
      </c>
      <c r="P309" s="170" t="str">
        <f t="shared" si="100"/>
        <v>0.992993595993703+2.1915903539991i</v>
      </c>
      <c r="Q309" s="170" t="str">
        <f t="shared" si="85"/>
        <v>31.1516211123223-68.3971819645709i</v>
      </c>
      <c r="R309" s="170" t="str">
        <f t="shared" si="86"/>
        <v>10000-84723.9663889016i</v>
      </c>
      <c r="S309" s="170" t="str">
        <f t="shared" si="87"/>
        <v>-6947365.24388996i</v>
      </c>
      <c r="T309" s="170" t="str">
        <f t="shared" si="96"/>
        <v>9760.46799612544-83717.0756073744i</v>
      </c>
      <c r="U309" s="170" t="str">
        <f t="shared" si="88"/>
        <v>-1.02741768380268+8.81232374814468i</v>
      </c>
      <c r="V309" s="170"/>
    </row>
    <row r="310" spans="1:22" x14ac:dyDescent="0.2">
      <c r="A310" s="8"/>
      <c r="B310" s="170">
        <f t="shared" si="97"/>
        <v>2.3649999999999709</v>
      </c>
      <c r="C310" s="170">
        <f t="shared" si="98"/>
        <v>231.73946499683254</v>
      </c>
      <c r="D310" s="170">
        <f t="shared" si="89"/>
        <v>0.23173946499683254</v>
      </c>
      <c r="E310" s="170">
        <f t="shared" si="90"/>
        <v>37.436516716040906</v>
      </c>
      <c r="F310" s="170">
        <f t="shared" si="91"/>
        <v>-65.762266422819835</v>
      </c>
      <c r="G310" s="170">
        <f t="shared" si="92"/>
        <v>18.861834107772584</v>
      </c>
      <c r="H310" s="170">
        <f t="shared" si="93"/>
        <v>96.726295817080356</v>
      </c>
      <c r="I310" s="170">
        <f t="shared" si="94"/>
        <v>56.298350823813493</v>
      </c>
      <c r="J310" s="170">
        <f t="shared" si="95"/>
        <v>30.964029394260521</v>
      </c>
      <c r="K310" s="170" t="str">
        <f t="shared" si="81"/>
        <v>1+0.0023156889196403i</v>
      </c>
      <c r="L310" s="170" t="str">
        <f t="shared" si="82"/>
        <v>1-0.000337478001512629i</v>
      </c>
      <c r="M310" s="170" t="str">
        <f t="shared" si="99"/>
        <v>1.00000078149407+0.00197821091812767i</v>
      </c>
      <c r="N310" s="170" t="str">
        <f t="shared" si="83"/>
        <v>1+2.21373262729191i</v>
      </c>
      <c r="O310" s="170" t="str">
        <f t="shared" si="84"/>
        <v>0.999998643350848+0.00323808186372926i</v>
      </c>
      <c r="P310" s="170" t="str">
        <f t="shared" si="100"/>
        <v>0.992830395879268+2.21696770589715i</v>
      </c>
      <c r="Q310" s="170" t="str">
        <f t="shared" si="85"/>
        <v>30.560750243527-67.8811538650261i</v>
      </c>
      <c r="R310" s="170" t="str">
        <f t="shared" si="86"/>
        <v>10000-83754.1391653594i</v>
      </c>
      <c r="S310" s="170" t="str">
        <f t="shared" si="87"/>
        <v>-6867839.41155945i</v>
      </c>
      <c r="T310" s="170" t="str">
        <f t="shared" si="96"/>
        <v>9760.46753637063-82759.0937701571i</v>
      </c>
      <c r="U310" s="170" t="str">
        <f t="shared" si="88"/>
        <v>-1.02741763540744+8.71148355475339i</v>
      </c>
      <c r="V310" s="170"/>
    </row>
    <row r="311" spans="1:22" x14ac:dyDescent="0.2">
      <c r="A311" s="8"/>
      <c r="B311" s="170">
        <f t="shared" si="97"/>
        <v>2.3699999999999708</v>
      </c>
      <c r="C311" s="170">
        <f t="shared" si="98"/>
        <v>234.42288153197649</v>
      </c>
      <c r="D311" s="170">
        <f t="shared" si="89"/>
        <v>0.23442288153197649</v>
      </c>
      <c r="E311" s="170">
        <f t="shared" si="90"/>
        <v>37.353302651744606</v>
      </c>
      <c r="F311" s="170">
        <f t="shared" si="91"/>
        <v>-66.009637786316162</v>
      </c>
      <c r="G311" s="170">
        <f t="shared" si="92"/>
        <v>18.76325550202974</v>
      </c>
      <c r="H311" s="170">
        <f t="shared" si="93"/>
        <v>96.80342974408174</v>
      </c>
      <c r="I311" s="170">
        <f t="shared" si="94"/>
        <v>56.116558153774349</v>
      </c>
      <c r="J311" s="170">
        <f t="shared" si="95"/>
        <v>30.793791957765578</v>
      </c>
      <c r="K311" s="170" t="str">
        <f t="shared" si="81"/>
        <v>1+0.00234250333356542i</v>
      </c>
      <c r="L311" s="170" t="str">
        <f t="shared" si="82"/>
        <v>1-0.000341385812594866i</v>
      </c>
      <c r="M311" s="170" t="str">
        <f t="shared" si="99"/>
        <v>1.0000007996974+0.00200111752097055i</v>
      </c>
      <c r="N311" s="170" t="str">
        <f t="shared" si="83"/>
        <v>1+2.23936644299328i</v>
      </c>
      <c r="O311" s="170" t="str">
        <f t="shared" si="84"/>
        <v>0.99999861175043+0.00327557708456012i</v>
      </c>
      <c r="P311" s="170" t="str">
        <f t="shared" si="100"/>
        <v>0.992663394345828+2.24263891127834i</v>
      </c>
      <c r="Q311" s="170" t="str">
        <f t="shared" si="85"/>
        <v>29.9788048673291-67.3639916147i</v>
      </c>
      <c r="R311" s="170" t="str">
        <f t="shared" si="86"/>
        <v>10000-82795.4134622441i</v>
      </c>
      <c r="S311" s="170" t="str">
        <f t="shared" si="87"/>
        <v>-6789223.90390399i</v>
      </c>
      <c r="T311" s="170" t="str">
        <f t="shared" si="96"/>
        <v>9760.4670659068-81812.0815611466i</v>
      </c>
      <c r="U311" s="170" t="str">
        <f t="shared" si="88"/>
        <v>-1.02741758588493+8.61179805906807i</v>
      </c>
      <c r="V311" s="170"/>
    </row>
    <row r="312" spans="1:22" x14ac:dyDescent="0.2">
      <c r="A312" s="8"/>
      <c r="B312" s="170">
        <f t="shared" si="97"/>
        <v>2.3749999999999707</v>
      </c>
      <c r="C312" s="170">
        <f t="shared" si="98"/>
        <v>237.13737056614963</v>
      </c>
      <c r="D312" s="170">
        <f t="shared" si="89"/>
        <v>0.23713737056614964</v>
      </c>
      <c r="E312" s="170">
        <f t="shared" si="90"/>
        <v>37.269769404482808</v>
      </c>
      <c r="F312" s="170">
        <f t="shared" si="91"/>
        <v>-66.255131571985686</v>
      </c>
      <c r="G312" s="170">
        <f t="shared" si="92"/>
        <v>18.664709523244902</v>
      </c>
      <c r="H312" s="170">
        <f t="shared" si="93"/>
        <v>96.881430690900117</v>
      </c>
      <c r="I312" s="170">
        <f t="shared" si="94"/>
        <v>55.93447892772771</v>
      </c>
      <c r="J312" s="170">
        <f t="shared" si="95"/>
        <v>30.626299118914432</v>
      </c>
      <c r="K312" s="170" t="str">
        <f t="shared" si="81"/>
        <v>1+0.0023696282437701i</v>
      </c>
      <c r="L312" s="170" t="str">
        <f t="shared" si="82"/>
        <v>1-0.000345338873996786i</v>
      </c>
      <c r="M312" s="170" t="str">
        <f t="shared" si="99"/>
        <v>1.00000081832475+0.00202428936977331i</v>
      </c>
      <c r="N312" s="170" t="str">
        <f t="shared" si="83"/>
        <v>1+2.26529708429107i</v>
      </c>
      <c r="O312" s="170" t="str">
        <f t="shared" si="84"/>
        <v>0.999998579413944+0.00331350647958555i</v>
      </c>
      <c r="P312" s="170" t="str">
        <f t="shared" si="100"/>
        <v>0.992492502846959+2.26860737272121i</v>
      </c>
      <c r="Q312" s="170" t="str">
        <f t="shared" si="85"/>
        <v>29.4057350473684-66.8458564619259i</v>
      </c>
      <c r="R312" s="170" t="str">
        <f t="shared" si="86"/>
        <v>10000-81847.6622015024i</v>
      </c>
      <c r="S312" s="170" t="str">
        <f t="shared" si="87"/>
        <v>-6711508.30052319i</v>
      </c>
      <c r="T312" s="170" t="str">
        <f t="shared" si="96"/>
        <v>9760.46658448451-80875.9134548994i</v>
      </c>
      <c r="U312" s="170" t="str">
        <f t="shared" si="88"/>
        <v>-1.0274175352089+8.51325404788416i</v>
      </c>
      <c r="V312" s="170"/>
    </row>
    <row r="313" spans="1:22" x14ac:dyDescent="0.2">
      <c r="A313" s="8"/>
      <c r="B313" s="170">
        <f t="shared" si="97"/>
        <v>2.3799999999999706</v>
      </c>
      <c r="C313" s="170">
        <f t="shared" si="98"/>
        <v>239.88329190193295</v>
      </c>
      <c r="D313" s="170">
        <f t="shared" si="89"/>
        <v>0.23988329190193294</v>
      </c>
      <c r="E313" s="170">
        <f t="shared" si="90"/>
        <v>37.185921864996551</v>
      </c>
      <c r="F313" s="170">
        <f t="shared" si="91"/>
        <v>-66.498744634091153</v>
      </c>
      <c r="G313" s="170">
        <f t="shared" si="92"/>
        <v>18.56619690903954</v>
      </c>
      <c r="H313" s="170">
        <f t="shared" si="93"/>
        <v>96.960307796344637</v>
      </c>
      <c r="I313" s="170">
        <f t="shared" si="94"/>
        <v>55.752118774036092</v>
      </c>
      <c r="J313" s="170">
        <f t="shared" si="95"/>
        <v>30.461563162253483</v>
      </c>
      <c r="K313" s="170" t="str">
        <f t="shared" si="81"/>
        <v>1+0.0023970672456318i</v>
      </c>
      <c r="L313" s="170" t="str">
        <f t="shared" si="82"/>
        <v>1-0.000349337709692397i</v>
      </c>
      <c r="M313" s="170" t="str">
        <f t="shared" si="99"/>
        <v>1.00000083738598+0.0020477295359394i</v>
      </c>
      <c r="N313" s="170" t="str">
        <f t="shared" si="83"/>
        <v>1+2.2915279882637i</v>
      </c>
      <c r="O313" s="170" t="str">
        <f t="shared" si="84"/>
        <v>0.999998546324243+0.00335187507630579i</v>
      </c>
      <c r="P313" s="170" t="str">
        <f t="shared" si="100"/>
        <v>0.992317630773725+2.29487653220132i</v>
      </c>
      <c r="Q313" s="170" t="str">
        <f t="shared" si="85"/>
        <v>28.8414877252814-66.326906447527i</v>
      </c>
      <c r="R313" s="170" t="str">
        <f t="shared" si="86"/>
        <v>10000-80910.7597597307i</v>
      </c>
      <c r="S313" s="170" t="str">
        <f t="shared" si="87"/>
        <v>-6634682.3002979i</v>
      </c>
      <c r="T313" s="170" t="str">
        <f t="shared" si="96"/>
        <v>9760.46609184849-79950.4653633453i</v>
      </c>
      <c r="U313" s="170" t="str">
        <f t="shared" si="88"/>
        <v>-1.02741748335247+8.41583845929952i</v>
      </c>
      <c r="V313" s="170"/>
    </row>
    <row r="314" spans="1:22" x14ac:dyDescent="0.2">
      <c r="A314" s="8"/>
      <c r="B314" s="170">
        <f t="shared" si="97"/>
        <v>2.3849999999999705</v>
      </c>
      <c r="C314" s="170">
        <f t="shared" si="98"/>
        <v>242.66100950822525</v>
      </c>
      <c r="D314" s="170">
        <f t="shared" si="89"/>
        <v>0.24266100950822525</v>
      </c>
      <c r="E314" s="170">
        <f t="shared" si="90"/>
        <v>37.101764893868548</v>
      </c>
      <c r="F314" s="170">
        <f t="shared" si="91"/>
        <v>-66.740474398462965</v>
      </c>
      <c r="G314" s="170">
        <f t="shared" si="92"/>
        <v>18.467718413186756</v>
      </c>
      <c r="H314" s="170">
        <f t="shared" si="93"/>
        <v>97.0400702744451</v>
      </c>
      <c r="I314" s="170">
        <f t="shared" si="94"/>
        <v>55.569483307055307</v>
      </c>
      <c r="J314" s="170">
        <f t="shared" si="95"/>
        <v>30.299595875982135</v>
      </c>
      <c r="K314" s="170" t="str">
        <f t="shared" si="81"/>
        <v>1+0.0024248239761605i</v>
      </c>
      <c r="L314" s="170" t="str">
        <f t="shared" si="82"/>
        <v>1-0.000353382849723038i</v>
      </c>
      <c r="M314" s="170" t="str">
        <f t="shared" si="99"/>
        <v>1.00000085689121+0.00207144112643746i</v>
      </c>
      <c r="N314" s="170" t="str">
        <f t="shared" si="83"/>
        <v>1+2.31806263178908i</v>
      </c>
      <c r="O314" s="170" t="str">
        <f t="shared" si="84"/>
        <v>0.999998512463785+0.00339068796043677i</v>
      </c>
      <c r="P314" s="170" t="str">
        <f t="shared" si="100"/>
        <v>0.992138685406639+2.3214498715474i</v>
      </c>
      <c r="Q314" s="170" t="str">
        <f t="shared" si="85"/>
        <v>28.2860068585695-65.8072963655058i</v>
      </c>
      <c r="R314" s="170" t="str">
        <f t="shared" si="86"/>
        <v>10000-79984.5819515257i</v>
      </c>
      <c r="S314" s="170" t="str">
        <f t="shared" si="87"/>
        <v>-6558735.72002511i</v>
      </c>
      <c r="T314" s="170" t="str">
        <f t="shared" si="96"/>
        <v>9760.46558773756-79035.6146193415i</v>
      </c>
      <c r="U314" s="170" t="str">
        <f t="shared" si="88"/>
        <v>-1.02741743028817+8.31953838098333i</v>
      </c>
      <c r="V314" s="170"/>
    </row>
    <row r="315" spans="1:22" x14ac:dyDescent="0.2">
      <c r="A315" s="8"/>
      <c r="B315" s="170">
        <f t="shared" si="97"/>
        <v>2.3899999999999704</v>
      </c>
      <c r="C315" s="170">
        <f t="shared" si="98"/>
        <v>245.47089156848631</v>
      </c>
      <c r="D315" s="170">
        <f t="shared" si="89"/>
        <v>0.24547089156848631</v>
      </c>
      <c r="E315" s="170">
        <f t="shared" si="90"/>
        <v>37.017303319911363</v>
      </c>
      <c r="F315" s="170">
        <f t="shared" si="91"/>
        <v>-66.980318850613273</v>
      </c>
      <c r="G315" s="170">
        <f t="shared" si="92"/>
        <v>18.369274805940531</v>
      </c>
      <c r="H315" s="170">
        <f t="shared" si="93"/>
        <v>97.120727414307865</v>
      </c>
      <c r="I315" s="170">
        <f t="shared" si="94"/>
        <v>55.386578125851898</v>
      </c>
      <c r="J315" s="170">
        <f t="shared" si="95"/>
        <v>30.140408563694592</v>
      </c>
      <c r="K315" s="170" t="str">
        <f t="shared" si="81"/>
        <v>1+0.00245290211448075i</v>
      </c>
      <c r="L315" s="170" t="str">
        <f t="shared" si="82"/>
        <v>1-0.000357474830267638i</v>
      </c>
      <c r="M315" s="170" t="str">
        <f t="shared" si="99"/>
        <v>1.00000087685077+0.00209542728421311i</v>
      </c>
      <c r="N315" s="170" t="str">
        <f t="shared" si="83"/>
        <v>1+2.34490453200546i</v>
      </c>
      <c r="O315" s="170" t="str">
        <f t="shared" si="84"/>
        <v>0.999998477814616+0.00342995027658423i</v>
      </c>
      <c r="P315" s="170" t="str">
        <f t="shared" si="100"/>
        <v>0.9919555718665+2.34833091290264i</v>
      </c>
      <c r="Q315" s="170" t="str">
        <f t="shared" si="85"/>
        <v>27.7392335572705-65.2871777291503i</v>
      </c>
      <c r="R315" s="170" t="str">
        <f t="shared" si="86"/>
        <v>10000-79069.0060130224i</v>
      </c>
      <c r="S315" s="170" t="str">
        <f t="shared" si="87"/>
        <v>-6483658.49306784i</v>
      </c>
      <c r="T315" s="170" t="str">
        <f t="shared" si="96"/>
        <v>9760.46507188444-78131.2399604124i</v>
      </c>
      <c r="U315" s="170" t="str">
        <f t="shared" si="88"/>
        <v>-1.02741737598784+8.22434104846447i</v>
      </c>
      <c r="V315" s="170"/>
    </row>
    <row r="316" spans="1:22" x14ac:dyDescent="0.2">
      <c r="A316" s="8"/>
      <c r="B316" s="170">
        <f t="shared" si="97"/>
        <v>2.3949999999999703</v>
      </c>
      <c r="C316" s="170">
        <f t="shared" si="98"/>
        <v>248.3133105295401</v>
      </c>
      <c r="D316" s="170">
        <f t="shared" si="89"/>
        <v>0.24831331052954012</v>
      </c>
      <c r="E316" s="170">
        <f t="shared" si="90"/>
        <v>36.93254193863136</v>
      </c>
      <c r="F316" s="170">
        <f t="shared" si="91"/>
        <v>-67.21827652373652</v>
      </c>
      <c r="G316" s="170">
        <f t="shared" si="92"/>
        <v>18.270866874370427</v>
      </c>
      <c r="H316" s="170">
        <f t="shared" si="93"/>
        <v>97.202288579939392</v>
      </c>
      <c r="I316" s="170">
        <f t="shared" si="94"/>
        <v>55.203408813001786</v>
      </c>
      <c r="J316" s="170">
        <f t="shared" si="95"/>
        <v>29.984012056202872</v>
      </c>
      <c r="K316" s="170" t="str">
        <f t="shared" si="81"/>
        <v>1+0.00248130538231939i</v>
      </c>
      <c r="L316" s="170" t="str">
        <f t="shared" si="82"/>
        <v>1-0.000361614193713787i</v>
      </c>
      <c r="M316" s="170" t="str">
        <f t="shared" si="99"/>
        <v>1.00000089727525+0.0021196911886056i</v>
      </c>
      <c r="N316" s="170" t="str">
        <f t="shared" si="83"/>
        <v>1+2.37205724677765i</v>
      </c>
      <c r="O316" s="170" t="str">
        <f t="shared" si="84"/>
        <v>0.999998442358363+0.00346966722892567i</v>
      </c>
      <c r="P316" s="170" t="str">
        <f t="shared" si="100"/>
        <v>0.991768193064083+2.37552321919144i</v>
      </c>
      <c r="Q316" s="170" t="str">
        <f t="shared" si="85"/>
        <v>27.2011062192507-64.7666987424044i</v>
      </c>
      <c r="R316" s="170" t="str">
        <f t="shared" si="86"/>
        <v>10000-78163.9105856215i</v>
      </c>
      <c r="S316" s="170" t="str">
        <f t="shared" si="87"/>
        <v>-6409440.66802096i</v>
      </c>
      <c r="T316" s="170" t="str">
        <f t="shared" si="96"/>
        <v>9760.46454401561-77237.2215126743i</v>
      </c>
      <c r="U316" s="170" t="str">
        <f t="shared" si="88"/>
        <v>-1.0274173204227+8.13023384343941i</v>
      </c>
      <c r="V316" s="170"/>
    </row>
    <row r="317" spans="1:22" x14ac:dyDescent="0.2">
      <c r="A317" s="8"/>
      <c r="B317" s="170">
        <f t="shared" si="97"/>
        <v>2.3999999999999702</v>
      </c>
      <c r="C317" s="170">
        <f t="shared" si="98"/>
        <v>251.18864315094086</v>
      </c>
      <c r="D317" s="170">
        <f t="shared" si="89"/>
        <v>0.25118864315094086</v>
      </c>
      <c r="E317" s="170">
        <f t="shared" si="90"/>
        <v>36.847485510766305</v>
      </c>
      <c r="F317" s="170">
        <f t="shared" si="91"/>
        <v>-67.454346486616529</v>
      </c>
      <c r="G317" s="170">
        <f t="shared" si="92"/>
        <v>18.172495422702454</v>
      </c>
      <c r="H317" s="170">
        <f t="shared" si="93"/>
        <v>97.284763210032963</v>
      </c>
      <c r="I317" s="170">
        <f t="shared" si="94"/>
        <v>55.019980933468759</v>
      </c>
      <c r="J317" s="170">
        <f t="shared" si="95"/>
        <v>29.830416723416434</v>
      </c>
      <c r="K317" s="170" t="str">
        <f t="shared" si="81"/>
        <v>1+0.00251003754449879i</v>
      </c>
      <c r="L317" s="170" t="str">
        <f t="shared" si="82"/>
        <v>1-0.000365801488729626i</v>
      </c>
      <c r="M317" s="170" t="str">
        <f t="shared" si="99"/>
        <v>1.00000091817547+0.00214423605576916i</v>
      </c>
      <c r="N317" s="170" t="str">
        <f t="shared" si="83"/>
        <v>1+2.39952437516857i</v>
      </c>
      <c r="O317" s="170" t="str">
        <f t="shared" si="84"/>
        <v>0.999998406076229+0.00350984408190008i</v>
      </c>
      <c r="P317" s="170" t="str">
        <f t="shared" si="100"/>
        <v>0.991576449648669+2.40303039459153i</v>
      </c>
      <c r="Q317" s="170" t="str">
        <f t="shared" si="85"/>
        <v>26.6715606639356-64.2460042763221i</v>
      </c>
      <c r="R317" s="170" t="str">
        <f t="shared" si="86"/>
        <v>10000-77269.1756999045i</v>
      </c>
      <c r="S317" s="170" t="str">
        <f t="shared" si="87"/>
        <v>-6336072.40739216i</v>
      </c>
      <c r="T317" s="170" t="str">
        <f t="shared" si="96"/>
        <v>9760.4640038512-76353.4407749495i</v>
      </c>
      <c r="U317" s="170" t="str">
        <f t="shared" si="88"/>
        <v>-1.02741726356329+8.03720429209996i</v>
      </c>
      <c r="V317" s="170"/>
    </row>
    <row r="318" spans="1:22" x14ac:dyDescent="0.2">
      <c r="A318" s="8"/>
      <c r="B318" s="170">
        <f t="shared" si="97"/>
        <v>2.4049999999999701</v>
      </c>
      <c r="C318" s="170">
        <f t="shared" si="98"/>
        <v>254.09727055491317</v>
      </c>
      <c r="D318" s="170">
        <f t="shared" si="89"/>
        <v>0.25409727055491316</v>
      </c>
      <c r="E318" s="170">
        <f t="shared" si="90"/>
        <v>36.76213876089723</v>
      </c>
      <c r="F318" s="170">
        <f t="shared" si="91"/>
        <v>-67.688528331454691</v>
      </c>
      <c r="G318" s="170">
        <f t="shared" si="92"/>
        <v>18.074161272665023</v>
      </c>
      <c r="H318" s="170">
        <f t="shared" si="93"/>
        <v>97.36816081771984</v>
      </c>
      <c r="I318" s="170">
        <f t="shared" si="94"/>
        <v>54.836300033562253</v>
      </c>
      <c r="J318" s="170">
        <f t="shared" si="95"/>
        <v>29.679632486265149</v>
      </c>
      <c r="K318" s="170" t="str">
        <f t="shared" si="81"/>
        <v>1+0.00253910240943595i</v>
      </c>
      <c r="L318" s="170" t="str">
        <f t="shared" si="82"/>
        <v>1-0.000370037270336573i</v>
      </c>
      <c r="M318" s="170" t="str">
        <f t="shared" si="99"/>
        <v>1.00000093956252+0.00216906513909938i</v>
      </c>
      <c r="N318" s="170" t="str">
        <f t="shared" si="83"/>
        <v>1+2.42730955791635i</v>
      </c>
      <c r="O318" s="170" t="str">
        <f t="shared" si="84"/>
        <v>0.999998368948975+0.00355048616090582i</v>
      </c>
      <c r="P318" s="170" t="str">
        <f t="shared" si="100"/>
        <v>0.991380239955359+2.43085608501151i</v>
      </c>
      <c r="Q318" s="170" t="str">
        <f t="shared" si="85"/>
        <v>26.1505302643252-63.7252358504445i</v>
      </c>
      <c r="R318" s="170" t="str">
        <f t="shared" si="86"/>
        <v>10000-76384.6827597315i</v>
      </c>
      <c r="S318" s="170" t="str">
        <f t="shared" si="87"/>
        <v>-6263543.98629795i</v>
      </c>
      <c r="T318" s="170" t="str">
        <f t="shared" si="96"/>
        <v>9760.46345110479-75479.7806030569i</v>
      </c>
      <c r="U318" s="170" t="str">
        <f t="shared" si="88"/>
        <v>-1.02741720537945+7.94524006347968i</v>
      </c>
      <c r="V318" s="170"/>
    </row>
    <row r="319" spans="1:22" x14ac:dyDescent="0.2">
      <c r="A319" s="8"/>
      <c r="B319" s="170">
        <f t="shared" si="97"/>
        <v>2.4099999999999699</v>
      </c>
      <c r="C319" s="170">
        <f t="shared" si="98"/>
        <v>257.03957827686884</v>
      </c>
      <c r="D319" s="170">
        <f t="shared" si="89"/>
        <v>0.25703957827686885</v>
      </c>
      <c r="E319" s="170">
        <f t="shared" si="90"/>
        <v>36.676506376132025</v>
      </c>
      <c r="F319" s="170">
        <f t="shared" si="91"/>
        <v>-67.920822161640899</v>
      </c>
      <c r="G319" s="170">
        <f t="shared" si="92"/>
        <v>17.975865263840976</v>
      </c>
      <c r="H319" s="170">
        <f t="shared" si="93"/>
        <v>97.452490990282485</v>
      </c>
      <c r="I319" s="170">
        <f t="shared" si="94"/>
        <v>54.652371639972998</v>
      </c>
      <c r="J319" s="170">
        <f t="shared" si="95"/>
        <v>29.531668828641585</v>
      </c>
      <c r="K319" s="170" t="str">
        <f t="shared" si="81"/>
        <v>1+0.00256850382964721i</v>
      </c>
      <c r="L319" s="170" t="str">
        <f t="shared" si="82"/>
        <v>1-0.000374322099982893i</v>
      </c>
      <c r="M319" s="170" t="str">
        <f t="shared" si="99"/>
        <v>1.00000096144775+0.00219418172966432i</v>
      </c>
      <c r="N319" s="170" t="str">
        <f t="shared" si="83"/>
        <v>1+2.45541647791685i</v>
      </c>
      <c r="O319" s="170" t="str">
        <f t="shared" si="84"/>
        <v>0.999998330956916+0.00359159885300643i</v>
      </c>
      <c r="P319" s="170" t="str">
        <f t="shared" si="100"/>
        <v>0.991179459951177+2.45900397857397i</v>
      </c>
      <c r="Q319" s="170" t="str">
        <f t="shared" si="85"/>
        <v>25.637946077132-63.2045316189125i</v>
      </c>
      <c r="R319" s="170" t="str">
        <f t="shared" si="86"/>
        <v>10000-75510.3145265211i</v>
      </c>
      <c r="S319" s="170" t="str">
        <f t="shared" si="87"/>
        <v>-6191845.79117471i</v>
      </c>
      <c r="T319" s="170" t="str">
        <f t="shared" si="96"/>
        <v>9760.46288548334-74616.1251942855i</v>
      </c>
      <c r="U319" s="170" t="str">
        <f t="shared" si="88"/>
        <v>-1.02741714584035+7.85432896781954i</v>
      </c>
      <c r="V319" s="170"/>
    </row>
    <row r="320" spans="1:22" x14ac:dyDescent="0.2">
      <c r="A320" s="8"/>
      <c r="B320" s="170">
        <f t="shared" si="97"/>
        <v>2.4149999999999698</v>
      </c>
      <c r="C320" s="170">
        <f t="shared" si="98"/>
        <v>260.01595631650918</v>
      </c>
      <c r="D320" s="170">
        <f t="shared" si="89"/>
        <v>0.2600159563165092</v>
      </c>
      <c r="E320" s="170">
        <f t="shared" si="90"/>
        <v>36.590593004860487</v>
      </c>
      <c r="F320" s="170">
        <f t="shared" si="91"/>
        <v>-68.151228579481014</v>
      </c>
      <c r="G320" s="170">
        <f t="shared" si="92"/>
        <v>17.877608254025194</v>
      </c>
      <c r="H320" s="170">
        <f t="shared" si="93"/>
        <v>97.537763388827727</v>
      </c>
      <c r="I320" s="170">
        <f t="shared" si="94"/>
        <v>54.468201258885685</v>
      </c>
      <c r="J320" s="170">
        <f t="shared" si="95"/>
        <v>29.386534809346713</v>
      </c>
      <c r="K320" s="170" t="str">
        <f t="shared" si="81"/>
        <v>1+0.00259824570225898i</v>
      </c>
      <c r="L320" s="170" t="str">
        <f t="shared" si="82"/>
        <v>1-0.000378656545618114i</v>
      </c>
      <c r="M320" s="170" t="str">
        <f t="shared" si="99"/>
        <v>1.00000098384274+0.00221958915664087i</v>
      </c>
      <c r="N320" s="170" t="str">
        <f t="shared" si="83"/>
        <v>1+2.48384886071189i</v>
      </c>
      <c r="O320" s="170" t="str">
        <f t="shared" si="84"/>
        <v>0.999998292079908+0.00363318760764472i</v>
      </c>
      <c r="P320" s="170" t="str">
        <f t="shared" si="100"/>
        <v>0.990974003179907+2.48747780610416i</v>
      </c>
      <c r="Q320" s="170" t="str">
        <f t="shared" si="85"/>
        <v>25.1337369709083-62.6840263611442i</v>
      </c>
      <c r="R320" s="170" t="str">
        <f t="shared" si="86"/>
        <v>10000-74645.9551037114i</v>
      </c>
      <c r="S320" s="170" t="str">
        <f t="shared" si="87"/>
        <v>-6120968.31850431i</v>
      </c>
      <c r="T320" s="170" t="str">
        <f t="shared" si="96"/>
        <v>9760.46230668694-73762.3600720456i</v>
      </c>
      <c r="U320" s="170" t="str">
        <f t="shared" si="88"/>
        <v>-1.02741708491442+7.76445895495218i</v>
      </c>
      <c r="V320" s="170"/>
    </row>
    <row r="321" spans="1:22" x14ac:dyDescent="0.2">
      <c r="A321" s="8"/>
      <c r="B321" s="170">
        <f t="shared" si="97"/>
        <v>2.4199999999999697</v>
      </c>
      <c r="C321" s="170">
        <f t="shared" si="98"/>
        <v>263.02679918951998</v>
      </c>
      <c r="D321" s="170">
        <f t="shared" si="89"/>
        <v>0.26302679918951999</v>
      </c>
      <c r="E321" s="170">
        <f t="shared" si="90"/>
        <v>36.504403255580343</v>
      </c>
      <c r="F321" s="170">
        <f t="shared" si="91"/>
        <v>-68.379748673900082</v>
      </c>
      <c r="G321" s="170">
        <f t="shared" si="92"/>
        <v>17.779391119587657</v>
      </c>
      <c r="H321" s="170">
        <f t="shared" si="93"/>
        <v>97.623987747919827</v>
      </c>
      <c r="I321" s="170">
        <f t="shared" si="94"/>
        <v>54.283794375168</v>
      </c>
      <c r="J321" s="170">
        <f t="shared" si="95"/>
        <v>29.244239074019745</v>
      </c>
      <c r="K321" s="170" t="str">
        <f t="shared" si="81"/>
        <v>1+0.00262833196952427i</v>
      </c>
      <c r="L321" s="170" t="str">
        <f t="shared" si="82"/>
        <v>1-0.00038304118176831i</v>
      </c>
      <c r="M321" s="170" t="str">
        <f t="shared" si="99"/>
        <v>1.00000100675938+0.00224529078775596i</v>
      </c>
      <c r="N321" s="170" t="str">
        <f t="shared" si="83"/>
        <v>1+2.512610474983i</v>
      </c>
      <c r="O321" s="170" t="str">
        <f t="shared" si="84"/>
        <v>0.999998252297339+0.00367525793736507i</v>
      </c>
      <c r="P321" s="170" t="str">
        <f t="shared" si="100"/>
        <v>0.990763760705651+2.51628134162435i</v>
      </c>
      <c r="Q321" s="170" t="str">
        <f t="shared" si="85"/>
        <v>24.6378297520318-62.1638514769018i</v>
      </c>
      <c r="R321" s="170" t="str">
        <f t="shared" si="86"/>
        <v>10000-73791.4899213963i</v>
      </c>
      <c r="S321" s="170" t="str">
        <f t="shared" si="87"/>
        <v>-6050902.17355451i</v>
      </c>
      <c r="T321" s="170" t="str">
        <f t="shared" si="96"/>
        <v>9760.4617144087-72918.3720706922i</v>
      </c>
      <c r="U321" s="170" t="str">
        <f t="shared" si="88"/>
        <v>-1.02741702256934+7.67561811270445i</v>
      </c>
      <c r="V321" s="170"/>
    </row>
    <row r="322" spans="1:22" x14ac:dyDescent="0.2">
      <c r="A322" s="8"/>
      <c r="B322" s="170">
        <f t="shared" si="97"/>
        <v>2.4249999999999696</v>
      </c>
      <c r="C322" s="170">
        <f t="shared" si="98"/>
        <v>266.07250597986251</v>
      </c>
      <c r="D322" s="170">
        <f t="shared" si="89"/>
        <v>0.26607250597986254</v>
      </c>
      <c r="E322" s="170">
        <f t="shared" si="90"/>
        <v>36.417941695791328</v>
      </c>
      <c r="F322" s="170">
        <f t="shared" si="91"/>
        <v>-68.606384008134185</v>
      </c>
      <c r="G322" s="170">
        <f t="shared" si="92"/>
        <v>17.68121475584315</v>
      </c>
      <c r="H322" s="170">
        <f t="shared" si="93"/>
        <v>97.711173875170644</v>
      </c>
      <c r="I322" s="170">
        <f t="shared" si="94"/>
        <v>54.099156451634478</v>
      </c>
      <c r="J322" s="170">
        <f t="shared" si="95"/>
        <v>29.104789867036459</v>
      </c>
      <c r="K322" s="170" t="str">
        <f t="shared" si="81"/>
        <v>1+0.0026587666193452i</v>
      </c>
      <c r="L322" s="170" t="str">
        <f t="shared" si="82"/>
        <v>1-0.000387476589612254i</v>
      </c>
      <c r="M322" s="170" t="str">
        <f t="shared" si="99"/>
        <v>1.00000103020982+0.00227129002973295i</v>
      </c>
      <c r="N322" s="170" t="str">
        <f t="shared" si="83"/>
        <v>1+2.54170513305101i</v>
      </c>
      <c r="O322" s="170" t="str">
        <f t="shared" si="84"/>
        <v>0.999998211588114+0.00371781541854412i</v>
      </c>
      <c r="P322" s="170" t="str">
        <f t="shared" si="100"/>
        <v>0.990548621055064+2.54541840285388i</v>
      </c>
      <c r="Q322" s="170" t="str">
        <f t="shared" si="85"/>
        <v>24.15014928843-61.6441349855556i</v>
      </c>
      <c r="R322" s="170" t="str">
        <f t="shared" si="86"/>
        <v>10000-72946.805721143i</v>
      </c>
      <c r="S322" s="170" t="str">
        <f t="shared" si="87"/>
        <v>-5981638.06913373i</v>
      </c>
      <c r="T322" s="170" t="str">
        <f t="shared" si="96"/>
        <v>9760.46110833462-72084.0493205301i</v>
      </c>
      <c r="U322" s="170" t="str">
        <f t="shared" si="88"/>
        <v>-1.02741695877207+7.58779466531897i</v>
      </c>
      <c r="V322" s="170"/>
    </row>
    <row r="323" spans="1:22" x14ac:dyDescent="0.2">
      <c r="A323" s="8"/>
      <c r="B323" s="170">
        <f t="shared" si="97"/>
        <v>2.4299999999999695</v>
      </c>
      <c r="C323" s="170">
        <f t="shared" si="98"/>
        <v>269.15348039267292</v>
      </c>
      <c r="D323" s="170">
        <f t="shared" si="89"/>
        <v>0.26915348039267289</v>
      </c>
      <c r="E323" s="170">
        <f t="shared" si="90"/>
        <v>36.331212850957407</v>
      </c>
      <c r="F323" s="170">
        <f t="shared" si="91"/>
        <v>-68.831136607427808</v>
      </c>
      <c r="G323" s="170">
        <f t="shared" si="92"/>
        <v>17.583080077425414</v>
      </c>
      <c r="H323" s="170">
        <f t="shared" si="93"/>
        <v>97.799331650786314</v>
      </c>
      <c r="I323" s="170">
        <f t="shared" si="94"/>
        <v>53.914292928382821</v>
      </c>
      <c r="J323" s="170">
        <f t="shared" si="95"/>
        <v>28.968195043358506</v>
      </c>
      <c r="K323" s="170" t="str">
        <f t="shared" si="81"/>
        <v>1+0.00268955368580165i</v>
      </c>
      <c r="L323" s="170" t="str">
        <f t="shared" si="82"/>
        <v>1-0.00039196335705845i</v>
      </c>
      <c r="M323" s="170" t="str">
        <f t="shared" si="99"/>
        <v>1.00000105420649+0.0022975903287432i</v>
      </c>
      <c r="N323" s="170" t="str">
        <f t="shared" si="83"/>
        <v>1+2.57113669138132i</v>
      </c>
      <c r="O323" s="170" t="str">
        <f t="shared" si="84"/>
        <v>0.99999816993065+0.00376086569212989i</v>
      </c>
      <c r="P323" s="170" t="str">
        <f t="shared" si="100"/>
        <v>0.990328470158258+2.574892851715i</v>
      </c>
      <c r="Q323" s="170" t="str">
        <f t="shared" si="85"/>
        <v>23.6706186309385-61.1250015293745i</v>
      </c>
      <c r="R323" s="170" t="str">
        <f t="shared" si="86"/>
        <v>10000-72111.7905409744i</v>
      </c>
      <c r="S323" s="170" t="str">
        <f t="shared" si="87"/>
        <v>-5913166.82435989i</v>
      </c>
      <c r="T323" s="170" t="str">
        <f t="shared" si="96"/>
        <v>9760.46048814333-71259.2812329798i</v>
      </c>
      <c r="U323" s="170" t="str">
        <f t="shared" si="88"/>
        <v>-1.02741689348877+7.50097697189262i</v>
      </c>
      <c r="V323" s="170"/>
    </row>
    <row r="324" spans="1:22" x14ac:dyDescent="0.2">
      <c r="A324" s="8"/>
      <c r="B324" s="170">
        <f t="shared" si="97"/>
        <v>2.4349999999999694</v>
      </c>
      <c r="C324" s="170">
        <f t="shared" si="98"/>
        <v>272.27013080777209</v>
      </c>
      <c r="D324" s="170">
        <f t="shared" si="89"/>
        <v>0.27227013080777207</v>
      </c>
      <c r="E324" s="170">
        <f t="shared" si="90"/>
        <v>36.244221203535709</v>
      </c>
      <c r="F324" s="170">
        <f t="shared" si="91"/>
        <v>-69.054008946750074</v>
      </c>
      <c r="G324" s="170">
        <f t="shared" si="92"/>
        <v>17.484988018668414</v>
      </c>
      <c r="H324" s="170">
        <f t="shared" si="93"/>
        <v>97.888471027067965</v>
      </c>
      <c r="I324" s="170">
        <f t="shared" si="94"/>
        <v>53.729209222204119</v>
      </c>
      <c r="J324" s="170">
        <f t="shared" si="95"/>
        <v>28.834462080317891</v>
      </c>
      <c r="K324" s="170" t="str">
        <f t="shared" si="81"/>
        <v>1+0.00272069724968593i</v>
      </c>
      <c r="L324" s="170" t="str">
        <f t="shared" si="82"/>
        <v>1-0.000396502078823065i</v>
      </c>
      <c r="M324" s="170" t="str">
        <f t="shared" si="99"/>
        <v>1.00000107876212+0.00232419517086286i</v>
      </c>
      <c r="N324" s="170" t="str">
        <f t="shared" si="83"/>
        <v>1+2.60090905109512i</v>
      </c>
      <c r="O324" s="170" t="str">
        <f t="shared" si="84"/>
        <v>0.999998127302858+0.00380441446438953i</v>
      </c>
      <c r="P324" s="170" t="str">
        <f t="shared" si="100"/>
        <v>0.99010319128831+2.60470859484456i</v>
      </c>
      <c r="Q324" s="170" t="str">
        <f t="shared" si="85"/>
        <v>23.1991591321968-60.6065723806615i</v>
      </c>
      <c r="R324" s="170" t="str">
        <f t="shared" si="86"/>
        <v>10000-71286.3337005332i</v>
      </c>
      <c r="S324" s="170" t="str">
        <f t="shared" si="87"/>
        <v>-5845479.36344371i</v>
      </c>
      <c r="T324" s="170" t="str">
        <f t="shared" si="96"/>
        <v>9760.45985350601-70443.9584859233i</v>
      </c>
      <c r="U324" s="170" t="str">
        <f t="shared" si="88"/>
        <v>-1.02741682668484+7.41515352483404i</v>
      </c>
      <c r="V324" s="170"/>
    </row>
    <row r="325" spans="1:22" x14ac:dyDescent="0.2">
      <c r="A325" s="8"/>
      <c r="B325" s="170">
        <f t="shared" si="97"/>
        <v>2.4399999999999693</v>
      </c>
      <c r="C325" s="170">
        <f t="shared" si="98"/>
        <v>275.42287033379728</v>
      </c>
      <c r="D325" s="170">
        <f t="shared" si="89"/>
        <v>0.27542287033379725</v>
      </c>
      <c r="E325" s="170">
        <f t="shared" si="90"/>
        <v>36.156971192069513</v>
      </c>
      <c r="F325" s="170">
        <f t="shared" si="91"/>
        <v>-69.275003938544884</v>
      </c>
      <c r="G325" s="170">
        <f t="shared" si="92"/>
        <v>17.38693953399256</v>
      </c>
      <c r="H325" s="170">
        <f t="shared" si="93"/>
        <v>97.978602027865463</v>
      </c>
      <c r="I325" s="170">
        <f t="shared" si="94"/>
        <v>53.543910726062073</v>
      </c>
      <c r="J325" s="170">
        <f t="shared" si="95"/>
        <v>28.703598089320579</v>
      </c>
      <c r="K325" s="170" t="str">
        <f t="shared" si="81"/>
        <v>1+0.0027522014390437i</v>
      </c>
      <c r="L325" s="170" t="str">
        <f t="shared" si="82"/>
        <v>1-0.000401093356508751i</v>
      </c>
      <c r="M325" s="170" t="str">
        <f t="shared" si="99"/>
        <v>1.00000110388971+0.00235110808253495i</v>
      </c>
      <c r="N325" s="170" t="str">
        <f t="shared" si="83"/>
        <v>1+2.63102615848643i</v>
      </c>
      <c r="O325" s="170" t="str">
        <f t="shared" si="84"/>
        <v>0.999998083682138+0.00384846750766562i</v>
      </c>
      <c r="P325" s="170" t="str">
        <f t="shared" si="100"/>
        <v>0.989872664999385+2.63486958411167i</v>
      </c>
      <c r="Q325" s="170" t="str">
        <f t="shared" si="85"/>
        <v>22.735690562991-60.0889654525458i</v>
      </c>
      <c r="R325" s="170" t="str">
        <f t="shared" si="86"/>
        <v>10000-70470.3257864091i</v>
      </c>
      <c r="S325" s="170" t="str">
        <f t="shared" si="87"/>
        <v>-5778566.71448557i</v>
      </c>
      <c r="T325" s="170" t="str">
        <f t="shared" si="96"/>
        <v>9760.45920408617-69637.9730092116i</v>
      </c>
      <c r="U325" s="170" t="str">
        <f t="shared" si="88"/>
        <v>-1.02741675832486+7.33031294833807i</v>
      </c>
      <c r="V325" s="170"/>
    </row>
    <row r="326" spans="1:22" x14ac:dyDescent="0.2">
      <c r="A326" s="8"/>
      <c r="B326" s="170">
        <f t="shared" si="97"/>
        <v>2.4449999999999692</v>
      </c>
      <c r="C326" s="170">
        <f t="shared" si="98"/>
        <v>278.61211686295741</v>
      </c>
      <c r="D326" s="170">
        <f t="shared" si="89"/>
        <v>0.27861211686295739</v>
      </c>
      <c r="E326" s="170">
        <f t="shared" si="90"/>
        <v>36.069467210346353</v>
      </c>
      <c r="F326" s="170">
        <f t="shared" si="91"/>
        <v>-69.494124920525579</v>
      </c>
      <c r="G326" s="170">
        <f t="shared" si="92"/>
        <v>17.288935598297233</v>
      </c>
      <c r="H326" s="170">
        <f t="shared" si="93"/>
        <v>98.069734747981997</v>
      </c>
      <c r="I326" s="170">
        <f t="shared" si="94"/>
        <v>53.358402808643589</v>
      </c>
      <c r="J326" s="170">
        <f t="shared" si="95"/>
        <v>28.575609827456418</v>
      </c>
      <c r="K326" s="170" t="str">
        <f t="shared" si="81"/>
        <v>1+0.00278407042972114i</v>
      </c>
      <c r="L326" s="170" t="str">
        <f t="shared" si="82"/>
        <v>1-0.000405737798684393i</v>
      </c>
      <c r="M326" s="170" t="str">
        <f t="shared" si="99"/>
        <v>1.00000112960261+0.00237833263103675i</v>
      </c>
      <c r="N326" s="170" t="str">
        <f t="shared" si="83"/>
        <v>1+2.66149200554522i</v>
      </c>
      <c r="O326" s="170" t="str">
        <f t="shared" si="84"/>
        <v>0.999998039045361+0.00389303066114134i</v>
      </c>
      <c r="P326" s="170" t="str">
        <f t="shared" si="100"/>
        <v>0.989636769063391+2.66537981714127i</v>
      </c>
      <c r="Q326" s="170" t="str">
        <f t="shared" si="85"/>
        <v>22.2801312259756-59.5722953132691i</v>
      </c>
      <c r="R326" s="170" t="str">
        <f t="shared" si="86"/>
        <v>10000-69663.6586376375i</v>
      </c>
      <c r="S326" s="170" t="str">
        <f t="shared" si="87"/>
        <v>-5712420.00828627i</v>
      </c>
      <c r="T326" s="170" t="str">
        <f t="shared" si="96"/>
        <v>9760.45853953949-68841.2179703415i</v>
      </c>
      <c r="U326" s="170" t="str">
        <f t="shared" si="88"/>
        <v>-1.02741668837258+7.24644399687806i</v>
      </c>
      <c r="V326" s="170"/>
    </row>
    <row r="327" spans="1:22" x14ac:dyDescent="0.2">
      <c r="A327" s="8"/>
      <c r="B327" s="170">
        <f t="shared" si="97"/>
        <v>2.4499999999999691</v>
      </c>
      <c r="C327" s="170">
        <f t="shared" si="98"/>
        <v>281.83829312642553</v>
      </c>
      <c r="D327" s="170">
        <f t="shared" si="89"/>
        <v>0.2818382931264255</v>
      </c>
      <c r="E327" s="170">
        <f t="shared" si="90"/>
        <v>35.981713606616388</v>
      </c>
      <c r="F327" s="170">
        <f t="shared" si="91"/>
        <v>-69.711375643528527</v>
      </c>
      <c r="G327" s="170">
        <f t="shared" si="92"/>
        <v>17.19097720735876</v>
      </c>
      <c r="H327" s="170">
        <f t="shared" si="93"/>
        <v>98.161879352528544</v>
      </c>
      <c r="I327" s="170">
        <f t="shared" si="94"/>
        <v>53.172690813975152</v>
      </c>
      <c r="J327" s="170">
        <f t="shared" si="95"/>
        <v>28.450503709000017</v>
      </c>
      <c r="K327" s="170" t="str">
        <f t="shared" si="81"/>
        <v>1+0.00281630844591843i</v>
      </c>
      <c r="L327" s="170" t="str">
        <f t="shared" si="82"/>
        <v>1-0.000410436020965771i</v>
      </c>
      <c r="M327" s="170" t="str">
        <f t="shared" si="99"/>
        <v>1.00000115591443+0.00240587242495266i</v>
      </c>
      <c r="N327" s="170" t="str">
        <f t="shared" si="83"/>
        <v>1+2.69231063048652i</v>
      </c>
      <c r="O327" s="170" t="str">
        <f t="shared" si="84"/>
        <v>0.99999799336886+0.00393810983161441i</v>
      </c>
      <c r="P327" s="170" t="str">
        <f t="shared" si="100"/>
        <v>0.989395378405181+2.69624333784378i</v>
      </c>
      <c r="Q327" s="170" t="str">
        <f t="shared" si="85"/>
        <v>21.8323980666968-59.0566732037664i</v>
      </c>
      <c r="R327" s="170" t="str">
        <f t="shared" si="86"/>
        <v>10000-68866.2253313614i</v>
      </c>
      <c r="S327" s="170" t="str">
        <f t="shared" si="87"/>
        <v>-5647030.47717162i</v>
      </c>
      <c r="T327" s="170" t="str">
        <f t="shared" si="96"/>
        <v>9760.45785951363-68053.5877602939i</v>
      </c>
      <c r="U327" s="170" t="str">
        <f t="shared" si="88"/>
        <v>-1.02741661679091+7.16353555371516i</v>
      </c>
      <c r="V327" s="170"/>
    </row>
    <row r="328" spans="1:22" x14ac:dyDescent="0.2">
      <c r="A328" s="8"/>
      <c r="B328" s="170">
        <f t="shared" si="97"/>
        <v>2.454999999999969</v>
      </c>
      <c r="C328" s="170">
        <f t="shared" si="98"/>
        <v>285.10182675037083</v>
      </c>
      <c r="D328" s="170">
        <f t="shared" si="89"/>
        <v>0.28510182675037082</v>
      </c>
      <c r="E328" s="170">
        <f t="shared" si="90"/>
        <v>35.893714682872996</v>
      </c>
      <c r="F328" s="170">
        <f t="shared" si="91"/>
        <v>-69.926760259437927</v>
      </c>
      <c r="G328" s="170">
        <f t="shared" si="92"/>
        <v>17.093065378234321</v>
      </c>
      <c r="H328" s="170">
        <f t="shared" si="93"/>
        <v>98.255046076225739</v>
      </c>
      <c r="I328" s="170">
        <f t="shared" si="94"/>
        <v>52.986780061107318</v>
      </c>
      <c r="J328" s="170">
        <f t="shared" si="95"/>
        <v>28.328285816787812</v>
      </c>
      <c r="K328" s="170" t="str">
        <f t="shared" si="81"/>
        <v>1+0.00284891976074971i</v>
      </c>
      <c r="L328" s="170" t="str">
        <f t="shared" si="82"/>
        <v>1-0.000415188646097159i</v>
      </c>
      <c r="M328" s="170" t="str">
        <f t="shared" si="99"/>
        <v>1.00000118283914+0.00243373111465255i</v>
      </c>
      <c r="N328" s="170" t="str">
        <f t="shared" si="83"/>
        <v>1+2.72348611828567i</v>
      </c>
      <c r="O328" s="170" t="str">
        <f t="shared" si="84"/>
        <v>0.999997946628416+0.00398371099428005i</v>
      </c>
      <c r="P328" s="170" t="str">
        <f t="shared" si="100"/>
        <v>0.989148365036232+2.72746423695095i</v>
      </c>
      <c r="Q328" s="170" t="str">
        <f t="shared" si="85"/>
        <v>21.3924067818676-58.5422070583894i</v>
      </c>
      <c r="R328" s="170" t="str">
        <f t="shared" si="86"/>
        <v>10000-68077.9201686593i</v>
      </c>
      <c r="S328" s="170" t="str">
        <f t="shared" si="87"/>
        <v>-5582389.45383005i</v>
      </c>
      <c r="T328" s="170" t="str">
        <f t="shared" si="96"/>
        <v>9760.45716364802-67274.977979535i</v>
      </c>
      <c r="U328" s="170" t="str">
        <f t="shared" si="88"/>
        <v>-1.0274165435419+7.08157662942475i</v>
      </c>
      <c r="V328" s="170"/>
    </row>
    <row r="329" spans="1:22" x14ac:dyDescent="0.2">
      <c r="A329" s="8"/>
      <c r="B329" s="170">
        <f t="shared" si="97"/>
        <v>2.4599999999999689</v>
      </c>
      <c r="C329" s="170">
        <f t="shared" si="98"/>
        <v>288.40315031263998</v>
      </c>
      <c r="D329" s="170">
        <f t="shared" si="89"/>
        <v>0.28840315031263997</v>
      </c>
      <c r="E329" s="170">
        <f t="shared" si="90"/>
        <v>35.805474694191261</v>
      </c>
      <c r="F329" s="170">
        <f t="shared" si="91"/>
        <v>-70.1402833091894</v>
      </c>
      <c r="G329" s="170">
        <f t="shared" si="92"/>
        <v>16.995201149671988</v>
      </c>
      <c r="H329" s="170">
        <f t="shared" si="93"/>
        <v>98.349245222651092</v>
      </c>
      <c r="I329" s="170">
        <f t="shared" si="94"/>
        <v>52.800675843863246</v>
      </c>
      <c r="J329" s="170">
        <f t="shared" si="95"/>
        <v>28.208961913461692</v>
      </c>
      <c r="K329" s="170" t="str">
        <f t="shared" si="81"/>
        <v>1+0.00288190869680942i</v>
      </c>
      <c r="L329" s="170" t="str">
        <f t="shared" si="82"/>
        <v>1-0.00041999630403387i</v>
      </c>
      <c r="M329" s="170" t="str">
        <f t="shared" si="99"/>
        <v>1.000001210391+0.00246191239277555i</v>
      </c>
      <c r="N329" s="170" t="str">
        <f t="shared" si="83"/>
        <v>1+2.75502260121983i</v>
      </c>
      <c r="O329" s="170" t="str">
        <f t="shared" si="84"/>
        <v>0.999997898799248+0.00402984019352296i</v>
      </c>
      <c r="P329" s="170" t="str">
        <f t="shared" si="100"/>
        <v>0.988895597986788+2.75904665255779i</v>
      </c>
      <c r="Q329" s="170" t="str">
        <f t="shared" si="85"/>
        <v>20.9600719248425-58.0290015285798i</v>
      </c>
      <c r="R329" s="170" t="str">
        <f t="shared" si="86"/>
        <v>10000-67298.6386605362i</v>
      </c>
      <c r="S329" s="170" t="str">
        <f t="shared" si="87"/>
        <v>-5518488.37016395i</v>
      </c>
      <c r="T329" s="170" t="str">
        <f t="shared" si="96"/>
        <v>9760.45645157373-66505.2854241802i</v>
      </c>
      <c r="U329" s="170" t="str">
        <f t="shared" si="88"/>
        <v>-1.02741646858671+7.00055636044003i</v>
      </c>
      <c r="V329" s="170"/>
    </row>
    <row r="330" spans="1:22" x14ac:dyDescent="0.2">
      <c r="A330" s="8"/>
      <c r="B330" s="170">
        <f t="shared" si="97"/>
        <v>2.4649999999999688</v>
      </c>
      <c r="C330" s="170">
        <f t="shared" si="98"/>
        <v>291.74270140009583</v>
      </c>
      <c r="D330" s="170">
        <f t="shared" si="89"/>
        <v>0.29174270140009584</v>
      </c>
      <c r="E330" s="170">
        <f t="shared" si="90"/>
        <v>35.716997848124819</v>
      </c>
      <c r="F330" s="170">
        <f t="shared" si="91"/>
        <v>-70.351949710868212</v>
      </c>
      <c r="G330" s="170">
        <f t="shared" si="92"/>
        <v>16.897385582526056</v>
      </c>
      <c r="H330" s="170">
        <f t="shared" si="93"/>
        <v>98.444487163430921</v>
      </c>
      <c r="I330" s="170">
        <f t="shared" si="94"/>
        <v>52.614383430650875</v>
      </c>
      <c r="J330" s="170">
        <f t="shared" si="95"/>
        <v>28.092537452562709</v>
      </c>
      <c r="K330" s="170" t="str">
        <f t="shared" si="81"/>
        <v>1+0.00291527962674533i</v>
      </c>
      <c r="L330" s="170" t="str">
        <f t="shared" si="82"/>
        <v>1-0.000424859632025756i</v>
      </c>
      <c r="M330" s="170" t="str">
        <f t="shared" si="99"/>
        <v>1.00000123858463+0.00249041999471957i</v>
      </c>
      <c r="N330" s="170" t="str">
        <f t="shared" si="83"/>
        <v>1+2.78692425941564i</v>
      </c>
      <c r="O330" s="170" t="str">
        <f t="shared" si="84"/>
        <v>0.999997849855995+0.00407650354371856i</v>
      </c>
      <c r="P330" s="170" t="str">
        <f t="shared" si="100"/>
        <v>0.988636943236412+2.79099477067087i</v>
      </c>
      <c r="Q330" s="170" t="str">
        <f t="shared" si="85"/>
        <v>20.5353070082506-57.5171580093369i</v>
      </c>
      <c r="R330" s="170" t="str">
        <f t="shared" si="86"/>
        <v>10000-66528.2775140721i</v>
      </c>
      <c r="S330" s="170" t="str">
        <f t="shared" si="87"/>
        <v>-5455318.75615392i</v>
      </c>
      <c r="T330" s="170" t="str">
        <f t="shared" si="96"/>
        <v>9760.45572291321-65744.4080723131i</v>
      </c>
      <c r="U330" s="170" t="str">
        <f t="shared" si="88"/>
        <v>-1.0274163918856+6.92046400761191i</v>
      </c>
      <c r="V330" s="170"/>
    </row>
    <row r="331" spans="1:22" x14ac:dyDescent="0.2">
      <c r="A331" s="8"/>
      <c r="B331" s="170">
        <f t="shared" si="97"/>
        <v>2.4699999999999687</v>
      </c>
      <c r="C331" s="170">
        <f t="shared" si="98"/>
        <v>295.12092266661745</v>
      </c>
      <c r="D331" s="170">
        <f t="shared" si="89"/>
        <v>0.29512092266661744</v>
      </c>
      <c r="E331" s="170">
        <f t="shared" si="90"/>
        <v>35.628288304158019</v>
      </c>
      <c r="F331" s="170">
        <f t="shared" si="91"/>
        <v>-70.561764747905841</v>
      </c>
      <c r="G331" s="170">
        <f t="shared" si="92"/>
        <v>16.799619760178388</v>
      </c>
      <c r="H331" s="170">
        <f t="shared" si="93"/>
        <v>98.540782337373798</v>
      </c>
      <c r="I331" s="170">
        <f t="shared" si="94"/>
        <v>52.427908064336407</v>
      </c>
      <c r="J331" s="170">
        <f t="shared" si="95"/>
        <v>27.979017589467958</v>
      </c>
      <c r="K331" s="170" t="str">
        <f t="shared" si="81"/>
        <v>1+0.00294903697383804i</v>
      </c>
      <c r="L331" s="170" t="str">
        <f t="shared" si="82"/>
        <v>1-0.000429779274701676i</v>
      </c>
      <c r="M331" s="170" t="str">
        <f t="shared" si="99"/>
        <v>1.00000126743497+0.00251925769913636i</v>
      </c>
      <c r="N331" s="170" t="str">
        <f t="shared" si="83"/>
        <v>1+2.81919532140335i</v>
      </c>
      <c r="O331" s="170" t="str">
        <f t="shared" si="84"/>
        <v>0.999997799772707+0.00412370723004337i</v>
      </c>
      <c r="P331" s="170" t="str">
        <f t="shared" si="100"/>
        <v>0.988372263642932+2.8233128257629i</v>
      </c>
      <c r="Q331" s="170" t="str">
        <f t="shared" si="85"/>
        <v>20.1180246037572-57.0067746683002i</v>
      </c>
      <c r="R331" s="170" t="str">
        <f t="shared" si="86"/>
        <v>10000-65766.7346187317i</v>
      </c>
      <c r="S331" s="170" t="str">
        <f t="shared" si="87"/>
        <v>-5392872.23873601i</v>
      </c>
      <c r="T331" s="170" t="str">
        <f t="shared" si="96"/>
        <v>9760.45497728011-64992.2450704626i</v>
      </c>
      <c r="U331" s="170" t="str">
        <f t="shared" si="88"/>
        <v>-1.02741631339791+6.84128895478555i</v>
      </c>
      <c r="V331" s="170"/>
    </row>
    <row r="332" spans="1:22" x14ac:dyDescent="0.2">
      <c r="A332" s="8"/>
      <c r="B332" s="170">
        <f t="shared" si="97"/>
        <v>2.4749999999999686</v>
      </c>
      <c r="C332" s="170">
        <f t="shared" si="98"/>
        <v>298.5382618917746</v>
      </c>
      <c r="D332" s="170">
        <f t="shared" si="89"/>
        <v>0.29853826189177457</v>
      </c>
      <c r="E332" s="170">
        <f t="shared" si="90"/>
        <v>35.539350173212803</v>
      </c>
      <c r="F332" s="170">
        <f t="shared" si="91"/>
        <v>-70.769734057390096</v>
      </c>
      <c r="G332" s="170">
        <f t="shared" si="92"/>
        <v>16.70190478896544</v>
      </c>
      <c r="H332" s="170">
        <f t="shared" si="93"/>
        <v>98.63814124954412</v>
      </c>
      <c r="I332" s="170">
        <f t="shared" si="94"/>
        <v>52.241254962178246</v>
      </c>
      <c r="J332" s="170">
        <f t="shared" si="95"/>
        <v>27.868407192154024</v>
      </c>
      <c r="K332" s="170" t="str">
        <f t="shared" si="81"/>
        <v>1+0.00298318521258735i</v>
      </c>
      <c r="L332" s="170" t="str">
        <f t="shared" si="82"/>
        <v>1-0.000434755884154936i</v>
      </c>
      <c r="M332" s="170" t="str">
        <f t="shared" si="99"/>
        <v>1.00000129695732+0.00254842932843241i</v>
      </c>
      <c r="N332" s="170" t="str">
        <f t="shared" si="83"/>
        <v>1+2.85184006467725i</v>
      </c>
      <c r="O332" s="170" t="str">
        <f t="shared" si="84"/>
        <v>0.99999774852283+0.00417145750929487i</v>
      </c>
      <c r="P332" s="170" t="str">
        <f t="shared" si="100"/>
        <v>0.988101418869724+2.85600510133375i</v>
      </c>
      <c r="Q332" s="170" t="str">
        <f t="shared" si="85"/>
        <v>19.7081364389257-56.4979464772919i</v>
      </c>
      <c r="R332" s="170" t="str">
        <f t="shared" si="86"/>
        <v>10000-65013.9090328288i</v>
      </c>
      <c r="S332" s="170" t="str">
        <f t="shared" si="87"/>
        <v>-5331140.54069196i</v>
      </c>
      <c r="T332" s="170" t="str">
        <f t="shared" si="96"/>
        <v>9760.4542142791-64248.6967202352i</v>
      </c>
      <c r="U332" s="170" t="str">
        <f t="shared" si="88"/>
        <v>-1.02741623308201+6.76302070739319i</v>
      </c>
      <c r="V332" s="170"/>
    </row>
    <row r="333" spans="1:22" x14ac:dyDescent="0.2">
      <c r="A333" s="8"/>
      <c r="B333" s="170">
        <f t="shared" si="97"/>
        <v>2.4799999999999685</v>
      </c>
      <c r="C333" s="170">
        <f t="shared" si="98"/>
        <v>301.99517204017974</v>
      </c>
      <c r="D333" s="170">
        <f t="shared" si="89"/>
        <v>0.30199517204017973</v>
      </c>
      <c r="E333" s="170">
        <f t="shared" si="90"/>
        <v>35.450187517208207</v>
      </c>
      <c r="F333" s="170">
        <f t="shared" si="91"/>
        <v>-70.975863618492696</v>
      </c>
      <c r="G333" s="170">
        <f t="shared" si="92"/>
        <v>16.604241798611159</v>
      </c>
      <c r="H333" s="170">
        <f t="shared" si="93"/>
        <v>98.73657447027405</v>
      </c>
      <c r="I333" s="170">
        <f t="shared" si="94"/>
        <v>52.054429315819363</v>
      </c>
      <c r="J333" s="170">
        <f t="shared" si="95"/>
        <v>27.760710851781354</v>
      </c>
      <c r="K333" s="170" t="str">
        <f t="shared" si="81"/>
        <v>1+0.00301772886930531i</v>
      </c>
      <c r="L333" s="170" t="str">
        <f t="shared" si="82"/>
        <v>1-0.00043979012002973i</v>
      </c>
      <c r="M333" s="170" t="str">
        <f t="shared" si="99"/>
        <v>1.00000132716734+0.00257793874927558i</v>
      </c>
      <c r="N333" s="170" t="str">
        <f t="shared" si="83"/>
        <v>1+2.88486281626273i</v>
      </c>
      <c r="O333" s="170" t="str">
        <f t="shared" si="84"/>
        <v>0.99999769607919+0.00421976071072085i</v>
      </c>
      <c r="P333" s="170" t="str">
        <f t="shared" si="100"/>
        <v>0.987824265311305+2.88907593047797i</v>
      </c>
      <c r="Q333" s="170" t="str">
        <f t="shared" si="85"/>
        <v>19.3055534911655-55.9907652461526i</v>
      </c>
      <c r="R333" s="170" t="str">
        <f t="shared" si="86"/>
        <v>10000-64269.7009701478i</v>
      </c>
      <c r="S333" s="170" t="str">
        <f t="shared" si="87"/>
        <v>-5270115.47955211i</v>
      </c>
      <c r="T333" s="170" t="str">
        <f t="shared" si="96"/>
        <v>9760.45343350564-63513.6644651006i</v>
      </c>
      <c r="U333" s="170" t="str">
        <f t="shared" si="88"/>
        <v>-1.02741615089533+6.68564889106323i</v>
      </c>
      <c r="V333" s="170"/>
    </row>
    <row r="334" spans="1:22" x14ac:dyDescent="0.2">
      <c r="A334" s="8"/>
      <c r="B334" s="170">
        <f t="shared" si="97"/>
        <v>2.4849999999999683</v>
      </c>
      <c r="C334" s="170">
        <f t="shared" si="98"/>
        <v>305.49211132152914</v>
      </c>
      <c r="D334" s="170">
        <f t="shared" si="89"/>
        <v>0.30549211132152915</v>
      </c>
      <c r="E334" s="170">
        <f t="shared" si="90"/>
        <v>35.360804348670705</v>
      </c>
      <c r="F334" s="170">
        <f t="shared" si="91"/>
        <v>-71.180159741025989</v>
      </c>
      <c r="G334" s="170">
        <f t="shared" si="92"/>
        <v>16.50663194266518</v>
      </c>
      <c r="H334" s="170">
        <f t="shared" si="93"/>
        <v>98.836092634111225</v>
      </c>
      <c r="I334" s="170">
        <f t="shared" si="94"/>
        <v>51.867436291335885</v>
      </c>
      <c r="J334" s="170">
        <f t="shared" si="95"/>
        <v>27.655932893085236</v>
      </c>
      <c r="K334" s="170" t="str">
        <f t="shared" si="81"/>
        <v>1+0.00305267252271621i</v>
      </c>
      <c r="L334" s="170" t="str">
        <f t="shared" si="82"/>
        <v>1-0.000444882649608569i</v>
      </c>
      <c r="M334" s="170" t="str">
        <f t="shared" si="99"/>
        <v>1.00000135808104+0.00260778987310764i</v>
      </c>
      <c r="N334" s="170" t="str">
        <f t="shared" si="83"/>
        <v>1+2.91826795328973i</v>
      </c>
      <c r="O334" s="170" t="str">
        <f t="shared" si="84"/>
        <v>0.99999764241398+0.00426862323685836i</v>
      </c>
      <c r="P334" s="170" t="str">
        <f t="shared" si="100"/>
        <v>0.987540656017188+2.92252969645886i</v>
      </c>
      <c r="Q334" s="170" t="str">
        <f t="shared" si="85"/>
        <v>18.9101860787517-55.485319658714i</v>
      </c>
      <c r="R334" s="170" t="str">
        <f t="shared" si="86"/>
        <v>10000-63534.0117867154i</v>
      </c>
      <c r="S334" s="170" t="str">
        <f t="shared" si="87"/>
        <v>-5209788.96651068i</v>
      </c>
      <c r="T334" s="170" t="str">
        <f t="shared" si="96"/>
        <v>9760.45263454577-62787.0508773268i</v>
      </c>
      <c r="U334" s="170" t="str">
        <f t="shared" si="88"/>
        <v>-1.02741606679429+6.60916325024494i</v>
      </c>
      <c r="V334" s="170"/>
    </row>
    <row r="335" spans="1:22" x14ac:dyDescent="0.2">
      <c r="A335" s="8"/>
      <c r="B335" s="170">
        <f t="shared" si="97"/>
        <v>2.4899999999999682</v>
      </c>
      <c r="C335" s="170">
        <f t="shared" si="98"/>
        <v>309.02954325133663</v>
      </c>
      <c r="D335" s="170">
        <f t="shared" si="89"/>
        <v>0.30902954325133664</v>
      </c>
      <c r="E335" s="170">
        <f t="shared" si="90"/>
        <v>35.271204630394521</v>
      </c>
      <c r="F335" s="170">
        <f t="shared" si="91"/>
        <v>-71.382629054132394</v>
      </c>
      <c r="G335" s="170">
        <f t="shared" si="92"/>
        <v>16.409076398947001</v>
      </c>
      <c r="H335" s="170">
        <f t="shared" si="93"/>
        <v>98.936706438700469</v>
      </c>
      <c r="I335" s="170">
        <f t="shared" si="94"/>
        <v>51.680281029341522</v>
      </c>
      <c r="J335" s="170">
        <f t="shared" si="95"/>
        <v>27.554077384568075</v>
      </c>
      <c r="K335" s="170" t="str">
        <f t="shared" si="81"/>
        <v>1+0.00308802080456345i</v>
      </c>
      <c r="L335" s="170" t="str">
        <f t="shared" si="82"/>
        <v>1-0.000450034147900734i</v>
      </c>
      <c r="M335" s="170" t="str">
        <f t="shared" si="99"/>
        <v>1.00000138971481+0.00263798665666272i</v>
      </c>
      <c r="N335" s="170" t="str">
        <f t="shared" si="83"/>
        <v>1+2.95205990357297i</v>
      </c>
      <c r="O335" s="170" t="str">
        <f t="shared" si="84"/>
        <v>0.999997587498747+0.0043180515643823i</v>
      </c>
      <c r="P335" s="170" t="str">
        <f t="shared" si="100"/>
        <v>0.987250440613973+2.95637083328914i</v>
      </c>
      <c r="Q335" s="170" t="str">
        <f t="shared" si="85"/>
        <v>18.5219439489177-54.9816953107588i</v>
      </c>
      <c r="R335" s="170" t="str">
        <f t="shared" si="86"/>
        <v>10000-62806.743967728i</v>
      </c>
      <c r="S335" s="170" t="str">
        <f t="shared" si="87"/>
        <v>-5150153.00535369i</v>
      </c>
      <c r="T335" s="170" t="str">
        <f t="shared" si="96"/>
        <v>9760.45181697585-62068.7596450677i</v>
      </c>
      <c r="U335" s="170" t="str">
        <f t="shared" si="88"/>
        <v>-1.0274159807343+6.53355364684924i</v>
      </c>
      <c r="V335" s="170"/>
    </row>
    <row r="336" spans="1:22" x14ac:dyDescent="0.2">
      <c r="A336" s="8"/>
      <c r="B336" s="170">
        <f t="shared" si="97"/>
        <v>2.4949999999999681</v>
      </c>
      <c r="C336" s="170">
        <f t="shared" si="98"/>
        <v>312.60793671237275</v>
      </c>
      <c r="D336" s="170">
        <f t="shared" si="89"/>
        <v>0.31260793671237275</v>
      </c>
      <c r="E336" s="170">
        <f t="shared" si="90"/>
        <v>35.181392275149619</v>
      </c>
      <c r="F336" s="170">
        <f t="shared" si="91"/>
        <v>-71.583278495118961</v>
      </c>
      <c r="G336" s="170">
        <f t="shared" si="92"/>
        <v>16.3115763699955</v>
      </c>
      <c r="H336" s="170">
        <f t="shared" si="93"/>
        <v>99.038426643597404</v>
      </c>
      <c r="I336" s="170">
        <f t="shared" si="94"/>
        <v>51.492968645145119</v>
      </c>
      <c r="J336" s="170">
        <f t="shared" si="95"/>
        <v>27.455148148478443</v>
      </c>
      <c r="K336" s="170" t="str">
        <f t="shared" si="81"/>
        <v>1+0.0031237784002235i</v>
      </c>
      <c r="L336" s="170" t="str">
        <f t="shared" si="82"/>
        <v>1-0.000455245297731743i</v>
      </c>
      <c r="M336" s="170" t="str">
        <f t="shared" si="99"/>
        <v>1.00000142208543+0.00266853310249176i</v>
      </c>
      <c r="N336" s="170" t="str">
        <f t="shared" si="83"/>
        <v>1+2.98624314619887i</v>
      </c>
      <c r="O336" s="170" t="str">
        <f t="shared" si="84"/>
        <v>0.999997531304374+0.00436805224496395i</v>
      </c>
      <c r="P336" s="170" t="str">
        <f t="shared" si="100"/>
        <v>0.986953465225612+2.99060382631844i</v>
      </c>
      <c r="Q336" s="170" t="str">
        <f t="shared" si="85"/>
        <v>18.1407363630161-54.4799747498152i</v>
      </c>
      <c r="R336" s="170" t="str">
        <f t="shared" si="86"/>
        <v>10000-62087.8011146238i</v>
      </c>
      <c r="S336" s="170" t="str">
        <f t="shared" si="87"/>
        <v>-5091199.69139913i</v>
      </c>
      <c r="T336" s="170" t="str">
        <f t="shared" si="96"/>
        <v>9760.45098036244-61358.6955595963i</v>
      </c>
      <c r="U336" s="170" t="str">
        <f t="shared" si="88"/>
        <v>-1.02741589266973+6.45881005890488i</v>
      </c>
      <c r="V336" s="170"/>
    </row>
    <row r="337" spans="1:22" x14ac:dyDescent="0.2">
      <c r="A337" s="8"/>
      <c r="B337" s="170">
        <f t="shared" si="97"/>
        <v>2.499999999999968</v>
      </c>
      <c r="C337" s="170">
        <f t="shared" si="98"/>
        <v>316.22776601681494</v>
      </c>
      <c r="D337" s="170">
        <f t="shared" si="89"/>
        <v>0.31622776601681496</v>
      </c>
      <c r="E337" s="170">
        <f t="shared" si="90"/>
        <v>35.091371145435531</v>
      </c>
      <c r="F337" s="170">
        <f t="shared" si="91"/>
        <v>-71.782115298437958</v>
      </c>
      <c r="G337" s="170">
        <f t="shared" si="92"/>
        <v>16.21413308352378</v>
      </c>
      <c r="H337" s="170">
        <f t="shared" si="93"/>
        <v>99.141264069012053</v>
      </c>
      <c r="I337" s="170">
        <f t="shared" si="94"/>
        <v>51.305504228959308</v>
      </c>
      <c r="J337" s="170">
        <f t="shared" si="95"/>
        <v>27.359148770574095</v>
      </c>
      <c r="K337" s="170" t="str">
        <f t="shared" si="81"/>
        <v>1+0.00315995004932695i</v>
      </c>
      <c r="L337" s="170" t="str">
        <f t="shared" si="82"/>
        <v>1-0.000460516789833862i</v>
      </c>
      <c r="M337" s="170" t="str">
        <f t="shared" si="99"/>
        <v>1.00000145521005+0.00269943325949309i</v>
      </c>
      <c r="N337" s="170" t="str">
        <f t="shared" si="83"/>
        <v>1+3.02082221211922i</v>
      </c>
      <c r="O337" s="170" t="str">
        <f t="shared" si="84"/>
        <v>0.999997473801066+0.00441863190613936i</v>
      </c>
      <c r="P337" s="170" t="str">
        <f t="shared" si="100"/>
        <v>0.986649572391821+3.02523321282751i</v>
      </c>
      <c r="Q337" s="170" t="str">
        <f t="shared" si="85"/>
        <v>17.7664721787608-53.9802375166386i</v>
      </c>
      <c r="R337" s="170" t="str">
        <f t="shared" si="86"/>
        <v>10000-61377.0879323058i</v>
      </c>
      <c r="S337" s="170" t="str">
        <f t="shared" si="87"/>
        <v>-5032921.21044906i</v>
      </c>
      <c r="T337" s="170" t="str">
        <f t="shared" si="96"/>
        <v>9760.45012426193-60656.7645026838i</v>
      </c>
      <c r="U337" s="170" t="str">
        <f t="shared" si="88"/>
        <v>-1.02741580255389+6.38492257922988i</v>
      </c>
      <c r="V337" s="170"/>
    </row>
    <row r="338" spans="1:22" x14ac:dyDescent="0.2">
      <c r="A338" s="8"/>
      <c r="B338" s="170">
        <f t="shared" si="97"/>
        <v>2.5049999999999679</v>
      </c>
      <c r="C338" s="170">
        <f t="shared" si="98"/>
        <v>319.88951096911626</v>
      </c>
      <c r="D338" s="170">
        <f t="shared" si="89"/>
        <v>0.31988951096911628</v>
      </c>
      <c r="E338" s="170">
        <f t="shared" si="90"/>
        <v>35.001145053280808</v>
      </c>
      <c r="F338" s="170">
        <f t="shared" si="91"/>
        <v>-71.979146984822052</v>
      </c>
      <c r="G338" s="170">
        <f t="shared" si="92"/>
        <v>16.116747792879977</v>
      </c>
      <c r="H338" s="170">
        <f t="shared" si="93"/>
        <v>99.245229594478928</v>
      </c>
      <c r="I338" s="170">
        <f t="shared" si="94"/>
        <v>51.117892846160785</v>
      </c>
      <c r="J338" s="170">
        <f t="shared" si="95"/>
        <v>27.266082609656877</v>
      </c>
      <c r="K338" s="170" t="str">
        <f t="shared" si="81"/>
        <v>1+0.00319654054638669i</v>
      </c>
      <c r="L338" s="170" t="str">
        <f t="shared" si="82"/>
        <v>1-0.000465849322937658i</v>
      </c>
      <c r="M338" s="170" t="str">
        <f t="shared" si="99"/>
        <v>1.00000148910625+0.00273069122344903i</v>
      </c>
      <c r="N338" s="170" t="str">
        <f t="shared" si="83"/>
        <v>1+3.05580168475174i</v>
      </c>
      <c r="O338" s="170" t="str">
        <f t="shared" si="84"/>
        <v>0.999997414958333+0.00446979725218782i</v>
      </c>
      <c r="P338" s="170" t="str">
        <f t="shared" si="100"/>
        <v>0.986338600984599+3.06026358262925i</v>
      </c>
      <c r="Q338" s="170" t="str">
        <f t="shared" si="85"/>
        <v>17.3990599295636-53.4825601882494i</v>
      </c>
      <c r="R338" s="170" t="str">
        <f t="shared" si="86"/>
        <v>10000-60674.510216512i</v>
      </c>
      <c r="S338" s="170" t="str">
        <f t="shared" si="87"/>
        <v>-4975309.83775399i</v>
      </c>
      <c r="T338" s="170" t="str">
        <f t="shared" si="96"/>
        <v>9760.44924822045-59962.8734341269i</v>
      </c>
      <c r="U338" s="170" t="str">
        <f t="shared" si="88"/>
        <v>-1.027415710339+6.31188141411863i</v>
      </c>
      <c r="V338" s="170"/>
    </row>
    <row r="339" spans="1:22" x14ac:dyDescent="0.2">
      <c r="A339" s="8"/>
      <c r="B339" s="170">
        <f t="shared" si="97"/>
        <v>2.5099999999999678</v>
      </c>
      <c r="C339" s="170">
        <f t="shared" si="98"/>
        <v>323.59365692960444</v>
      </c>
      <c r="D339" s="170">
        <f t="shared" si="89"/>
        <v>0.32359365692960446</v>
      </c>
      <c r="E339" s="170">
        <f t="shared" si="90"/>
        <v>34.91071776008441</v>
      </c>
      <c r="F339" s="170">
        <f t="shared" si="91"/>
        <v>-72.174381350580774</v>
      </c>
      <c r="G339" s="170">
        <f t="shared" si="92"/>
        <v>16.019421777512626</v>
      </c>
      <c r="H339" s="170">
        <f t="shared" si="93"/>
        <v>99.350334157453446</v>
      </c>
      <c r="I339" s="170">
        <f t="shared" si="94"/>
        <v>50.930139537597036</v>
      </c>
      <c r="J339" s="170">
        <f t="shared" si="95"/>
        <v>27.175952806872672</v>
      </c>
      <c r="K339" s="170" t="str">
        <f t="shared" si="81"/>
        <v>1+0.00323355474143349i</v>
      </c>
      <c r="L339" s="170" t="str">
        <f t="shared" si="82"/>
        <v>1-0.000471243603864619i</v>
      </c>
      <c r="M339" s="170" t="str">
        <f t="shared" si="99"/>
        <v>1.00000152379199+0.00276231113756887i</v>
      </c>
      <c r="N339" s="170" t="str">
        <f t="shared" si="83"/>
        <v>1+3.09118620058764i</v>
      </c>
      <c r="O339" s="170" t="str">
        <f t="shared" si="84"/>
        <v>0.999997354744978+0.00452155506502055i</v>
      </c>
      <c r="P339" s="170" t="str">
        <f t="shared" si="100"/>
        <v>0.986020386122789+3.09569957867684i</v>
      </c>
      <c r="Q339" s="170" t="str">
        <f t="shared" si="85"/>
        <v>17.0384079009782-52.9870164223771i</v>
      </c>
      <c r="R339" s="170" t="str">
        <f t="shared" si="86"/>
        <v>10000-59979.9748413271i</v>
      </c>
      <c r="S339" s="170" t="str">
        <f t="shared" si="87"/>
        <v>-4918357.93698881i</v>
      </c>
      <c r="T339" s="170" t="str">
        <f t="shared" si="96"/>
        <v>9760.44835177349-59276.930379413i</v>
      </c>
      <c r="U339" s="170" t="str">
        <f t="shared" si="88"/>
        <v>-1.02741561597616+6.23967688204348i</v>
      </c>
      <c r="V339" s="170"/>
    </row>
    <row r="340" spans="1:22" x14ac:dyDescent="0.2">
      <c r="A340" s="8"/>
      <c r="B340" s="170">
        <f t="shared" si="97"/>
        <v>2.5149999999999677</v>
      </c>
      <c r="C340" s="170">
        <f t="shared" si="98"/>
        <v>327.34069487881402</v>
      </c>
      <c r="D340" s="170">
        <f t="shared" si="89"/>
        <v>0.32734069487881401</v>
      </c>
      <c r="E340" s="170">
        <f t="shared" si="90"/>
        <v>34.820092976499183</v>
      </c>
      <c r="F340" s="170">
        <f t="shared" si="91"/>
        <v>-72.367826457059394</v>
      </c>
      <c r="G340" s="170">
        <f t="shared" si="92"/>
        <v>15.92215634344192</v>
      </c>
      <c r="H340" s="170">
        <f t="shared" si="93"/>
        <v>99.45658875183058</v>
      </c>
      <c r="I340" s="170">
        <f t="shared" si="94"/>
        <v>50.742249319941102</v>
      </c>
      <c r="J340" s="170">
        <f t="shared" si="95"/>
        <v>27.088762294771186</v>
      </c>
      <c r="K340" s="170" t="str">
        <f t="shared" si="81"/>
        <v>1+0.0032709975406588i</v>
      </c>
      <c r="L340" s="170" t="str">
        <f t="shared" si="82"/>
        <v>1-0.000476700347620839i</v>
      </c>
      <c r="M340" s="170" t="str">
        <f t="shared" si="99"/>
        <v>1.00000155928566+0.00279429719303796i</v>
      </c>
      <c r="N340" s="170" t="str">
        <f t="shared" si="83"/>
        <v>1+3.12698044980617i</v>
      </c>
      <c r="O340" s="170" t="str">
        <f t="shared" si="84"/>
        <v>0.999997293129073+0.00457391220507957i</v>
      </c>
      <c r="P340" s="170" t="str">
        <f t="shared" si="100"/>
        <v>0.985694759084659+3.13154589767878i</v>
      </c>
      <c r="Q340" s="170" t="str">
        <f t="shared" si="85"/>
        <v>16.6844242042823-52.4936770031899i</v>
      </c>
      <c r="R340" s="170" t="str">
        <f t="shared" si="86"/>
        <v>10000-59293.389746839i</v>
      </c>
      <c r="S340" s="170" t="str">
        <f t="shared" si="87"/>
        <v>-4862057.95924081i</v>
      </c>
      <c r="T340" s="170" t="str">
        <f t="shared" si="96"/>
        <v>9760.44743444578-58598.8444175304i</v>
      </c>
      <c r="U340" s="170" t="str">
        <f t="shared" si="88"/>
        <v>-1.02741551941535+6.16829941237163i</v>
      </c>
      <c r="V340" s="170"/>
    </row>
    <row r="341" spans="1:22" x14ac:dyDescent="0.2">
      <c r="A341" s="8"/>
      <c r="B341" s="170">
        <f t="shared" si="97"/>
        <v>2.5199999999999676</v>
      </c>
      <c r="C341" s="170">
        <f t="shared" si="98"/>
        <v>331.13112148256664</v>
      </c>
      <c r="D341" s="170">
        <f t="shared" si="89"/>
        <v>0.33113112148256663</v>
      </c>
      <c r="E341" s="170">
        <f t="shared" si="90"/>
        <v>34.729274362355397</v>
      </c>
      <c r="F341" s="170">
        <f t="shared" si="91"/>
        <v>-72.559490620269131</v>
      </c>
      <c r="G341" s="170">
        <f t="shared" si="92"/>
        <v>15.824952823735634</v>
      </c>
      <c r="H341" s="170">
        <f t="shared" si="93"/>
        <v>99.564004426383789</v>
      </c>
      <c r="I341" s="170">
        <f t="shared" si="94"/>
        <v>50.554227186091033</v>
      </c>
      <c r="J341" s="170">
        <f t="shared" si="95"/>
        <v>27.004513806114659</v>
      </c>
      <c r="K341" s="170" t="str">
        <f t="shared" si="81"/>
        <v>1+0.00330887390706509i</v>
      </c>
      <c r="L341" s="170" t="str">
        <f t="shared" si="82"/>
        <v>1-0.000482220277491792i</v>
      </c>
      <c r="M341" s="170" t="str">
        <f t="shared" si="99"/>
        <v>1.00000159560609+0.0028266536295733i</v>
      </c>
      <c r="N341" s="170" t="str">
        <f t="shared" si="83"/>
        <v>1+3.1631891768963i</v>
      </c>
      <c r="O341" s="170" t="str">
        <f t="shared" si="84"/>
        <v>0.999997230077949+0.00462687561224708i</v>
      </c>
      <c r="P341" s="170" t="str">
        <f t="shared" si="100"/>
        <v>0.985361547218444+3.16780729072109i</v>
      </c>
      <c r="Q341" s="170" t="str">
        <f t="shared" si="85"/>
        <v>16.3370168472191-52.0026098881798i</v>
      </c>
      <c r="R341" s="170" t="str">
        <f t="shared" si="86"/>
        <v>10000-58614.6639269379i</v>
      </c>
      <c r="S341" s="170" t="str">
        <f t="shared" si="87"/>
        <v>-4806402.4420089i</v>
      </c>
      <c r="T341" s="170" t="str">
        <f t="shared" si="96"/>
        <v>9760.44649575094-57928.5256689166i</v>
      </c>
      <c r="U341" s="170" t="str">
        <f t="shared" si="88"/>
        <v>-1.02741542060536+6.09773954409649i</v>
      </c>
      <c r="V341" s="170"/>
    </row>
    <row r="342" spans="1:22" x14ac:dyDescent="0.2">
      <c r="A342" s="8"/>
      <c r="B342" s="170">
        <f t="shared" si="97"/>
        <v>2.5249999999999675</v>
      </c>
      <c r="C342" s="170">
        <f t="shared" si="98"/>
        <v>334.9654391578029</v>
      </c>
      <c r="D342" s="170">
        <f t="shared" si="89"/>
        <v>0.33496543915780291</v>
      </c>
      <c r="E342" s="170">
        <f t="shared" si="90"/>
        <v>34.638265526621822</v>
      </c>
      <c r="F342" s="170">
        <f t="shared" si="91"/>
        <v>-72.749382400688447</v>
      </c>
      <c r="G342" s="170">
        <f t="shared" si="92"/>
        <v>15.727812578990239</v>
      </c>
      <c r="H342" s="170">
        <f t="shared" si="93"/>
        <v>99.672592283123137</v>
      </c>
      <c r="I342" s="170">
        <f t="shared" si="94"/>
        <v>50.366078105612061</v>
      </c>
      <c r="J342" s="170">
        <f t="shared" si="95"/>
        <v>26.923209882434691</v>
      </c>
      <c r="K342" s="170" t="str">
        <f t="shared" si="81"/>
        <v>1+0.00334718886112373i</v>
      </c>
      <c r="L342" s="170" t="str">
        <f t="shared" si="82"/>
        <v>1-0.000487804125138204i</v>
      </c>
      <c r="M342" s="170" t="str">
        <f t="shared" si="99"/>
        <v>1.00000163277253+0.00285938473598553i</v>
      </c>
      <c r="N342" s="170" t="str">
        <f t="shared" si="83"/>
        <v>1+3.19981718128558i</v>
      </c>
      <c r="O342" s="170" t="str">
        <f t="shared" si="84"/>
        <v>0.999997165558176+0.00468045230676533i</v>
      </c>
      <c r="P342" s="170" t="str">
        <f t="shared" si="100"/>
        <v>0.985020573850801+3.2044885638967i</v>
      </c>
      <c r="Q342" s="170" t="str">
        <f t="shared" si="85"/>
        <v>15.9960938019328-51.5138802560744i</v>
      </c>
      <c r="R342" s="170" t="str">
        <f t="shared" si="86"/>
        <v>10000-57943.7074172507i</v>
      </c>
      <c r="S342" s="170" t="str">
        <f t="shared" si="87"/>
        <v>-4751384.00821458i</v>
      </c>
      <c r="T342" s="170" t="str">
        <f t="shared" si="96"/>
        <v>9760.44553519128-57265.8852835442i</v>
      </c>
      <c r="U342" s="170" t="str">
        <f t="shared" si="88"/>
        <v>-1.02741531949382+6.02798792458361i</v>
      </c>
      <c r="V342" s="170"/>
    </row>
    <row r="343" spans="1:22" x14ac:dyDescent="0.2">
      <c r="A343" s="8"/>
      <c r="B343" s="170">
        <f t="shared" si="97"/>
        <v>2.5299999999999674</v>
      </c>
      <c r="C343" s="170">
        <f t="shared" si="98"/>
        <v>338.84415613917719</v>
      </c>
      <c r="D343" s="170">
        <f t="shared" si="89"/>
        <v>0.33884415613917718</v>
      </c>
      <c r="E343" s="170">
        <f t="shared" si="90"/>
        <v>34.547070027404459</v>
      </c>
      <c r="F343" s="170">
        <f t="shared" si="91"/>
        <v>-72.937510593242365</v>
      </c>
      <c r="G343" s="170">
        <f t="shared" si="92"/>
        <v>15.630736997816868</v>
      </c>
      <c r="H343" s="170">
        <f t="shared" si="93"/>
        <v>99.782363475567536</v>
      </c>
      <c r="I343" s="170">
        <f t="shared" si="94"/>
        <v>50.177807025221327</v>
      </c>
      <c r="J343" s="170">
        <f t="shared" si="95"/>
        <v>26.844852882325171</v>
      </c>
      <c r="K343" s="170" t="str">
        <f t="shared" si="81"/>
        <v>1+0.00338594748144035i</v>
      </c>
      <c r="L343" s="170" t="str">
        <f t="shared" si="82"/>
        <v>1-0.000493452630693031i</v>
      </c>
      <c r="M343" s="170" t="str">
        <f t="shared" si="99"/>
        <v>1.00000167080469+0.00289249485074732i</v>
      </c>
      <c r="N343" s="170" t="str">
        <f t="shared" si="83"/>
        <v>1+3.23686931797631i</v>
      </c>
      <c r="O343" s="170" t="str">
        <f t="shared" si="84"/>
        <v>0.999997099535545+0.00473464939016715i</v>
      </c>
      <c r="P343" s="170" t="str">
        <f t="shared" si="100"/>
        <v>0.984671658193138+3.24159457894208i</v>
      </c>
      <c r="Q343" s="170" t="str">
        <f t="shared" si="85"/>
        <v>15.6615630701326-51.027550555668i</v>
      </c>
      <c r="R343" s="170" t="str">
        <f t="shared" si="86"/>
        <v>10000-57280.4312832196i</v>
      </c>
      <c r="S343" s="170" t="str">
        <f t="shared" si="87"/>
        <v>-4696995.36522401i</v>
      </c>
      <c r="T343" s="170" t="str">
        <f t="shared" si="96"/>
        <v>9760.44455225749-56610.8354291449i</v>
      </c>
      <c r="U343" s="170" t="str">
        <f t="shared" si="88"/>
        <v>-1.02741521602711+5.95903530833105i</v>
      </c>
      <c r="V343" s="170"/>
    </row>
    <row r="344" spans="1:22" x14ac:dyDescent="0.2">
      <c r="A344" s="8"/>
      <c r="B344" s="170">
        <f t="shared" si="97"/>
        <v>2.5349999999999673</v>
      </c>
      <c r="C344" s="170">
        <f t="shared" si="98"/>
        <v>342.7677865464247</v>
      </c>
      <c r="D344" s="170">
        <f t="shared" si="89"/>
        <v>0.3427677865464247</v>
      </c>
      <c r="E344" s="170">
        <f t="shared" si="90"/>
        <v>34.455691371979896</v>
      </c>
      <c r="F344" s="170">
        <f t="shared" si="91"/>
        <v>-73.123884217460969</v>
      </c>
      <c r="G344" s="170">
        <f t="shared" si="92"/>
        <v>15.533727497331968</v>
      </c>
      <c r="H344" s="170">
        <f t="shared" si="93"/>
        <v>99.893329206931497</v>
      </c>
      <c r="I344" s="170">
        <f t="shared" si="94"/>
        <v>49.989418869311862</v>
      </c>
      <c r="J344" s="170">
        <f t="shared" si="95"/>
        <v>26.769444989470529</v>
      </c>
      <c r="K344" s="170" t="str">
        <f t="shared" si="81"/>
        <v>1+0.00342515490542811i</v>
      </c>
      <c r="L344" s="170" t="str">
        <f t="shared" si="82"/>
        <v>1-0.000499166542859568i</v>
      </c>
      <c r="M344" s="170" t="str">
        <f t="shared" si="99"/>
        <v>1.00000170972273+0.00292598836256854i</v>
      </c>
      <c r="N344" s="170" t="str">
        <f t="shared" si="83"/>
        <v>1+3.27435049818908i</v>
      </c>
      <c r="O344" s="170" t="str">
        <f t="shared" si="84"/>
        <v>0.999997031975049+0.00478947404621725i</v>
      </c>
      <c r="P344" s="170" t="str">
        <f t="shared" si="100"/>
        <v>0.984314615245754+3.27913025388132i</v>
      </c>
      <c r="Q344" s="170" t="str">
        <f t="shared" si="85"/>
        <v>15.3333327455231-50.543680555449i</v>
      </c>
      <c r="R344" s="170" t="str">
        <f t="shared" si="86"/>
        <v>10000-56624.7476083108i</v>
      </c>
      <c r="S344" s="170" t="str">
        <f t="shared" si="87"/>
        <v>-4643229.3038815i</v>
      </c>
      <c r="T344" s="170" t="str">
        <f t="shared" si="96"/>
        <v>9760.44354642845-55963.2892795666i</v>
      </c>
      <c r="U344" s="170" t="str">
        <f t="shared" si="88"/>
        <v>-1.02741511015036+5.89087255574386i</v>
      </c>
      <c r="V344" s="170"/>
    </row>
    <row r="345" spans="1:22" x14ac:dyDescent="0.2">
      <c r="A345" s="8"/>
      <c r="B345" s="170">
        <f t="shared" si="97"/>
        <v>2.5399999999999672</v>
      </c>
      <c r="C345" s="170">
        <f t="shared" si="98"/>
        <v>346.73685045250568</v>
      </c>
      <c r="D345" s="170">
        <f t="shared" si="89"/>
        <v>0.34673685045250568</v>
      </c>
      <c r="E345" s="170">
        <f t="shared" si="90"/>
        <v>34.364133016862688</v>
      </c>
      <c r="F345" s="170">
        <f t="shared" si="91"/>
        <v>-73.308512507820694</v>
      </c>
      <c r="G345" s="170">
        <f t="shared" si="92"/>
        <v>15.436785523652571</v>
      </c>
      <c r="H345" s="170">
        <f t="shared" si="93"/>
        <v>100.00550072822239</v>
      </c>
      <c r="I345" s="170">
        <f t="shared" si="94"/>
        <v>49.800918540515255</v>
      </c>
      <c r="J345" s="170">
        <f t="shared" si="95"/>
        <v>26.696988220401693</v>
      </c>
      <c r="K345" s="170" t="str">
        <f t="shared" si="81"/>
        <v>1+0.00346481632998858i</v>
      </c>
      <c r="L345" s="170" t="str">
        <f t="shared" si="82"/>
        <v>1-0.000504946619010682i</v>
      </c>
      <c r="M345" s="170" t="str">
        <f t="shared" si="99"/>
        <v>1.00000174954729+0.0029598697109779i</v>
      </c>
      <c r="N345" s="170" t="str">
        <f t="shared" si="83"/>
        <v>1+3.31226569001374i</v>
      </c>
      <c r="O345" s="170" t="str">
        <f t="shared" si="84"/>
        <v>0.999996962840866+0.0048449335418644i</v>
      </c>
      <c r="P345" s="170" t="str">
        <f t="shared" si="100"/>
        <v>0.983949255699752+3.31710056367761i</v>
      </c>
      <c r="Q345" s="170" t="str">
        <f t="shared" si="85"/>
        <v>15.0113110735438-50.0623273939208i</v>
      </c>
      <c r="R345" s="170" t="str">
        <f t="shared" si="86"/>
        <v>10000-55976.5694823636i</v>
      </c>
      <c r="S345" s="170" t="str">
        <f t="shared" si="87"/>
        <v>-4590078.69755383i</v>
      </c>
      <c r="T345" s="170" t="str">
        <f t="shared" si="96"/>
        <v>9760.44251717086-55323.161003265i</v>
      </c>
      <c r="U345" s="170" t="str">
        <f t="shared" si="88"/>
        <v>-1.02741500180746+5.82349063192264i</v>
      </c>
      <c r="V345" s="170"/>
    </row>
    <row r="346" spans="1:22" x14ac:dyDescent="0.2">
      <c r="A346" s="8"/>
      <c r="B346" s="170">
        <f t="shared" si="97"/>
        <v>2.5449999999999671</v>
      </c>
      <c r="C346" s="170">
        <f t="shared" si="98"/>
        <v>350.7518739525417</v>
      </c>
      <c r="D346" s="170">
        <f t="shared" si="89"/>
        <v>0.3507518739525417</v>
      </c>
      <c r="E346" s="170">
        <f t="shared" si="90"/>
        <v>34.272398367905026</v>
      </c>
      <c r="F346" s="170">
        <f t="shared" si="91"/>
        <v>-73.491404904269345</v>
      </c>
      <c r="G346" s="170">
        <f t="shared" si="92"/>
        <v>15.339912552396051</v>
      </c>
      <c r="H346" s="170">
        <f t="shared" si="93"/>
        <v>100.11888933624459</v>
      </c>
      <c r="I346" s="170">
        <f t="shared" si="94"/>
        <v>49.612310920301077</v>
      </c>
      <c r="J346" s="170">
        <f t="shared" si="95"/>
        <v>26.627484431975248</v>
      </c>
      <c r="K346" s="170" t="str">
        <f t="shared" si="81"/>
        <v>1+0.00350493701220063i</v>
      </c>
      <c r="L346" s="170" t="str">
        <f t="shared" si="82"/>
        <v>1-0.000510793625289206i</v>
      </c>
      <c r="M346" s="170" t="str">
        <f t="shared" si="99"/>
        <v>1.00000179029948+0.00299414338691142i</v>
      </c>
      <c r="N346" s="170" t="str">
        <f t="shared" si="83"/>
        <v>1+3.35061991906788i</v>
      </c>
      <c r="O346" s="170" t="str">
        <f t="shared" si="84"/>
        <v>0.999996892096342+0.00490103522820466i</v>
      </c>
      <c r="P346" s="170" t="str">
        <f t="shared" si="100"/>
        <v>0.983575385836666+3.35551054089218i</v>
      </c>
      <c r="Q346" s="170" t="str">
        <f t="shared" si="85"/>
        <v>14.6954065084625-49.5835456305098i</v>
      </c>
      <c r="R346" s="170" t="str">
        <f t="shared" si="86"/>
        <v>10000-55335.8109900698i</v>
      </c>
      <c r="S346" s="170" t="str">
        <f t="shared" si="87"/>
        <v>-4537536.50118572i</v>
      </c>
      <c r="T346" s="170" t="str">
        <f t="shared" si="96"/>
        <v>9760.44146393899-54690.3657519276i</v>
      </c>
      <c r="U346" s="170" t="str">
        <f t="shared" si="88"/>
        <v>-1.02741489094095+5.75688060546607i</v>
      </c>
      <c r="V346" s="170"/>
    </row>
    <row r="347" spans="1:22" x14ac:dyDescent="0.2">
      <c r="A347" s="8"/>
      <c r="B347" s="170">
        <f t="shared" si="97"/>
        <v>2.549999999999967</v>
      </c>
      <c r="C347" s="170">
        <f t="shared" si="98"/>
        <v>354.81338923354855</v>
      </c>
      <c r="D347" s="170">
        <f t="shared" si="89"/>
        <v>0.35481338923354855</v>
      </c>
      <c r="E347" s="170">
        <f t="shared" si="90"/>
        <v>34.180490780427121</v>
      </c>
      <c r="F347" s="170">
        <f t="shared" si="91"/>
        <v>-73.67257104293958</v>
      </c>
      <c r="G347" s="170">
        <f t="shared" si="92"/>
        <v>15.243110089183737</v>
      </c>
      <c r="H347" s="170">
        <f t="shared" si="93"/>
        <v>100.23350637151113</v>
      </c>
      <c r="I347" s="170">
        <f t="shared" si="94"/>
        <v>49.423600869610858</v>
      </c>
      <c r="J347" s="170">
        <f t="shared" si="95"/>
        <v>26.560935328571546</v>
      </c>
      <c r="K347" s="170" t="str">
        <f t="shared" si="81"/>
        <v>1+0.00354552227001723i</v>
      </c>
      <c r="L347" s="170" t="str">
        <f t="shared" si="82"/>
        <v>1-0.00051670833670949i</v>
      </c>
      <c r="M347" s="170" t="str">
        <f t="shared" si="99"/>
        <v>1.00000183200091+0.00302881393330774i</v>
      </c>
      <c r="N347" s="170" t="str">
        <f t="shared" si="83"/>
        <v>1+3.38941826916303i</v>
      </c>
      <c r="O347" s="170" t="str">
        <f t="shared" si="84"/>
        <v>0.999996819703966+0.00495778654145581i</v>
      </c>
      <c r="P347" s="170" t="str">
        <f t="shared" si="100"/>
        <v>0.983192807425745+3.39436527635101i</v>
      </c>
      <c r="Q347" s="170" t="str">
        <f t="shared" si="85"/>
        <v>14.3855277678676-49.1073872969613i</v>
      </c>
      <c r="R347" s="170" t="str">
        <f t="shared" si="86"/>
        <v>10000-54702.3871995849i</v>
      </c>
      <c r="S347" s="170" t="str">
        <f t="shared" si="87"/>
        <v>-4485595.75036598i</v>
      </c>
      <c r="T347" s="170" t="str">
        <f t="shared" si="96"/>
        <v>9760.44038617443-54064.8196492248i</v>
      </c>
      <c r="U347" s="170" t="str">
        <f t="shared" si="88"/>
        <v>-1.02741477749205+5.69103364728683i</v>
      </c>
      <c r="V347" s="170"/>
    </row>
    <row r="348" spans="1:22" x14ac:dyDescent="0.2">
      <c r="A348" s="8"/>
      <c r="B348" s="170">
        <f t="shared" si="97"/>
        <v>2.5549999999999669</v>
      </c>
      <c r="C348" s="170">
        <f t="shared" si="98"/>
        <v>358.92193464497797</v>
      </c>
      <c r="D348" s="170">
        <f t="shared" si="89"/>
        <v>0.35892193464497796</v>
      </c>
      <c r="E348" s="170">
        <f t="shared" si="90"/>
        <v>34.088413559377322</v>
      </c>
      <c r="F348" s="170">
        <f t="shared" si="91"/>
        <v>-73.852020747049721</v>
      </c>
      <c r="G348" s="170">
        <f t="shared" si="92"/>
        <v>15.146379670149301</v>
      </c>
      <c r="H348" s="170">
        <f t="shared" si="93"/>
        <v>100.34936321605632</v>
      </c>
      <c r="I348" s="170">
        <f t="shared" si="94"/>
        <v>49.234793229526623</v>
      </c>
      <c r="J348" s="170">
        <f t="shared" si="95"/>
        <v>26.497342469006597</v>
      </c>
      <c r="K348" s="170" t="str">
        <f t="shared" si="81"/>
        <v>1+0.00358657748297034i</v>
      </c>
      <c r="L348" s="170" t="str">
        <f t="shared" si="82"/>
        <v>1-0.000522691537260126i</v>
      </c>
      <c r="M348" s="170" t="str">
        <f t="shared" si="99"/>
        <v>1.0000018746737+0.00306388594571021i</v>
      </c>
      <c r="N348" s="170" t="str">
        <f t="shared" si="83"/>
        <v>1+3.42866588297847i</v>
      </c>
      <c r="O348" s="170" t="str">
        <f t="shared" si="84"/>
        <v>0.999996745625355+0.00501519500394293i</v>
      </c>
      <c r="P348" s="170" t="str">
        <f t="shared" si="100"/>
        <v>0.982801317618852+3.4336699198191i</v>
      </c>
      <c r="Q348" s="170" t="str">
        <f t="shared" si="85"/>
        <v>14.0815838846114-48.63390194913i</v>
      </c>
      <c r="R348" s="170" t="str">
        <f t="shared" si="86"/>
        <v>10000-54076.214151272i</v>
      </c>
      <c r="S348" s="170" t="str">
        <f t="shared" si="87"/>
        <v>-4434249.56040429i</v>
      </c>
      <c r="T348" s="170" t="str">
        <f t="shared" si="96"/>
        <v>9760.43928330577-53446.4397796955i</v>
      </c>
      <c r="U348" s="170" t="str">
        <f t="shared" si="88"/>
        <v>-1.02741466140061+5.62594102944164i</v>
      </c>
      <c r="V348" s="170"/>
    </row>
    <row r="349" spans="1:22" x14ac:dyDescent="0.2">
      <c r="A349" s="8"/>
      <c r="B349" s="170">
        <f t="shared" si="97"/>
        <v>2.5599999999999667</v>
      </c>
      <c r="C349" s="170">
        <f t="shared" si="98"/>
        <v>363.07805477007378</v>
      </c>
      <c r="D349" s="170">
        <f t="shared" si="89"/>
        <v>0.36307805477007377</v>
      </c>
      <c r="E349" s="170">
        <f t="shared" si="90"/>
        <v>33.99616995951942</v>
      </c>
      <c r="F349" s="170">
        <f t="shared" si="91"/>
        <v>-74.029764017993926</v>
      </c>
      <c r="G349" s="170">
        <f t="shared" si="92"/>
        <v>15.049722862450006</v>
      </c>
      <c r="H349" s="170">
        <f t="shared" si="93"/>
        <v>100.46647129115013</v>
      </c>
      <c r="I349" s="170">
        <f t="shared" si="94"/>
        <v>49.045892821969424</v>
      </c>
      <c r="J349" s="170">
        <f t="shared" si="95"/>
        <v>26.436707273156202</v>
      </c>
      <c r="K349" s="170" t="str">
        <f t="shared" si="81"/>
        <v>1+0.00362810809288398i</v>
      </c>
      <c r="L349" s="170" t="str">
        <f t="shared" si="82"/>
        <v>1-0.000528744020007865i</v>
      </c>
      <c r="M349" s="170" t="str">
        <f t="shared" si="99"/>
        <v>1.00000191834046+0.00309936407287612i</v>
      </c>
      <c r="N349" s="170" t="str">
        <f t="shared" si="83"/>
        <v>1+3.46836796274289i</v>
      </c>
      <c r="O349" s="170" t="str">
        <f t="shared" si="84"/>
        <v>0.999996669821232+0.00507326822509556i</v>
      </c>
      <c r="P349" s="170" t="str">
        <f t="shared" si="100"/>
        <v>0.982400708842909+3.47342968068264i</v>
      </c>
      <c r="Q349" s="170" t="str">
        <f t="shared" si="85"/>
        <v>13.7834842562532-48.1631367190682i</v>
      </c>
      <c r="R349" s="170" t="str">
        <f t="shared" si="86"/>
        <v>10000-53457.2088465713i</v>
      </c>
      <c r="S349" s="170" t="str">
        <f t="shared" si="87"/>
        <v>-4383491.12541884i</v>
      </c>
      <c r="T349" s="170" t="str">
        <f t="shared" si="96"/>
        <v>9760.43815474827-52835.1441777531i</v>
      </c>
      <c r="U349" s="170" t="str">
        <f t="shared" si="88"/>
        <v>-1.02741454260508+5.56159412397402i</v>
      </c>
      <c r="V349" s="170"/>
    </row>
    <row r="350" spans="1:22" x14ac:dyDescent="0.2">
      <c r="A350" s="8"/>
      <c r="B350" s="170">
        <f t="shared" si="97"/>
        <v>2.5649999999999666</v>
      </c>
      <c r="C350" s="170">
        <f t="shared" si="98"/>
        <v>367.28230049805677</v>
      </c>
      <c r="D350" s="170">
        <f t="shared" si="89"/>
        <v>0.36728230049805677</v>
      </c>
      <c r="E350" s="170">
        <f t="shared" si="90"/>
        <v>33.903763185647769</v>
      </c>
      <c r="F350" s="170">
        <f t="shared" si="91"/>
        <v>-74.205811026623877</v>
      </c>
      <c r="G350" s="170">
        <f t="shared" si="92"/>
        <v>14.953141264782467</v>
      </c>
      <c r="H350" s="170">
        <f t="shared" si="93"/>
        <v>100.58484205490893</v>
      </c>
      <c r="I350" s="170">
        <f t="shared" si="94"/>
        <v>48.856904450430235</v>
      </c>
      <c r="J350" s="170">
        <f t="shared" si="95"/>
        <v>26.379031028285056</v>
      </c>
      <c r="K350" s="170" t="str">
        <f t="shared" si="81"/>
        <v>1+0.0036701196045955i</v>
      </c>
      <c r="L350" s="170" t="str">
        <f t="shared" si="82"/>
        <v>1-0.000534866587202741i</v>
      </c>
      <c r="M350" s="170" t="str">
        <f t="shared" si="99"/>
        <v>1.00000196302435+0.00313525301739276i</v>
      </c>
      <c r="N350" s="170" t="str">
        <f t="shared" si="83"/>
        <v>1+3.50852977092397i</v>
      </c>
      <c r="O350" s="170" t="str">
        <f t="shared" si="84"/>
        <v>0.999996592251403+0.00513201390245625i</v>
      </c>
      <c r="P350" s="170" t="str">
        <f t="shared" si="100"/>
        <v>0.98199076868984+3.51364982863902i</v>
      </c>
      <c r="Q350" s="170" t="str">
        <f t="shared" si="85"/>
        <v>13.4911386920578-47.6951363673375i</v>
      </c>
      <c r="R350" s="170" t="str">
        <f t="shared" si="86"/>
        <v>10000-52845.2892370002i</v>
      </c>
      <c r="S350" s="170" t="str">
        <f t="shared" si="87"/>
        <v>-4333313.71743402i</v>
      </c>
      <c r="T350" s="170" t="str">
        <f t="shared" si="96"/>
        <v>9760.43699990354-52230.8518168236i</v>
      </c>
      <c r="U350" s="170" t="str">
        <f t="shared" si="88"/>
        <v>-1.02741442104248+5.49798440177091i</v>
      </c>
      <c r="V350" s="170"/>
    </row>
    <row r="351" spans="1:22" x14ac:dyDescent="0.2">
      <c r="A351" s="8"/>
      <c r="B351" s="170">
        <f t="shared" si="97"/>
        <v>2.5699999999999665</v>
      </c>
      <c r="C351" s="170">
        <f t="shared" si="98"/>
        <v>371.53522909714428</v>
      </c>
      <c r="D351" s="170">
        <f t="shared" si="89"/>
        <v>0.37153522909714426</v>
      </c>
      <c r="E351" s="170">
        <f t="shared" si="90"/>
        <v>33.81119639282668</v>
      </c>
      <c r="F351" s="170">
        <f t="shared" si="91"/>
        <v>-74.380172104720941</v>
      </c>
      <c r="G351" s="170">
        <f t="shared" si="92"/>
        <v>14.856636507901456</v>
      </c>
      <c r="H351" s="170">
        <f t="shared" si="93"/>
        <v>100.70448699980118</v>
      </c>
      <c r="I351" s="170">
        <f t="shared" si="94"/>
        <v>48.667832900728136</v>
      </c>
      <c r="J351" s="170">
        <f t="shared" si="95"/>
        <v>26.324314895080235</v>
      </c>
      <c r="K351" s="170" t="str">
        <f t="shared" si="81"/>
        <v>1+0.00371261758668527i</v>
      </c>
      <c r="L351" s="170" t="str">
        <f t="shared" si="82"/>
        <v>1-0.000541060050384403i</v>
      </c>
      <c r="M351" s="170" t="str">
        <f t="shared" si="99"/>
        <v>1.00000200874906+0.00317155753630087i</v>
      </c>
      <c r="N351" s="170" t="str">
        <f t="shared" si="83"/>
        <v>1+3.54915663092588i</v>
      </c>
      <c r="O351" s="170" t="str">
        <f t="shared" si="84"/>
        <v>0.999996512874742+0.00519143982270091i</v>
      </c>
      <c r="P351" s="170" t="str">
        <f t="shared" si="100"/>
        <v>0.98157127980395+3.55433569439485i</v>
      </c>
      <c r="Q351" s="170" t="str">
        <f t="shared" si="85"/>
        <v>13.2044574576016-47.2299433354492i</v>
      </c>
      <c r="R351" s="170" t="str">
        <f t="shared" si="86"/>
        <v>10000-52240.3742132776i</v>
      </c>
      <c r="S351" s="170" t="str">
        <f t="shared" si="87"/>
        <v>-4283710.68548876i</v>
      </c>
      <c r="T351" s="170" t="str">
        <f t="shared" si="96"/>
        <v>9760.4358181593-51633.4825986056i</v>
      </c>
      <c r="U351" s="170" t="str">
        <f t="shared" si="88"/>
        <v>-1.02741429664835+5.43510343143218i</v>
      </c>
      <c r="V351" s="170"/>
    </row>
    <row r="352" spans="1:22" x14ac:dyDescent="0.2">
      <c r="A352" s="8"/>
      <c r="B352" s="170">
        <f t="shared" si="97"/>
        <v>2.5749999999999664</v>
      </c>
      <c r="C352" s="170">
        <f t="shared" si="98"/>
        <v>375.8374042884152</v>
      </c>
      <c r="D352" s="170">
        <f t="shared" si="89"/>
        <v>0.37583740428841522</v>
      </c>
      <c r="E352" s="170">
        <f t="shared" si="90"/>
        <v>33.718472686654529</v>
      </c>
      <c r="F352" s="170">
        <f t="shared" si="91"/>
        <v>-74.552857736660542</v>
      </c>
      <c r="G352" s="170">
        <f t="shared" si="92"/>
        <v>14.760210255141388</v>
      </c>
      <c r="H352" s="170">
        <f t="shared" si="93"/>
        <v>100.82541765004595</v>
      </c>
      <c r="I352" s="170">
        <f t="shared" si="94"/>
        <v>48.478682941795917</v>
      </c>
      <c r="J352" s="170">
        <f t="shared" si="95"/>
        <v>26.272559913385408</v>
      </c>
      <c r="K352" s="170" t="str">
        <f t="shared" si="81"/>
        <v>1+0.00375560767221478i</v>
      </c>
      <c r="L352" s="170" t="str">
        <f t="shared" si="82"/>
        <v>1-0.000547325230489687i</v>
      </c>
      <c r="M352" s="170" t="str">
        <f t="shared" si="99"/>
        <v>1.00000205553883+0.00320828244172509i</v>
      </c>
      <c r="N352" s="170" t="str">
        <f t="shared" si="83"/>
        <v>1+3.5902539277949i</v>
      </c>
      <c r="O352" s="170" t="str">
        <f t="shared" si="84"/>
        <v>0.99999643164916+0.00525155386267088i</v>
      </c>
      <c r="P352" s="170" t="str">
        <f t="shared" si="100"/>
        <v>0.981142019766679+3.59549267037195i</v>
      </c>
      <c r="Q352" s="170" t="str">
        <f t="shared" si="85"/>
        <v>12.923351317044-46.767597798366i</v>
      </c>
      <c r="R352" s="170" t="str">
        <f t="shared" si="86"/>
        <v>10000-51642.3835945721i</v>
      </c>
      <c r="S352" s="170" t="str">
        <f t="shared" si="87"/>
        <v>-4234675.45475493i</v>
      </c>
      <c r="T352" s="170" t="str">
        <f t="shared" si="96"/>
        <v>9760.43460888901-51042.9573424514i</v>
      </c>
      <c r="U352" s="170" t="str">
        <f t="shared" si="88"/>
        <v>-1.02741416935674+5.37294287815279i</v>
      </c>
      <c r="V352" s="170"/>
    </row>
    <row r="353" spans="1:22" x14ac:dyDescent="0.2">
      <c r="A353" s="8"/>
      <c r="B353" s="170">
        <f t="shared" si="97"/>
        <v>2.5799999999999663</v>
      </c>
      <c r="C353" s="170">
        <f t="shared" si="98"/>
        <v>380.1893963205319</v>
      </c>
      <c r="D353" s="170">
        <f t="shared" si="89"/>
        <v>0.38018939632053189</v>
      </c>
      <c r="E353" s="170">
        <f t="shared" si="90"/>
        <v>33.625595123550298</v>
      </c>
      <c r="F353" s="170">
        <f t="shared" si="91"/>
        <v>-74.723878551267376</v>
      </c>
      <c r="G353" s="170">
        <f t="shared" si="92"/>
        <v>14.663864202941493</v>
      </c>
      <c r="H353" s="170">
        <f t="shared" si="93"/>
        <v>100.94764555889932</v>
      </c>
      <c r="I353" s="170">
        <f t="shared" si="94"/>
        <v>48.289459326491794</v>
      </c>
      <c r="J353" s="170">
        <f t="shared" si="95"/>
        <v>26.223767007631949</v>
      </c>
      <c r="K353" s="170" t="str">
        <f t="shared" si="81"/>
        <v>1+0.00379909555947332i</v>
      </c>
      <c r="L353" s="170" t="str">
        <f t="shared" si="82"/>
        <v>1-0.000553662957961431i</v>
      </c>
      <c r="M353" s="170" t="str">
        <f t="shared" si="99"/>
        <v>1.00000210341848+0.00324543260151189i</v>
      </c>
      <c r="N353" s="170" t="str">
        <f t="shared" si="83"/>
        <v>1+3.63182710893322i</v>
      </c>
      <c r="O353" s="170" t="str">
        <f t="shared" si="84"/>
        <v>0.999996348531591+0.00531236399041707i</v>
      </c>
      <c r="P353" s="170" t="str">
        <f t="shared" si="100"/>
        <v>0.980702760978674+3.63712621142168i</v>
      </c>
      <c r="Q353" s="170" t="str">
        <f t="shared" si="85"/>
        <v>12.6477315731208-46.3081377169863i</v>
      </c>
      <c r="R353" s="170" t="str">
        <f t="shared" si="86"/>
        <v>10000-51051.238117875i</v>
      </c>
      <c r="S353" s="170" t="str">
        <f t="shared" si="87"/>
        <v>-4186201.52566576i</v>
      </c>
      <c r="T353" s="170" t="str">
        <f t="shared" si="96"/>
        <v>9760.43337145151-50459.1977748737i</v>
      </c>
      <c r="U353" s="170" t="str">
        <f t="shared" si="88"/>
        <v>-1.02741403910016+5.31149450261829i</v>
      </c>
      <c r="V353" s="170"/>
    </row>
    <row r="354" spans="1:22" x14ac:dyDescent="0.2">
      <c r="A354" s="8"/>
      <c r="B354" s="170">
        <f t="shared" si="97"/>
        <v>2.5849999999999662</v>
      </c>
      <c r="C354" s="170">
        <f t="shared" si="98"/>
        <v>384.5917820453239</v>
      </c>
      <c r="D354" s="170">
        <f t="shared" si="89"/>
        <v>0.3845917820453239</v>
      </c>
      <c r="E354" s="170">
        <f t="shared" si="90"/>
        <v>33.532566711061293</v>
      </c>
      <c r="F354" s="170">
        <f t="shared" si="91"/>
        <v>-74.893245313862948</v>
      </c>
      <c r="G354" s="170">
        <f t="shared" si="92"/>
        <v>14.567600081372934</v>
      </c>
      <c r="H354" s="170">
        <f t="shared" si="93"/>
        <v>101.07118230582803</v>
      </c>
      <c r="I354" s="170">
        <f t="shared" si="94"/>
        <v>48.100166792434223</v>
      </c>
      <c r="J354" s="170">
        <f t="shared" si="95"/>
        <v>26.177936991965083</v>
      </c>
      <c r="K354" s="170" t="str">
        <f t="shared" si="81"/>
        <v>1+0.00384308701273322i</v>
      </c>
      <c r="L354" s="170" t="str">
        <f t="shared" si="82"/>
        <v>1-0.000560074072858546i</v>
      </c>
      <c r="M354" s="170" t="str">
        <f t="shared" si="99"/>
        <v>1.0000021524134+0.00328301293987467i</v>
      </c>
      <c r="N354" s="170" t="str">
        <f t="shared" si="83"/>
        <v>1+3.67388168482097i</v>
      </c>
      <c r="O354" s="170" t="str">
        <f t="shared" si="84"/>
        <v>0.999996263477966+0.00537387826625604i</v>
      </c>
      <c r="P354" s="170" t="str">
        <f t="shared" si="100"/>
        <v>0.98025327053911+3.67924183554736i</v>
      </c>
      <c r="Q354" s="170" t="str">
        <f t="shared" si="85"/>
        <v>12.3775101049162-45.8515988905418i</v>
      </c>
      <c r="R354" s="170" t="str">
        <f t="shared" si="86"/>
        <v>10000-50466.8594274936i</v>
      </c>
      <c r="S354" s="170" t="str">
        <f t="shared" si="87"/>
        <v>-4138282.47305449i</v>
      </c>
      <c r="T354" s="170" t="str">
        <f t="shared" si="96"/>
        <v>9760.43210519069-49882.1265191697i</v>
      </c>
      <c r="U354" s="170" t="str">
        <f t="shared" si="88"/>
        <v>-1.02741390580955+5.25075015991261i</v>
      </c>
      <c r="V354" s="170"/>
    </row>
    <row r="355" spans="1:22" x14ac:dyDescent="0.2">
      <c r="A355" s="8"/>
      <c r="B355" s="170">
        <f t="shared" si="97"/>
        <v>2.5899999999999661</v>
      </c>
      <c r="C355" s="170">
        <f t="shared" si="98"/>
        <v>389.04514499425056</v>
      </c>
      <c r="D355" s="170">
        <f t="shared" si="89"/>
        <v>0.38904514499425058</v>
      </c>
      <c r="E355" s="170">
        <f t="shared" si="90"/>
        <v>33.439390408191535</v>
      </c>
      <c r="F355" s="170">
        <f t="shared" si="91"/>
        <v>-75.060968918503434</v>
      </c>
      <c r="G355" s="170">
        <f t="shared" si="92"/>
        <v>14.471419654668221</v>
      </c>
      <c r="H355" s="170">
        <f t="shared" si="93"/>
        <v>101.19603949356623</v>
      </c>
      <c r="I355" s="170">
        <f t="shared" si="94"/>
        <v>47.910810062859753</v>
      </c>
      <c r="J355" s="170">
        <f t="shared" si="95"/>
        <v>26.135070575062798</v>
      </c>
      <c r="K355" s="170" t="str">
        <f t="shared" si="81"/>
        <v>1+0.00388758786301397i</v>
      </c>
      <c r="L355" s="170" t="str">
        <f t="shared" si="82"/>
        <v>1-0.000566559424967366i</v>
      </c>
      <c r="M355" s="170" t="str">
        <f t="shared" si="99"/>
        <v>1.00000220254954+0.0033210284380466i</v>
      </c>
      <c r="N355" s="170" t="str">
        <f t="shared" si="83"/>
        <v>1+3.71642322974663i</v>
      </c>
      <c r="O355" s="170" t="str">
        <f t="shared" si="84"/>
        <v>0.999996176443187+0.00543610484383841i</v>
      </c>
      <c r="P355" s="170" t="str">
        <f t="shared" si="100"/>
        <v>0.979793310122208+3.72184512463511i</v>
      </c>
      <c r="Q355" s="170" t="str">
        <f t="shared" si="85"/>
        <v>12.1125994034743-45.3980150088469i</v>
      </c>
      <c r="R355" s="170" t="str">
        <f t="shared" si="86"/>
        <v>10000-49889.1700646656i</v>
      </c>
      <c r="S355" s="170" t="str">
        <f t="shared" si="87"/>
        <v>-4090911.94530257i</v>
      </c>
      <c r="T355" s="170" t="str">
        <f t="shared" si="96"/>
        <v>9760.4308094352-49311.6670851643i</v>
      </c>
      <c r="U355" s="170" t="str">
        <f t="shared" si="88"/>
        <v>-1.02741376941423+5.19070179843835i</v>
      </c>
      <c r="V355" s="170"/>
    </row>
    <row r="356" spans="1:22" x14ac:dyDescent="0.2">
      <c r="A356" s="8"/>
      <c r="B356" s="170">
        <f t="shared" si="97"/>
        <v>2.594999999999966</v>
      </c>
      <c r="C356" s="170">
        <f t="shared" si="98"/>
        <v>393.55007545574671</v>
      </c>
      <c r="D356" s="170">
        <f t="shared" si="89"/>
        <v>0.39355007545574672</v>
      </c>
      <c r="E356" s="170">
        <f t="shared" si="90"/>
        <v>33.34606912574975</v>
      </c>
      <c r="F356" s="170">
        <f t="shared" si="91"/>
        <v>-75.227060380408957</v>
      </c>
      <c r="G356" s="170">
        <f t="shared" si="92"/>
        <v>14.375324721753103</v>
      </c>
      <c r="H356" s="170">
        <f t="shared" si="93"/>
        <v>101.3222287450529</v>
      </c>
      <c r="I356" s="170">
        <f t="shared" si="94"/>
        <v>47.721393847502853</v>
      </c>
      <c r="J356" s="170">
        <f t="shared" si="95"/>
        <v>26.095168364643939</v>
      </c>
      <c r="K356" s="170" t="str">
        <f t="shared" si="81"/>
        <v>1+0.00393260400885508i</v>
      </c>
      <c r="L356" s="170" t="str">
        <f t="shared" si="82"/>
        <v>1-0.00057311987391429i</v>
      </c>
      <c r="M356" s="170" t="str">
        <f t="shared" si="99"/>
        <v>1.00000225385351+0.00335948413494079i</v>
      </c>
      <c r="N356" s="170" t="str">
        <f t="shared" si="83"/>
        <v>1+3.75945738254591i</v>
      </c>
      <c r="O356" s="170" t="str">
        <f t="shared" si="84"/>
        <v>0.999996087381108+0.00549905197122965i</v>
      </c>
      <c r="P356" s="170" t="str">
        <f t="shared" si="100"/>
        <v>0.979322635850865+3.76494172519316i</v>
      </c>
      <c r="Q356" s="170" t="str">
        <f t="shared" si="85"/>
        <v>11.8529126053079-44.9474177043394i</v>
      </c>
      <c r="R356" s="170" t="str">
        <f t="shared" si="86"/>
        <v>10000-49318.0934572916i</v>
      </c>
      <c r="S356" s="170" t="str">
        <f t="shared" si="87"/>
        <v>-4044083.6634979i</v>
      </c>
      <c r="T356" s="170" t="str">
        <f t="shared" si="96"/>
        <v>9760.42948349808-48747.743859073i</v>
      </c>
      <c r="U356" s="170" t="str">
        <f t="shared" si="88"/>
        <v>-1.0274136298419+5.1313414588498i</v>
      </c>
      <c r="V356" s="170"/>
    </row>
    <row r="357" spans="1:22" x14ac:dyDescent="0.2">
      <c r="A357" s="8"/>
      <c r="B357" s="170">
        <f t="shared" si="97"/>
        <v>2.5999999999999659</v>
      </c>
      <c r="C357" s="170">
        <f t="shared" si="98"/>
        <v>398.10717055346612</v>
      </c>
      <c r="D357" s="170">
        <f t="shared" si="89"/>
        <v>0.39810717055346612</v>
      </c>
      <c r="E357" s="170">
        <f t="shared" si="90"/>
        <v>33.252605726713988</v>
      </c>
      <c r="F357" s="170">
        <f t="shared" si="91"/>
        <v>-75.391530828581054</v>
      </c>
      <c r="G357" s="170">
        <f t="shared" si="92"/>
        <v>14.279317116779076</v>
      </c>
      <c r="H357" s="170">
        <f t="shared" si="93"/>
        <v>101.44976170024704</v>
      </c>
      <c r="I357" s="170">
        <f t="shared" si="94"/>
        <v>47.531922843493064</v>
      </c>
      <c r="J357" s="170">
        <f t="shared" si="95"/>
        <v>26.058230871665984</v>
      </c>
      <c r="K357" s="170" t="str">
        <f t="shared" ref="K357:K420" si="101">COMPLEX(1,2*PI()*C357*esr*Cout)</f>
        <v>1+0.00397814141709791i</v>
      </c>
      <c r="L357" s="170" t="str">
        <f t="shared" ref="L357:L420" si="102">COMPLEX(1,-2*PI()*C357*(1-Dmax)^2*Lout*10^-6/Req)</f>
        <v>1-0.000579756289279719i</v>
      </c>
      <c r="M357" s="170" t="str">
        <f t="shared" si="99"/>
        <v>1.00000230635251+0.00339838512781819i</v>
      </c>
      <c r="N357" s="170" t="str">
        <f t="shared" ref="N357:N420" si="103">COMPLEX(1,2*PI()*C357*(Rd+Rs+esr)*Req*Cout/(Req+Rd+Rs))</f>
        <v>1+3.80298984734913i</v>
      </c>
      <c r="O357" s="170" t="str">
        <f t="shared" ref="O357:O420" si="104">IMSUM(COMPLEX(1,2*PI()*C357/(Qd*ws)),IMPRODUCT(COMPLEX(0,2*PI()*C357/ws),COMPLEX(0,2*PI()*C357/ws)))</f>
        <v>0.999995996244506+0.00556272799200331i</v>
      </c>
      <c r="P357" s="170" t="str">
        <f t="shared" si="100"/>
        <v>0.978840998167353+3.80853734909964i</v>
      </c>
      <c r="Q357" s="170" t="str">
        <f t="shared" ref="Q357:Q420" si="105">IMPRODUCT(Ap,IMDIV(M357,P357))</f>
        <v>11.598363523864-44.4998366038454i</v>
      </c>
      <c r="R357" s="170" t="str">
        <f t="shared" ref="R357:R420" si="106">IMSUM(Rz*10^3,IMDIV(1,COMPLEX(0,(2*PI()*C357*Cz*10^-9))))</f>
        <v>10000-48753.5539097856i</v>
      </c>
      <c r="S357" s="170" t="str">
        <f t="shared" ref="S357:S420" si="107">IMDIV(1,COMPLEX(0,(2*PI()*C357*Cp*10^-12)))</f>
        <v>-3997791.42060242i</v>
      </c>
      <c r="T357" s="170" t="str">
        <f t="shared" si="96"/>
        <v>9760.42812667626-48190.2820934769i</v>
      </c>
      <c r="U357" s="170" t="str">
        <f t="shared" ref="U357:U420" si="108">IMPRODUCT(-Rs*g/(Rs+Rd),T357)</f>
        <v>-1.02741348701855+5.07266127299757i</v>
      </c>
      <c r="V357" s="170"/>
    </row>
    <row r="358" spans="1:22" x14ac:dyDescent="0.2">
      <c r="A358" s="8"/>
      <c r="B358" s="170">
        <f t="shared" si="97"/>
        <v>2.6049999999999658</v>
      </c>
      <c r="C358" s="170">
        <f t="shared" si="98"/>
        <v>402.71703432542762</v>
      </c>
      <c r="D358" s="170">
        <f t="shared" ref="D358:D421" si="109">C358/1000</f>
        <v>0.4027170343254276</v>
      </c>
      <c r="E358" s="170">
        <f t="shared" ref="E358:E421" si="110">20*LOG(IMABS(Q358))</f>
        <v>33.15900302661391</v>
      </c>
      <c r="F358" s="170">
        <f t="shared" ref="F358:F421" si="111">IF(180/PI()*IMARGUMENT(Q358)&gt;0,180/PI()*IMARGUMENT(Q358)-360,180/PI()*IMARGUMENT(Q358))</f>
        <v>-75.55439149860932</v>
      </c>
      <c r="G358" s="170">
        <f t="shared" ref="G358:G421" si="112">20*LOG(IMABS(U358))</f>
        <v>14.183398709658551</v>
      </c>
      <c r="H358" s="170">
        <f t="shared" ref="H358:H421" si="113">180/PI()*IMARGUMENT(U358)</f>
        <v>101.57865001281696</v>
      </c>
      <c r="I358" s="170">
        <f t="shared" ref="I358:I421" si="114">E358+G358</f>
        <v>47.342401736272464</v>
      </c>
      <c r="J358" s="170">
        <f t="shared" ref="J358:J421" si="115">F358+H358</f>
        <v>26.024258514207645</v>
      </c>
      <c r="K358" s="170" t="str">
        <f t="shared" si="101"/>
        <v>1+0.0040242061236766i</v>
      </c>
      <c r="L358" s="170" t="str">
        <f t="shared" si="102"/>
        <v>1-0.000586469550713322i</v>
      </c>
      <c r="M358" s="170" t="str">
        <f t="shared" si="99"/>
        <v>1.00000236007436+0.00343773657296328i</v>
      </c>
      <c r="N358" s="170" t="str">
        <f t="shared" si="103"/>
        <v>1+3.84702639433737i</v>
      </c>
      <c r="O358" s="170" t="str">
        <f t="shared" si="104"/>
        <v>0.99999590298506+0.00562714134634697i</v>
      </c>
      <c r="P358" s="170" t="str">
        <f t="shared" si="100"/>
        <v>0.978348141700996+3.8526377743591i</v>
      </c>
      <c r="Q358" s="170" t="str">
        <f t="shared" si="105"/>
        <v>11.3488666790063-44.0552993800255i</v>
      </c>
      <c r="R358" s="170" t="str">
        <f t="shared" si="106"/>
        <v>10000-48195.4765930425i</v>
      </c>
      <c r="S358" s="170" t="str">
        <f t="shared" si="107"/>
        <v>-3952029.08062949i</v>
      </c>
      <c r="T358" s="170" t="str">
        <f t="shared" ref="T358:T421" si="116">IMDIV(IMPRODUCT(R358,S358),IMSUM(R358,S358))</f>
        <v>9760.42673825041-47639.2078974189i</v>
      </c>
      <c r="U358" s="170" t="str">
        <f t="shared" si="108"/>
        <v>-1.02741334086847+5.01465346288621i</v>
      </c>
      <c r="V358" s="170"/>
    </row>
    <row r="359" spans="1:22" x14ac:dyDescent="0.2">
      <c r="A359" s="8"/>
      <c r="B359" s="170">
        <f t="shared" ref="B359:B422" si="117">B358+0.005</f>
        <v>2.6099999999999657</v>
      </c>
      <c r="C359" s="170">
        <f t="shared" ref="C359:C422" si="118">10^B359</f>
        <v>407.38027780408089</v>
      </c>
      <c r="D359" s="170">
        <f t="shared" si="109"/>
        <v>0.40738027780408087</v>
      </c>
      <c r="E359" s="170">
        <f t="shared" si="110"/>
        <v>33.06526379392912</v>
      </c>
      <c r="F359" s="170">
        <f t="shared" si="111"/>
        <v>-75.715653725665561</v>
      </c>
      <c r="G359" s="170">
        <f t="shared" si="112"/>
        <v>14.087571406598965</v>
      </c>
      <c r="H359" s="170">
        <f t="shared" si="113"/>
        <v>101.70890534670278</v>
      </c>
      <c r="I359" s="170">
        <f t="shared" si="114"/>
        <v>47.152835200528088</v>
      </c>
      <c r="J359" s="170">
        <f t="shared" si="115"/>
        <v>25.993251621037217</v>
      </c>
      <c r="K359" s="170" t="str">
        <f t="shared" si="101"/>
        <v>1+0.00407080423441812i</v>
      </c>
      <c r="L359" s="170" t="str">
        <f t="shared" si="102"/>
        <v>1-0.00059326054805063i</v>
      </c>
      <c r="M359" s="170" t="str">
        <f t="shared" ref="M359:M422" si="119">IMPRODUCT(K359,L359)</f>
        <v>1.00000241504755+0.00347754368636749i</v>
      </c>
      <c r="N359" s="170" t="str">
        <f t="shared" si="103"/>
        <v>1+3.89157286050722i</v>
      </c>
      <c r="O359" s="170" t="str">
        <f t="shared" si="104"/>
        <v>0.999995807553323+0.00569230057218097i</v>
      </c>
      <c r="P359" s="170" t="str">
        <f t="shared" ref="P359:P422" si="120">IMPRODUCT(N359,O359)</f>
        <v>0.977843805132774+3.89724884586769i</v>
      </c>
      <c r="Q359" s="170" t="str">
        <f t="shared" si="105"/>
        <v>11.1043373245749-43.6138318024499i</v>
      </c>
      <c r="R359" s="170" t="str">
        <f t="shared" si="106"/>
        <v>10000-47643.7875345182i</v>
      </c>
      <c r="S359" s="170" t="str">
        <f t="shared" si="107"/>
        <v>-3906790.5778305i</v>
      </c>
      <c r="T359" s="170" t="str">
        <f t="shared" si="116"/>
        <v>9760.42531748437-47094.4482266046i</v>
      </c>
      <c r="U359" s="170" t="str">
        <f t="shared" si="108"/>
        <v>-1.02741319131415+4.9573103396426i</v>
      </c>
      <c r="V359" s="170"/>
    </row>
    <row r="360" spans="1:22" x14ac:dyDescent="0.2">
      <c r="A360" s="8"/>
      <c r="B360" s="170">
        <f t="shared" si="117"/>
        <v>2.6149999999999656</v>
      </c>
      <c r="C360" s="170">
        <f t="shared" si="118"/>
        <v>412.09751909729795</v>
      </c>
      <c r="D360" s="170">
        <f t="shared" si="109"/>
        <v>0.41209751909729797</v>
      </c>
      <c r="E360" s="170">
        <f t="shared" si="110"/>
        <v>32.971390750501591</v>
      </c>
      <c r="F360" s="170">
        <f t="shared" si="111"/>
        <v>-75.875328937682951</v>
      </c>
      <c r="G360" s="170">
        <f t="shared" si="112"/>
        <v>13.991837150639254</v>
      </c>
      <c r="H360" s="170">
        <f t="shared" si="113"/>
        <v>101.84053937254642</v>
      </c>
      <c r="I360" s="170">
        <f t="shared" si="114"/>
        <v>46.963227901140847</v>
      </c>
      <c r="J360" s="170">
        <f t="shared" si="115"/>
        <v>25.965210434863465</v>
      </c>
      <c r="K360" s="170" t="str">
        <f t="shared" si="101"/>
        <v>1+0.00411794192585156i</v>
      </c>
      <c r="L360" s="170" t="str">
        <f t="shared" si="102"/>
        <v>1-0.000600130181430985i</v>
      </c>
      <c r="M360" s="170" t="str">
        <f t="shared" si="119"/>
        <v>1.00000247130123+0.00351781174442058i</v>
      </c>
      <c r="N360" s="170" t="str">
        <f t="shared" si="103"/>
        <v>1+3.93663515044453i</v>
      </c>
      <c r="O360" s="170" t="str">
        <f t="shared" si="104"/>
        <v>0.999995709898695+0.00575821430629014i</v>
      </c>
      <c r="P360" s="170" t="str">
        <f t="shared" si="120"/>
        <v>0.977327721056761+3.94237647618722i</v>
      </c>
      <c r="Q360" s="170" t="str">
        <f t="shared" si="105"/>
        <v>10.8646914740821-43.1754577882503i</v>
      </c>
      <c r="R360" s="170" t="str">
        <f t="shared" si="106"/>
        <v>10000-47098.4136084256i</v>
      </c>
      <c r="S360" s="170" t="str">
        <f t="shared" si="107"/>
        <v>-3862069.91589091i</v>
      </c>
      <c r="T360" s="170" t="str">
        <f t="shared" si="116"/>
        <v>9760.42386362485-46555.9308737245i</v>
      </c>
      <c r="U360" s="170" t="str">
        <f t="shared" si="108"/>
        <v>-1.0274130382763+4.90062430249732i</v>
      </c>
      <c r="V360" s="170"/>
    </row>
    <row r="361" spans="1:22" x14ac:dyDescent="0.2">
      <c r="A361" s="8"/>
      <c r="B361" s="170">
        <f t="shared" si="117"/>
        <v>2.6199999999999655</v>
      </c>
      <c r="C361" s="170">
        <f t="shared" si="118"/>
        <v>416.86938347030241</v>
      </c>
      <c r="D361" s="170">
        <f t="shared" si="109"/>
        <v>0.41686938347030239</v>
      </c>
      <c r="E361" s="170">
        <f t="shared" si="110"/>
        <v>32.877386571962042</v>
      </c>
      <c r="F361" s="170">
        <f t="shared" si="111"/>
        <v>-76.033428648719735</v>
      </c>
      <c r="G361" s="170">
        <f t="shared" si="112"/>
        <v>13.896197922185037</v>
      </c>
      <c r="H361" s="170">
        <f t="shared" si="113"/>
        <v>101.97356376398875</v>
      </c>
      <c r="I361" s="170">
        <f t="shared" si="114"/>
        <v>46.77358449414708</v>
      </c>
      <c r="J361" s="170">
        <f t="shared" si="115"/>
        <v>25.940135115269015</v>
      </c>
      <c r="K361" s="170" t="str">
        <f t="shared" si="101"/>
        <v>1+0.00416562544602688i</v>
      </c>
      <c r="L361" s="170" t="str">
        <f t="shared" si="102"/>
        <v>1-0.000607079361416849i</v>
      </c>
      <c r="M361" s="170" t="str">
        <f t="shared" si="119"/>
        <v>1.00000252886524+0.00355854608461003i</v>
      </c>
      <c r="N361" s="170" t="str">
        <f t="shared" si="103"/>
        <v>1+3.98221923710701i</v>
      </c>
      <c r="O361" s="170" t="str">
        <f t="shared" si="104"/>
        <v>0.999995609969398+0.00582489128546851i</v>
      </c>
      <c r="P361" s="170" t="str">
        <f t="shared" si="120"/>
        <v>0.976799615838348+3.98802664632816i</v>
      </c>
      <c r="Q361" s="170" t="str">
        <f t="shared" si="105"/>
        <v>10.6298459246043-42.74019945231i</v>
      </c>
      <c r="R361" s="170" t="str">
        <f t="shared" si="106"/>
        <v>10000-46559.2825260417i</v>
      </c>
      <c r="S361" s="170" t="str">
        <f t="shared" si="107"/>
        <v>-3817861.16713542i</v>
      </c>
      <c r="T361" s="170" t="str">
        <f t="shared" si="116"/>
        <v>9760.42237590107-46023.5844588807i</v>
      </c>
      <c r="U361" s="170" t="str">
        <f t="shared" si="108"/>
        <v>-1.0274128816738+4.84458783777692i</v>
      </c>
      <c r="V361" s="170"/>
    </row>
    <row r="362" spans="1:22" x14ac:dyDescent="0.2">
      <c r="A362" s="8"/>
      <c r="B362" s="170">
        <f t="shared" si="117"/>
        <v>2.6249999999999654</v>
      </c>
      <c r="C362" s="170">
        <f t="shared" si="118"/>
        <v>421.69650342854885</v>
      </c>
      <c r="D362" s="170">
        <f t="shared" si="109"/>
        <v>0.42169650342854886</v>
      </c>
      <c r="E362" s="170">
        <f t="shared" si="110"/>
        <v>32.783253888168609</v>
      </c>
      <c r="F362" s="170">
        <f t="shared" si="111"/>
        <v>-76.189964452505379</v>
      </c>
      <c r="G362" s="170">
        <f t="shared" si="112"/>
        <v>13.800655739543908</v>
      </c>
      <c r="H362" s="170">
        <f t="shared" si="113"/>
        <v>102.10799019382839</v>
      </c>
      <c r="I362" s="170">
        <f t="shared" si="114"/>
        <v>46.583909627712515</v>
      </c>
      <c r="J362" s="170">
        <f t="shared" si="115"/>
        <v>25.918025741323007</v>
      </c>
      <c r="K362" s="170" t="str">
        <f t="shared" si="101"/>
        <v>1+0.00421386111534301i</v>
      </c>
      <c r="L362" s="170" t="str">
        <f t="shared" si="102"/>
        <v>1-0.000614109009114504i</v>
      </c>
      <c r="M362" s="170" t="str">
        <f t="shared" si="119"/>
        <v>1.00000258777007+0.00359975210622851i</v>
      </c>
      <c r="N362" s="170" t="str">
        <f t="shared" si="103"/>
        <v>1+4.02833116261598i</v>
      </c>
      <c r="O362" s="170" t="str">
        <f t="shared" si="104"/>
        <v>0.999995507712449+0.00589234034767748i</v>
      </c>
      <c r="P362" s="170" t="str">
        <f t="shared" si="120"/>
        <v>0.97625920946916+4.03420540654172i</v>
      </c>
      <c r="Q362" s="170" t="str">
        <f t="shared" si="105"/>
        <v>10.3997182789286-42.3080771569485i</v>
      </c>
      <c r="R362" s="170" t="str">
        <f t="shared" si="106"/>
        <v>10000-46026.3228261252i</v>
      </c>
      <c r="S362" s="170" t="str">
        <f t="shared" si="107"/>
        <v>-3774158.47174228i</v>
      </c>
      <c r="T362" s="170" t="str">
        <f t="shared" si="116"/>
        <v>9760.42085352419-45497.3384201267i</v>
      </c>
      <c r="U362" s="170" t="str">
        <f t="shared" si="108"/>
        <v>-1.0274127214236+4.78919351790808i</v>
      </c>
      <c r="V362" s="170"/>
    </row>
    <row r="363" spans="1:22" x14ac:dyDescent="0.2">
      <c r="A363" s="8"/>
      <c r="B363" s="170">
        <f t="shared" si="117"/>
        <v>2.6299999999999653</v>
      </c>
      <c r="C363" s="170">
        <f t="shared" si="118"/>
        <v>426.57951880155883</v>
      </c>
      <c r="D363" s="170">
        <f t="shared" si="109"/>
        <v>0.42657951880155881</v>
      </c>
      <c r="E363" s="170">
        <f t="shared" si="110"/>
        <v>32.688995283658549</v>
      </c>
      <c r="F363" s="170">
        <f t="shared" si="111"/>
        <v>-76.344948016166498</v>
      </c>
      <c r="G363" s="170">
        <f t="shared" si="112"/>
        <v>13.705212659459587</v>
      </c>
      <c r="H363" s="170">
        <f t="shared" si="113"/>
        <v>102.24383033004233</v>
      </c>
      <c r="I363" s="170">
        <f t="shared" si="114"/>
        <v>46.394207943118133</v>
      </c>
      <c r="J363" s="170">
        <f t="shared" si="115"/>
        <v>25.898882313875831</v>
      </c>
      <c r="K363" s="170" t="str">
        <f t="shared" si="101"/>
        <v>1+0.00426265532738569i</v>
      </c>
      <c r="L363" s="170" t="str">
        <f t="shared" si="102"/>
        <v>1-0.000621220056296137i</v>
      </c>
      <c r="M363" s="170" t="str">
        <f t="shared" si="119"/>
        <v>1.00000264804698+0.00364143527108955i</v>
      </c>
      <c r="N363" s="170" t="str">
        <f t="shared" si="103"/>
        <v>1+4.07497703905721i</v>
      </c>
      <c r="O363" s="170" t="str">
        <f t="shared" si="104"/>
        <v>0.99999540307363+0.00596057043321716i</v>
      </c>
      <c r="P363" s="170" t="str">
        <f t="shared" si="120"/>
        <v>0.975706215418587+4.08091887712102i</v>
      </c>
      <c r="Q363" s="170" t="str">
        <f t="shared" si="105"/>
        <v>10.1742269660158-41.8791095610718i</v>
      </c>
      <c r="R363" s="170" t="str">
        <f t="shared" si="106"/>
        <v>10000-45499.4638654454i</v>
      </c>
      <c r="S363" s="170" t="str">
        <f t="shared" si="107"/>
        <v>-3730956.03696653i</v>
      </c>
      <c r="T363" s="170" t="str">
        <f t="shared" si="116"/>
        <v>9760.4192956871-44977.1230041135i</v>
      </c>
      <c r="U363" s="170" t="str">
        <f t="shared" si="108"/>
        <v>-1.02741255744075+4.73443400043301i</v>
      </c>
      <c r="V363" s="170"/>
    </row>
    <row r="364" spans="1:22" x14ac:dyDescent="0.2">
      <c r="A364" s="8"/>
      <c r="B364" s="170">
        <f t="shared" si="117"/>
        <v>2.6349999999999651</v>
      </c>
      <c r="C364" s="170">
        <f t="shared" si="118"/>
        <v>431.519076827731</v>
      </c>
      <c r="D364" s="170">
        <f t="shared" si="109"/>
        <v>0.431519076827731</v>
      </c>
      <c r="E364" s="170">
        <f t="shared" si="110"/>
        <v>32.594613298109081</v>
      </c>
      <c r="F364" s="170">
        <f t="shared" si="111"/>
        <v>-76.498391074132542</v>
      </c>
      <c r="G364" s="170">
        <f t="shared" si="112"/>
        <v>13.609870777644899</v>
      </c>
      <c r="H364" s="170">
        <f t="shared" si="113"/>
        <v>102.38109583166201</v>
      </c>
      <c r="I364" s="170">
        <f t="shared" si="114"/>
        <v>46.204484075753982</v>
      </c>
      <c r="J364" s="170">
        <f t="shared" si="115"/>
        <v>25.882704757529467</v>
      </c>
      <c r="K364" s="170" t="str">
        <f t="shared" si="101"/>
        <v>1+0.00431201454977487i</v>
      </c>
      <c r="L364" s="170" t="str">
        <f t="shared" si="102"/>
        <v>1-0.000628413445523349i</v>
      </c>
      <c r="M364" s="170" t="str">
        <f t="shared" si="119"/>
        <v>1.00000270972792+0.00368360110425152i</v>
      </c>
      <c r="N364" s="170" t="str">
        <f t="shared" si="103"/>
        <v>1+4.12216304929111i</v>
      </c>
      <c r="O364" s="170" t="str">
        <f t="shared" si="104"/>
        <v>0.99999529599746+0.0060295905859115i</v>
      </c>
      <c r="P364" s="170" t="str">
        <f t="shared" si="120"/>
        <v>0.975140340481862+4.12817324921157i</v>
      </c>
      <c r="Q364" s="170" t="str">
        <f t="shared" si="105"/>
        <v>9.95329125983263-41.4533136687396i</v>
      </c>
      <c r="R364" s="170" t="str">
        <f t="shared" si="106"/>
        <v>10000-44978.6358094178i</v>
      </c>
      <c r="S364" s="170" t="str">
        <f t="shared" si="107"/>
        <v>-3688248.13637225i</v>
      </c>
      <c r="T364" s="170" t="str">
        <f t="shared" si="116"/>
        <v>9760.41770156385-44462.8692568449i</v>
      </c>
      <c r="U364" s="170" t="str">
        <f t="shared" si="108"/>
        <v>-1.0274123896383+4.68030202703631i</v>
      </c>
      <c r="V364" s="170"/>
    </row>
    <row r="365" spans="1:22" x14ac:dyDescent="0.2">
      <c r="A365" s="8"/>
      <c r="B365" s="170">
        <f t="shared" si="117"/>
        <v>2.639999999999965</v>
      </c>
      <c r="C365" s="170">
        <f t="shared" si="118"/>
        <v>436.51583224013092</v>
      </c>
      <c r="D365" s="170">
        <f t="shared" si="109"/>
        <v>0.43651583224013091</v>
      </c>
      <c r="E365" s="170">
        <f t="shared" si="110"/>
        <v>32.500110426809449</v>
      </c>
      <c r="F365" s="170">
        <f t="shared" si="111"/>
        <v>-76.650305422216263</v>
      </c>
      <c r="G365" s="170">
        <f t="shared" si="112"/>
        <v>13.514632229312571</v>
      </c>
      <c r="H365" s="170">
        <f t="shared" si="113"/>
        <v>102.51979834450501</v>
      </c>
      <c r="I365" s="170">
        <f t="shared" si="114"/>
        <v>46.014742656122024</v>
      </c>
      <c r="J365" s="170">
        <f t="shared" si="115"/>
        <v>25.869492922288742</v>
      </c>
      <c r="K365" s="170" t="str">
        <f t="shared" si="101"/>
        <v>1+0.004361945325022i</v>
      </c>
      <c r="L365" s="170" t="str">
        <f t="shared" si="102"/>
        <v>1-0.000635690130272091i</v>
      </c>
      <c r="M365" s="170" t="str">
        <f t="shared" si="119"/>
        <v>1.00000277284559+0.00372625519474991i</v>
      </c>
      <c r="N365" s="170" t="str">
        <f t="shared" si="103"/>
        <v>1+4.16989544777222i</v>
      </c>
      <c r="O365" s="170" t="str">
        <f t="shared" si="104"/>
        <v>0.999995186427165+0.00609940995430697i</v>
      </c>
      <c r="P365" s="170" t="str">
        <f t="shared" si="120"/>
        <v>0.974561284624604+4.17597478563107i</v>
      </c>
      <c r="Q365" s="170" t="str">
        <f t="shared" si="105"/>
        <v>9.73683129661693-41.0307048771326i</v>
      </c>
      <c r="R365" s="170" t="str">
        <f t="shared" si="106"/>
        <v>10000-44463.7696228473i</v>
      </c>
      <c r="S365" s="170" t="str">
        <f t="shared" si="107"/>
        <v>-3646029.10907348i</v>
      </c>
      <c r="T365" s="170" t="str">
        <f t="shared" si="116"/>
        <v>9760.41607030923-43954.5090145366i</v>
      </c>
      <c r="U365" s="170" t="str">
        <f t="shared" si="108"/>
        <v>-1.02741221792729+4.62679042258281i</v>
      </c>
      <c r="V365" s="170"/>
    </row>
    <row r="366" spans="1:22" x14ac:dyDescent="0.2">
      <c r="A366" s="8"/>
      <c r="B366" s="170">
        <f t="shared" si="117"/>
        <v>2.6449999999999649</v>
      </c>
      <c r="C366" s="170">
        <f t="shared" si="118"/>
        <v>441.57044735327702</v>
      </c>
      <c r="D366" s="170">
        <f t="shared" si="109"/>
        <v>0.441570447353277</v>
      </c>
      <c r="E366" s="170">
        <f t="shared" si="110"/>
        <v>32.405489121141521</v>
      </c>
      <c r="F366" s="170">
        <f t="shared" si="111"/>
        <v>-76.800702911869251</v>
      </c>
      <c r="G366" s="170">
        <f t="shared" si="112"/>
        <v>13.419499189703805</v>
      </c>
      <c r="H366" s="170">
        <f t="shared" si="113"/>
        <v>102.65994949675685</v>
      </c>
      <c r="I366" s="170">
        <f t="shared" si="114"/>
        <v>45.824988310845328</v>
      </c>
      <c r="J366" s="170">
        <f t="shared" si="115"/>
        <v>25.8592465848876</v>
      </c>
      <c r="K366" s="170" t="str">
        <f t="shared" si="101"/>
        <v>1+0.00441245427139727i</v>
      </c>
      <c r="L366" s="170" t="str">
        <f t="shared" si="102"/>
        <v>1-0.000643051075059046i</v>
      </c>
      <c r="M366" s="170" t="str">
        <f t="shared" si="119"/>
        <v>1.00000283743346+0.00376940319633822i</v>
      </c>
      <c r="N366" s="170" t="str">
        <f t="shared" si="103"/>
        <v>1+4.21818056137825i</v>
      </c>
      <c r="O366" s="170" t="str">
        <f t="shared" si="104"/>
        <v>0.99999507430465+0.00617003779288524i</v>
      </c>
      <c r="P366" s="170" t="str">
        <f t="shared" si="120"/>
        <v>0.973968740823732+4.22432982169876i</v>
      </c>
      <c r="Q366" s="170" t="str">
        <f t="shared" si="105"/>
        <v>9.52476809062856-40.6112970238828i</v>
      </c>
      <c r="R366" s="170" t="str">
        <f t="shared" si="106"/>
        <v>10000-43954.7970607789i</v>
      </c>
      <c r="S366" s="170" t="str">
        <f t="shared" si="107"/>
        <v>-3604293.35898387i</v>
      </c>
      <c r="T366" s="170" t="str">
        <f t="shared" si="116"/>
        <v>9760.41440105838-43451.9748945827i</v>
      </c>
      <c r="U366" s="170" t="str">
        <f t="shared" si="108"/>
        <v>-1.02741204221667+4.57389209416661i</v>
      </c>
      <c r="V366" s="170"/>
    </row>
    <row r="367" spans="1:22" x14ac:dyDescent="0.2">
      <c r="A367" s="8"/>
      <c r="B367" s="170">
        <f t="shared" si="117"/>
        <v>2.6499999999999648</v>
      </c>
      <c r="C367" s="170">
        <f t="shared" si="118"/>
        <v>446.68359215092721</v>
      </c>
      <c r="D367" s="170">
        <f t="shared" si="109"/>
        <v>0.44668359215092723</v>
      </c>
      <c r="E367" s="170">
        <f t="shared" si="110"/>
        <v>32.310751789069045</v>
      </c>
      <c r="F367" s="170">
        <f t="shared" si="111"/>
        <v>-76.949595444608775</v>
      </c>
      <c r="G367" s="170">
        <f t="shared" si="112"/>
        <v>13.324473874613425</v>
      </c>
      <c r="H367" s="170">
        <f t="shared" si="113"/>
        <v>102.80156089440283</v>
      </c>
      <c r="I367" s="170">
        <f t="shared" si="114"/>
        <v>45.635225663682469</v>
      </c>
      <c r="J367" s="170">
        <f t="shared" si="115"/>
        <v>25.851965449794051</v>
      </c>
      <c r="K367" s="170" t="str">
        <f t="shared" si="101"/>
        <v>1+0.00446354808380681i</v>
      </c>
      <c r="L367" s="170" t="str">
        <f t="shared" si="102"/>
        <v>1-0.000650497255569471i</v>
      </c>
      <c r="M367" s="170" t="str">
        <f t="shared" si="119"/>
        <v>1.00000290352578+0.00381305082823734i</v>
      </c>
      <c r="N367" s="170" t="str">
        <f t="shared" si="103"/>
        <v>1+4.26702479024873i</v>
      </c>
      <c r="O367" s="170" t="str">
        <f t="shared" si="104"/>
        <v>0.999994959570466+0.0062414834632898i</v>
      </c>
      <c r="P367" s="170" t="str">
        <f t="shared" si="120"/>
        <v>0.973362394904681+4.27324476607424i</v>
      </c>
      <c r="Q367" s="170" t="str">
        <f t="shared" si="105"/>
        <v>9.31702354844449-40.195102433745i</v>
      </c>
      <c r="R367" s="170" t="str">
        <f t="shared" si="106"/>
        <v>10000-43451.6506594508i</v>
      </c>
      <c r="S367" s="170" t="str">
        <f t="shared" si="107"/>
        <v>-3563035.35407496i</v>
      </c>
      <c r="T367" s="170" t="str">
        <f t="shared" si="116"/>
        <v>9760.41269292627-42955.2002866223i</v>
      </c>
      <c r="U367" s="170" t="str">
        <f t="shared" si="108"/>
        <v>-1.02741186241329+4.52160003017077i</v>
      </c>
      <c r="V367" s="170"/>
    </row>
    <row r="368" spans="1:22" x14ac:dyDescent="0.2">
      <c r="A368" s="8"/>
      <c r="B368" s="170">
        <f t="shared" si="117"/>
        <v>2.6549999999999647</v>
      </c>
      <c r="C368" s="170">
        <f t="shared" si="118"/>
        <v>451.85594437488601</v>
      </c>
      <c r="D368" s="170">
        <f t="shared" si="109"/>
        <v>0.45185594437488602</v>
      </c>
      <c r="E368" s="170">
        <f t="shared" si="110"/>
        <v>32.215900795634006</v>
      </c>
      <c r="F368" s="170">
        <f t="shared" si="111"/>
        <v>-77.096994966614005</v>
      </c>
      <c r="G368" s="170">
        <f t="shared" si="112"/>
        <v>13.229558540911812</v>
      </c>
      <c r="H368" s="170">
        <f t="shared" si="113"/>
        <v>102.9446441165038</v>
      </c>
      <c r="I368" s="170">
        <f t="shared" si="114"/>
        <v>45.445459336545817</v>
      </c>
      <c r="J368" s="170">
        <f t="shared" si="115"/>
        <v>25.84764914988979</v>
      </c>
      <c r="K368" s="170" t="str">
        <f t="shared" si="101"/>
        <v>1+0.00451523353468011i</v>
      </c>
      <c r="L368" s="170" t="str">
        <f t="shared" si="102"/>
        <v>1-0.000658029658786527i</v>
      </c>
      <c r="M368" s="170" t="str">
        <f t="shared" si="119"/>
        <v>1.00000297115758+0.00385720387589358i</v>
      </c>
      <c r="N368" s="170" t="str">
        <f t="shared" si="103"/>
        <v>1+4.31643460863326i</v>
      </c>
      <c r="O368" s="170" t="str">
        <f t="shared" si="104"/>
        <v>0.99999484216378+0.00631375643556688i</v>
      </c>
      <c r="P368" s="170" t="str">
        <f t="shared" si="120"/>
        <v>0.972741925374818+4.32272610160606i</v>
      </c>
      <c r="Q368" s="170" t="str">
        <f t="shared" si="105"/>
        <v>9.11352048185219-39.7821319645828i</v>
      </c>
      <c r="R368" s="170" t="str">
        <f t="shared" si="106"/>
        <v>10000-42954.2637273523i</v>
      </c>
      <c r="S368" s="170" t="str">
        <f t="shared" si="107"/>
        <v>-3522249.62564288i</v>
      </c>
      <c r="T368" s="170" t="str">
        <f t="shared" si="116"/>
        <v>9760.41094500727-42464.1193437116i</v>
      </c>
      <c r="U368" s="170" t="str">
        <f t="shared" si="108"/>
        <v>-1.02741167842182+4.46990729933807i</v>
      </c>
      <c r="V368" s="170"/>
    </row>
    <row r="369" spans="1:22" x14ac:dyDescent="0.2">
      <c r="A369" s="8"/>
      <c r="B369" s="170">
        <f t="shared" si="117"/>
        <v>2.6599999999999646</v>
      </c>
      <c r="C369" s="170">
        <f t="shared" si="118"/>
        <v>457.08818961483826</v>
      </c>
      <c r="D369" s="170">
        <f t="shared" si="109"/>
        <v>0.45708818961483827</v>
      </c>
      <c r="E369" s="170">
        <f t="shared" si="110"/>
        <v>32.120938463460021</v>
      </c>
      <c r="F369" s="170">
        <f t="shared" si="111"/>
        <v>-77.242913463488478</v>
      </c>
      <c r="G369" s="170">
        <f t="shared" si="112"/>
        <v>13.134755487062215</v>
      </c>
      <c r="H369" s="170">
        <f t="shared" si="113"/>
        <v>103.08921071031584</v>
      </c>
      <c r="I369" s="170">
        <f t="shared" si="114"/>
        <v>45.255693950522236</v>
      </c>
      <c r="J369" s="170">
        <f t="shared" si="115"/>
        <v>25.846297246827362</v>
      </c>
      <c r="K369" s="170" t="str">
        <f t="shared" si="101"/>
        <v>1+0.0045675174748677i</v>
      </c>
      <c r="L369" s="170" t="str">
        <f t="shared" si="102"/>
        <v>1-0.000665649283122102i</v>
      </c>
      <c r="M369" s="170" t="str">
        <f t="shared" si="119"/>
        <v>1.00000304036473+0.0039018681917456i</v>
      </c>
      <c r="N369" s="170" t="str">
        <f t="shared" si="103"/>
        <v>1+4.36641656574978i</v>
      </c>
      <c r="O369" s="170" t="str">
        <f t="shared" si="104"/>
        <v>0.999994722022341+0.00638686628942066i</v>
      </c>
      <c r="P369" s="170" t="str">
        <f t="shared" si="120"/>
        <v>0.972107003252986+4.37278038619012i</v>
      </c>
      <c r="Q369" s="170" t="str">
        <f t="shared" si="105"/>
        <v>8.91418261939709-39.3723950526512i</v>
      </c>
      <c r="R369" s="170" t="str">
        <f t="shared" si="106"/>
        <v>10000-42462.5703363843i</v>
      </c>
      <c r="S369" s="170" t="str">
        <f t="shared" si="107"/>
        <v>-3481930.76758351i</v>
      </c>
      <c r="T369" s="170" t="str">
        <f t="shared" si="116"/>
        <v>9760.40915637466-41978.6669735958i</v>
      </c>
      <c r="U369" s="170" t="str">
        <f t="shared" si="108"/>
        <v>-1.0274114901447+4.4188070498522i</v>
      </c>
      <c r="V369" s="170"/>
    </row>
    <row r="370" spans="1:22" x14ac:dyDescent="0.2">
      <c r="A370" s="8"/>
      <c r="B370" s="170">
        <f t="shared" si="117"/>
        <v>2.6649999999999645</v>
      </c>
      <c r="C370" s="170">
        <f t="shared" si="118"/>
        <v>462.38102139922267</v>
      </c>
      <c r="D370" s="170">
        <f t="shared" si="109"/>
        <v>0.46238102139922266</v>
      </c>
      <c r="E370" s="170">
        <f t="shared" si="110"/>
        <v>32.025867073261843</v>
      </c>
      <c r="F370" s="170">
        <f t="shared" si="111"/>
        <v>-77.387362955187186</v>
      </c>
      <c r="G370" s="170">
        <f t="shared" si="112"/>
        <v>13.040067053633438</v>
      </c>
      <c r="H370" s="170">
        <f t="shared" si="113"/>
        <v>103.23527218624992</v>
      </c>
      <c r="I370" s="170">
        <f t="shared" si="114"/>
        <v>45.065934126895279</v>
      </c>
      <c r="J370" s="170">
        <f t="shared" si="115"/>
        <v>25.847909231062729</v>
      </c>
      <c r="K370" s="170" t="str">
        <f t="shared" si="101"/>
        <v>1+0.00462040683454921i</v>
      </c>
      <c r="L370" s="170" t="str">
        <f t="shared" si="102"/>
        <v>1-0.000673357138549148i</v>
      </c>
      <c r="M370" s="170" t="str">
        <f t="shared" si="119"/>
        <v>1.00000311118393+0.00394704969600006i</v>
      </c>
      <c r="N370" s="170" t="str">
        <f t="shared" si="103"/>
        <v>1+4.41697728665253i</v>
      </c>
      <c r="O370" s="170" t="str">
        <f t="shared" si="104"/>
        <v>0.999994599082448+0.00646082271548309i</v>
      </c>
      <c r="P370" s="170" t="str">
        <f t="shared" si="120"/>
        <v>0.97145729189507+4.42341425363786i</v>
      </c>
      <c r="Q370" s="170" t="str">
        <f t="shared" si="105"/>
        <v>8.71893461663668-38.9658997571568i</v>
      </c>
      <c r="R370" s="170" t="str">
        <f t="shared" si="106"/>
        <v>10000-41976.5053131208i</v>
      </c>
      <c r="S370" s="170" t="str">
        <f t="shared" si="107"/>
        <v>-3442073.43567589i</v>
      </c>
      <c r="T370" s="170" t="str">
        <f t="shared" si="116"/>
        <v>9760.4073260801-41498.7788300816i</v>
      </c>
      <c r="U370" s="170" t="str">
        <f t="shared" si="108"/>
        <v>-1.02741129748212+4.36829250842965i</v>
      </c>
      <c r="V370" s="170"/>
    </row>
    <row r="371" spans="1:22" x14ac:dyDescent="0.2">
      <c r="A371" s="8"/>
      <c r="B371" s="170">
        <f t="shared" si="117"/>
        <v>2.6699999999999644</v>
      </c>
      <c r="C371" s="170">
        <f t="shared" si="118"/>
        <v>467.7351412871601</v>
      </c>
      <c r="D371" s="170">
        <f t="shared" si="109"/>
        <v>0.46773514128716009</v>
      </c>
      <c r="E371" s="170">
        <f t="shared" si="110"/>
        <v>31.930688864359375</v>
      </c>
      <c r="F371" s="170">
        <f t="shared" si="111"/>
        <v>-77.530355491105055</v>
      </c>
      <c r="G371" s="170">
        <f t="shared" si="112"/>
        <v>12.945495623806329</v>
      </c>
      <c r="H371" s="170">
        <f t="shared" si="113"/>
        <v>103.38284001266871</v>
      </c>
      <c r="I371" s="170">
        <f t="shared" si="114"/>
        <v>44.876184488165705</v>
      </c>
      <c r="J371" s="170">
        <f t="shared" si="115"/>
        <v>25.852484521563653</v>
      </c>
      <c r="K371" s="170" t="str">
        <f t="shared" si="101"/>
        <v>1+0.00467390862415199i</v>
      </c>
      <c r="L371" s="170" t="str">
        <f t="shared" si="102"/>
        <v>1-0.000681154246735554i</v>
      </c>
      <c r="M371" s="170" t="str">
        <f t="shared" si="119"/>
        <v>1.00000318365271+0.00399275437741644i</v>
      </c>
      <c r="N371" s="170" t="str">
        <f t="shared" si="103"/>
        <v>1+4.46812347311034i</v>
      </c>
      <c r="O371" s="170" t="str">
        <f t="shared" si="104"/>
        <v>0.999994473278917+0.00653563551659834i</v>
      </c>
      <c r="P371" s="170" t="str">
        <f t="shared" si="120"/>
        <v>0.97079244681551+4.47463441455474i</v>
      </c>
      <c r="Q371" s="170" t="str">
        <f t="shared" si="105"/>
        <v>8.5277020651534-38.5626528040743i</v>
      </c>
      <c r="R371" s="170" t="str">
        <f t="shared" si="106"/>
        <v>10000-41496.004230169i</v>
      </c>
      <c r="S371" s="170" t="str">
        <f t="shared" si="107"/>
        <v>-3402672.34687385i</v>
      </c>
      <c r="T371" s="170" t="str">
        <f t="shared" si="116"/>
        <v>9760.40545315323-41024.3913045063i</v>
      </c>
      <c r="U371" s="170" t="str">
        <f t="shared" si="108"/>
        <v>-1.02741110033192+4.31835697942172i</v>
      </c>
      <c r="V371" s="170"/>
    </row>
    <row r="372" spans="1:22" x14ac:dyDescent="0.2">
      <c r="A372" s="8"/>
      <c r="B372" s="170">
        <f t="shared" si="117"/>
        <v>2.6749999999999643</v>
      </c>
      <c r="C372" s="170">
        <f t="shared" si="118"/>
        <v>473.1512589614419</v>
      </c>
      <c r="D372" s="170">
        <f t="shared" si="109"/>
        <v>0.47315125896144189</v>
      </c>
      <c r="E372" s="170">
        <f t="shared" si="110"/>
        <v>31.835406035198023</v>
      </c>
      <c r="F372" s="170">
        <f t="shared" si="111"/>
        <v>-77.671903145323824</v>
      </c>
      <c r="G372" s="170">
        <f t="shared" si="112"/>
        <v>12.851043623874821</v>
      </c>
      <c r="H372" s="170">
        <f t="shared" si="113"/>
        <v>103.53192561051813</v>
      </c>
      <c r="I372" s="170">
        <f t="shared" si="114"/>
        <v>44.686449659072842</v>
      </c>
      <c r="J372" s="170">
        <f t="shared" si="115"/>
        <v>25.860022465194305</v>
      </c>
      <c r="K372" s="170" t="str">
        <f t="shared" si="101"/>
        <v>1+0.00472802993528031i</v>
      </c>
      <c r="L372" s="170" t="str">
        <f t="shared" si="102"/>
        <v>1-0.000689041641179564i</v>
      </c>
      <c r="M372" s="170" t="str">
        <f t="shared" si="119"/>
        <v>1.00000325780951+0.00403898829410075i</v>
      </c>
      <c r="N372" s="170" t="str">
        <f t="shared" si="103"/>
        <v>1+4.5198619044948i</v>
      </c>
      <c r="O372" s="170" t="str">
        <f t="shared" si="104"/>
        <v>0.999994344545045+0.00661131460912216i</v>
      </c>
      <c r="P372" s="170" t="str">
        <f t="shared" si="120"/>
        <v>0.970112115504644+4.52644765722852i</v>
      </c>
      <c r="Q372" s="170" t="str">
        <f t="shared" si="105"/>
        <v>8.34041150038055-38.1626596292167i</v>
      </c>
      <c r="R372" s="170" t="str">
        <f t="shared" si="106"/>
        <v>10000-41021.0033976308i</v>
      </c>
      <c r="S372" s="170" t="str">
        <f t="shared" si="107"/>
        <v>-3363722.27860573i</v>
      </c>
      <c r="T372" s="170" t="str">
        <f t="shared" si="116"/>
        <v>9760.40353660104-40555.441517309i</v>
      </c>
      <c r="U372" s="170" t="str">
        <f t="shared" si="108"/>
        <v>-1.02741089858958+4.26899384392727i</v>
      </c>
      <c r="V372" s="170"/>
    </row>
    <row r="373" spans="1:22" x14ac:dyDescent="0.2">
      <c r="A373" s="8"/>
      <c r="B373" s="170">
        <f t="shared" si="117"/>
        <v>2.6799999999999642</v>
      </c>
      <c r="C373" s="170">
        <f t="shared" si="118"/>
        <v>478.6300923225993</v>
      </c>
      <c r="D373" s="170">
        <f t="shared" si="109"/>
        <v>0.47863009232259929</v>
      </c>
      <c r="E373" s="170">
        <f t="shared" si="110"/>
        <v>31.740020743870879</v>
      </c>
      <c r="F373" s="170">
        <f t="shared" si="111"/>
        <v>-77.812018012014917</v>
      </c>
      <c r="G373" s="170">
        <f t="shared" si="112"/>
        <v>12.756713523739073</v>
      </c>
      <c r="H373" s="170">
        <f t="shared" si="113"/>
        <v>103.68254034779135</v>
      </c>
      <c r="I373" s="170">
        <f t="shared" si="114"/>
        <v>44.496734267609952</v>
      </c>
      <c r="J373" s="170">
        <f t="shared" si="115"/>
        <v>25.870522335776428</v>
      </c>
      <c r="K373" s="170" t="str">
        <f t="shared" si="101"/>
        <v>1+0.00478277794165531i</v>
      </c>
      <c r="L373" s="170" t="str">
        <f t="shared" si="102"/>
        <v>1-0.000697020367346768i</v>
      </c>
      <c r="M373" s="170" t="str">
        <f t="shared" si="119"/>
        <v>1.00000333369364+0.00408575757430854i</v>
      </c>
      <c r="N373" s="170" t="str">
        <f t="shared" si="103"/>
        <v>1+4.57219943867895i</v>
      </c>
      <c r="O373" s="170" t="str">
        <f t="shared" si="104"/>
        <v>0.999994212812577+0.00668787002423629i</v>
      </c>
      <c r="P373" s="170" t="str">
        <f t="shared" si="120"/>
        <v>0.969415937241806+4.5788608485281i</v>
      </c>
      <c r="Q373" s="170" t="str">
        <f t="shared" si="105"/>
        <v>8.15699040828744-37.7659244205295i</v>
      </c>
      <c r="R373" s="170" t="str">
        <f t="shared" si="106"/>
        <v>10000-40551.4398546608i</v>
      </c>
      <c r="S373" s="170" t="str">
        <f t="shared" si="107"/>
        <v>-3325218.06808219i</v>
      </c>
      <c r="T373" s="170" t="str">
        <f t="shared" si="116"/>
        <v>9760.40157540738-40091.8673096945i</v>
      </c>
      <c r="U373" s="170" t="str">
        <f t="shared" si="108"/>
        <v>-1.02741069214815+4.22019655891522i</v>
      </c>
      <c r="V373" s="170"/>
    </row>
    <row r="374" spans="1:22" x14ac:dyDescent="0.2">
      <c r="A374" s="8"/>
      <c r="B374" s="170">
        <f t="shared" si="117"/>
        <v>2.6849999999999641</v>
      </c>
      <c r="C374" s="170">
        <f t="shared" si="118"/>
        <v>484.17236758405943</v>
      </c>
      <c r="D374" s="170">
        <f t="shared" si="109"/>
        <v>0.4841723675840594</v>
      </c>
      <c r="E374" s="170">
        <f t="shared" si="110"/>
        <v>31.644535108646188</v>
      </c>
      <c r="F374" s="170">
        <f t="shared" si="111"/>
        <v>-77.950712200995895</v>
      </c>
      <c r="G374" s="170">
        <f t="shared" si="112"/>
        <v>12.662507837391242</v>
      </c>
      <c r="H374" s="170">
        <f t="shared" si="113"/>
        <v>103.8346955338216</v>
      </c>
      <c r="I374" s="170">
        <f t="shared" si="114"/>
        <v>44.307042946037427</v>
      </c>
      <c r="J374" s="170">
        <f t="shared" si="115"/>
        <v>25.883983332825707</v>
      </c>
      <c r="K374" s="170" t="str">
        <f t="shared" si="101"/>
        <v>1+0.00483815990006596i</v>
      </c>
      <c r="L374" s="170" t="str">
        <f t="shared" si="102"/>
        <v>1-0.000705091482808677i</v>
      </c>
      <c r="M374" s="170" t="str">
        <f t="shared" si="119"/>
        <v>1.00000341134534+0.00413306841725728i</v>
      </c>
      <c r="N374" s="170" t="str">
        <f t="shared" si="103"/>
        <v>1+4.62514301294627i</v>
      </c>
      <c r="O374" s="170" t="str">
        <f t="shared" si="104"/>
        <v>0.999994078011665+0.00676531190927807i</v>
      </c>
      <c r="P374" s="170" t="str">
        <f t="shared" si="120"/>
        <v>0.968703542904065+4.63188093481258i</v>
      </c>
      <c r="Q374" s="170" t="str">
        <f t="shared" si="105"/>
        <v>7.97736723097697-37.3724501596165i</v>
      </c>
      <c r="R374" s="170" t="str">
        <f t="shared" si="106"/>
        <v>10000-40087.2513611198i</v>
      </c>
      <c r="S374" s="170" t="str">
        <f t="shared" si="107"/>
        <v>-3287154.61161181i</v>
      </c>
      <c r="T374" s="170" t="str">
        <f t="shared" si="116"/>
        <v>9760.39956853247-39633.6072353948i</v>
      </c>
      <c r="U374" s="170" t="str">
        <f t="shared" si="108"/>
        <v>-1.02741048089816+4.17195865635735i</v>
      </c>
      <c r="V374" s="170"/>
    </row>
    <row r="375" spans="1:22" x14ac:dyDescent="0.2">
      <c r="A375" s="8"/>
      <c r="B375" s="170">
        <f t="shared" si="117"/>
        <v>2.689999999999964</v>
      </c>
      <c r="C375" s="170">
        <f t="shared" si="118"/>
        <v>489.77881936840578</v>
      </c>
      <c r="D375" s="170">
        <f t="shared" si="109"/>
        <v>0.48977881936840578</v>
      </c>
      <c r="E375" s="170">
        <f t="shared" si="110"/>
        <v>31.548951208496415</v>
      </c>
      <c r="F375" s="170">
        <f t="shared" si="111"/>
        <v>-78.087997833436503</v>
      </c>
      <c r="G375" s="170">
        <f t="shared" si="112"/>
        <v>12.568429123392196</v>
      </c>
      <c r="H375" s="170">
        <f t="shared" si="113"/>
        <v>103.98840241340395</v>
      </c>
      <c r="I375" s="170">
        <f t="shared" si="114"/>
        <v>44.117380331888612</v>
      </c>
      <c r="J375" s="170">
        <f t="shared" si="115"/>
        <v>25.900404579967443</v>
      </c>
      <c r="K375" s="170" t="str">
        <f t="shared" si="101"/>
        <v>1+0.00489418315133085i</v>
      </c>
      <c r="L375" s="170" t="str">
        <f t="shared" si="102"/>
        <v>1-0.000713256057382904i</v>
      </c>
      <c r="M375" s="170" t="str">
        <f t="shared" si="119"/>
        <v>1.00000349080578+0.00418092709394795i</v>
      </c>
      <c r="N375" s="170" t="str">
        <f t="shared" si="103"/>
        <v>1+4.67869964491017i</v>
      </c>
      <c r="O375" s="170" t="str">
        <f t="shared" si="104"/>
        <v>0.999993940070836+0.0068436505290855i</v>
      </c>
      <c r="P375" s="170" t="str">
        <f t="shared" si="120"/>
        <v>0.967974554770514+4.68551494285083i</v>
      </c>
      <c r="Q375" s="170" t="str">
        <f t="shared" si="105"/>
        <v>7.80147137124158-36.9822386624743i</v>
      </c>
      <c r="R375" s="170" t="str">
        <f t="shared" si="106"/>
        <v>10000-39628.3763893255i</v>
      </c>
      <c r="S375" s="170" t="str">
        <f t="shared" si="107"/>
        <v>-3249526.86392469i</v>
      </c>
      <c r="T375" s="170" t="str">
        <f t="shared" si="116"/>
        <v>9760.39751491228-39180.6005525229i</v>
      </c>
      <c r="U375" s="170" t="str">
        <f t="shared" si="108"/>
        <v>-1.02741026472761+4.12427374237084i</v>
      </c>
      <c r="V375" s="170"/>
    </row>
    <row r="376" spans="1:22" x14ac:dyDescent="0.2">
      <c r="A376" s="8"/>
      <c r="B376" s="170">
        <f t="shared" si="117"/>
        <v>2.6949999999999639</v>
      </c>
      <c r="C376" s="170">
        <f t="shared" si="118"/>
        <v>495.4501908047493</v>
      </c>
      <c r="D376" s="170">
        <f t="shared" si="109"/>
        <v>0.49545019080474928</v>
      </c>
      <c r="E376" s="170">
        <f t="shared" si="110"/>
        <v>31.453271083630099</v>
      </c>
      <c r="F376" s="170">
        <f t="shared" si="111"/>
        <v>-78.223887037712785</v>
      </c>
      <c r="G376" s="170">
        <f t="shared" si="112"/>
        <v>12.474479985339517</v>
      </c>
      <c r="H376" s="170">
        <f t="shared" si="113"/>
        <v>104.14367216073983</v>
      </c>
      <c r="I376" s="170">
        <f t="shared" si="114"/>
        <v>43.927751068969613</v>
      </c>
      <c r="J376" s="170">
        <f t="shared" si="115"/>
        <v>25.91978512302704</v>
      </c>
      <c r="K376" s="170" t="str">
        <f t="shared" si="101"/>
        <v>1+0.00495085512127125i</v>
      </c>
      <c r="L376" s="170" t="str">
        <f t="shared" si="102"/>
        <v>1-0.000721515173274965i</v>
      </c>
      <c r="M376" s="170" t="str">
        <f t="shared" si="119"/>
        <v>1.00000357211709+0.00422933994799628i</v>
      </c>
      <c r="N376" s="170" t="str">
        <f t="shared" si="103"/>
        <v>1+4.73287643344421i</v>
      </c>
      <c r="O376" s="170" t="str">
        <f t="shared" si="104"/>
        <v>0.999993798916953+0.00692289626735778i</v>
      </c>
      <c r="P376" s="170" t="str">
        <f t="shared" si="120"/>
        <v>0.967228586321996+4.73976998075175i</v>
      </c>
      <c r="Q376" s="170" t="str">
        <f t="shared" si="105"/>
        <v>7.62923319612536-36.5952906194373i</v>
      </c>
      <c r="R376" s="170" t="str">
        <f t="shared" si="106"/>
        <v>10000-39174.7541158976i</v>
      </c>
      <c r="S376" s="170" t="str">
        <f t="shared" si="107"/>
        <v>-3212329.83750361i</v>
      </c>
      <c r="T376" s="170" t="str">
        <f t="shared" si="116"/>
        <v>9760.39541345805-38732.7872155246i</v>
      </c>
      <c r="U376" s="170" t="str">
        <f t="shared" si="108"/>
        <v>-1.0274100435219+4.07713549637102i</v>
      </c>
      <c r="V376" s="170"/>
    </row>
    <row r="377" spans="1:22" x14ac:dyDescent="0.2">
      <c r="A377" s="8"/>
      <c r="B377" s="170">
        <f t="shared" si="117"/>
        <v>2.6999999999999638</v>
      </c>
      <c r="C377" s="170">
        <f t="shared" si="118"/>
        <v>501.18723362723085</v>
      </c>
      <c r="D377" s="170">
        <f t="shared" si="109"/>
        <v>0.50118723362723083</v>
      </c>
      <c r="E377" s="170">
        <f t="shared" si="110"/>
        <v>31.357496736025286</v>
      </c>
      <c r="F377" s="170">
        <f t="shared" si="111"/>
        <v>-78.358391945405373</v>
      </c>
      <c r="G377" s="170">
        <f t="shared" si="112"/>
        <v>12.380663072324241</v>
      </c>
      <c r="H377" s="170">
        <f t="shared" si="113"/>
        <v>104.30051587320587</v>
      </c>
      <c r="I377" s="170">
        <f t="shared" si="114"/>
        <v>43.738159808349529</v>
      </c>
      <c r="J377" s="170">
        <f t="shared" si="115"/>
        <v>25.942123927800495</v>
      </c>
      <c r="K377" s="170" t="str">
        <f t="shared" si="101"/>
        <v>1+0.00500818332169539i</v>
      </c>
      <c r="L377" s="170" t="str">
        <f t="shared" si="102"/>
        <v>1-0.000729869925221725i</v>
      </c>
      <c r="M377" s="170" t="str">
        <f t="shared" si="119"/>
        <v>1.00000365532239+0.00427831339647367i</v>
      </c>
      <c r="N377" s="170" t="str">
        <f t="shared" si="103"/>
        <v>1+4.78768055962303i</v>
      </c>
      <c r="O377" s="170" t="str">
        <f t="shared" si="104"/>
        <v>0.999993654475173+0.00700305962803167i</v>
      </c>
      <c r="P377" s="170" t="str">
        <f t="shared" si="120"/>
        <v>0.966465242036165+4.79465323890521i</v>
      </c>
      <c r="Q377" s="170" t="str">
        <f t="shared" si="105"/>
        <v>7.46058403953827-36.2116056343235i</v>
      </c>
      <c r="R377" s="170" t="str">
        <f t="shared" si="106"/>
        <v>10000-38726.3244136954i</v>
      </c>
      <c r="S377" s="170" t="str">
        <f t="shared" si="107"/>
        <v>-3175558.60192302i</v>
      </c>
      <c r="T377" s="170" t="str">
        <f t="shared" si="116"/>
        <v>9760.39326305558-38290.107867217i</v>
      </c>
      <c r="U377" s="170" t="str">
        <f t="shared" si="108"/>
        <v>-1.02740981716375+4.03053767023337i</v>
      </c>
      <c r="V377" s="170"/>
    </row>
    <row r="378" spans="1:22" x14ac:dyDescent="0.2">
      <c r="A378" s="8"/>
      <c r="B378" s="170">
        <f t="shared" si="117"/>
        <v>2.7049999999999637</v>
      </c>
      <c r="C378" s="170">
        <f t="shared" si="118"/>
        <v>506.99070827466244</v>
      </c>
      <c r="D378" s="170">
        <f t="shared" si="109"/>
        <v>0.50699070827466242</v>
      </c>
      <c r="E378" s="170">
        <f t="shared" si="110"/>
        <v>31.261630129963894</v>
      </c>
      <c r="F378" s="170">
        <f t="shared" si="111"/>
        <v>-78.491524687439281</v>
      </c>
      <c r="G378" s="170">
        <f t="shared" si="112"/>
        <v>12.286981079376709</v>
      </c>
      <c r="H378" s="170">
        <f t="shared" si="113"/>
        <v>104.45894456494264</v>
      </c>
      <c r="I378" s="170">
        <f t="shared" si="114"/>
        <v>43.548611209340606</v>
      </c>
      <c r="J378" s="170">
        <f t="shared" si="115"/>
        <v>25.96741987750336</v>
      </c>
      <c r="K378" s="170" t="str">
        <f t="shared" si="101"/>
        <v>1+0.00506617535139415i</v>
      </c>
      <c r="L378" s="170" t="str">
        <f t="shared" si="102"/>
        <v>1-0.000738321420636506i</v>
      </c>
      <c r="M378" s="170" t="str">
        <f t="shared" si="119"/>
        <v>1.00000374046578+0.00432785393075764i</v>
      </c>
      <c r="N378" s="170" t="str">
        <f t="shared" si="103"/>
        <v>1+4.84311928767419i</v>
      </c>
      <c r="O378" s="170" t="str">
        <f t="shared" si="104"/>
        <v>0.999993506668913+0.00708415123667381i</v>
      </c>
      <c r="P378" s="170" t="str">
        <f t="shared" si="120"/>
        <v>0.965684117177777+4.85017199093383i</v>
      </c>
      <c r="Q378" s="170" t="str">
        <f t="shared" si="105"/>
        <v>7.29545620396673-35.8311822627776i</v>
      </c>
      <c r="R378" s="170" t="str">
        <f t="shared" si="106"/>
        <v>10000-38283.0278438471i</v>
      </c>
      <c r="S378" s="170" t="str">
        <f t="shared" si="107"/>
        <v>-3139208.28319546i</v>
      </c>
      <c r="T378" s="170" t="str">
        <f t="shared" si="116"/>
        <v>9760.3910625648-37852.5038309207i</v>
      </c>
      <c r="U378" s="170" t="str">
        <f t="shared" si="108"/>
        <v>-1.02740958553314+3.98447408746534i</v>
      </c>
      <c r="V378" s="170"/>
    </row>
    <row r="379" spans="1:22" x14ac:dyDescent="0.2">
      <c r="A379" s="8"/>
      <c r="B379" s="170">
        <f t="shared" si="117"/>
        <v>2.7099999999999635</v>
      </c>
      <c r="C379" s="170">
        <f t="shared" si="118"/>
        <v>512.86138399132199</v>
      </c>
      <c r="D379" s="170">
        <f t="shared" si="109"/>
        <v>0.51286138399132197</v>
      </c>
      <c r="E379" s="170">
        <f t="shared" si="110"/>
        <v>31.165673192567386</v>
      </c>
      <c r="F379" s="170">
        <f t="shared" si="111"/>
        <v>-78.623297390362751</v>
      </c>
      <c r="G379" s="170">
        <f t="shared" si="112"/>
        <v>12.19343674790071</v>
      </c>
      <c r="H379" s="170">
        <f t="shared" si="113"/>
        <v>104.61896916026194</v>
      </c>
      <c r="I379" s="170">
        <f t="shared" si="114"/>
        <v>43.359109940468095</v>
      </c>
      <c r="J379" s="170">
        <f t="shared" si="115"/>
        <v>25.995671769899189</v>
      </c>
      <c r="K379" s="170" t="str">
        <f t="shared" si="101"/>
        <v>1+0.00512483889714824i</v>
      </c>
      <c r="L379" s="170" t="str">
        <f t="shared" si="102"/>
        <v>1-0.000746870779755869i</v>
      </c>
      <c r="M379" s="170" t="str">
        <f t="shared" si="119"/>
        <v>1.00000382759242+0.00437796811739237i</v>
      </c>
      <c r="N379" s="170" t="str">
        <f t="shared" si="103"/>
        <v>1+4.89919996594104i</v>
      </c>
      <c r="O379" s="170" t="str">
        <f t="shared" si="104"/>
        <v>0.999993355419802+0.00716618184188907i</v>
      </c>
      <c r="P379" s="170" t="str">
        <f t="shared" si="120"/>
        <v>0.964884797584092+4.90633359465585i</v>
      </c>
      <c r="Q379" s="170" t="str">
        <f t="shared" si="105"/>
        <v>7.13378296132474-35.4540180498121i</v>
      </c>
      <c r="R379" s="170" t="str">
        <f t="shared" si="106"/>
        <v>10000-37844.8056478728i</v>
      </c>
      <c r="S379" s="170" t="str">
        <f t="shared" si="107"/>
        <v>-3103274.06312557i</v>
      </c>
      <c r="T379" s="170" t="str">
        <f t="shared" si="116"/>
        <v>9760.38881081904-37419.9171026844i</v>
      </c>
      <c r="U379" s="170" t="str">
        <f t="shared" si="108"/>
        <v>-1.02740934850727+3.93893864238784i</v>
      </c>
      <c r="V379" s="170"/>
    </row>
    <row r="380" spans="1:22" x14ac:dyDescent="0.2">
      <c r="A380" s="8"/>
      <c r="B380" s="170">
        <f t="shared" si="117"/>
        <v>2.7149999999999634</v>
      </c>
      <c r="C380" s="170">
        <f t="shared" si="118"/>
        <v>518.80003892891773</v>
      </c>
      <c r="D380" s="170">
        <f t="shared" si="109"/>
        <v>0.51880003892891768</v>
      </c>
      <c r="E380" s="170">
        <f t="shared" si="110"/>
        <v>31.069627814332065</v>
      </c>
      <c r="F380" s="170">
        <f t="shared" si="111"/>
        <v>-78.753722172761698</v>
      </c>
      <c r="G380" s="170">
        <f t="shared" si="112"/>
        <v>12.100032866093542</v>
      </c>
      <c r="H380" s="170">
        <f t="shared" si="113"/>
        <v>104.78060048687142</v>
      </c>
      <c r="I380" s="170">
        <f t="shared" si="114"/>
        <v>43.169660680425608</v>
      </c>
      <c r="J380" s="170">
        <f t="shared" si="115"/>
        <v>26.026878314109723</v>
      </c>
      <c r="K380" s="170" t="str">
        <f t="shared" si="101"/>
        <v>1+0.00518418173474712i</v>
      </c>
      <c r="L380" s="170" t="str">
        <f t="shared" si="102"/>
        <v>1-0.000755519135788107i</v>
      </c>
      <c r="M380" s="170" t="str">
        <f t="shared" si="119"/>
        <v>1.0000039167485+0.00442866259895901i</v>
      </c>
      <c r="N380" s="170" t="str">
        <f t="shared" si="103"/>
        <v>1+4.95593002785675i</v>
      </c>
      <c r="O380" s="170" t="str">
        <f t="shared" si="104"/>
        <v>0.999993200647647+0.00724916231674534i</v>
      </c>
      <c r="P380" s="170" t="str">
        <f t="shared" si="120"/>
        <v>0.964066859445281+4.963145493059i</v>
      </c>
      <c r="Q380" s="170" t="str">
        <f t="shared" si="105"/>
        <v>6.9754985529868-35.08010956654i</v>
      </c>
      <c r="R380" s="170" t="str">
        <f t="shared" si="106"/>
        <v>10000-37411.599739895i</v>
      </c>
      <c r="S380" s="170" t="str">
        <f t="shared" si="107"/>
        <v>-3067751.1786714i</v>
      </c>
      <c r="T380" s="170" t="str">
        <f t="shared" si="116"/>
        <v>9760.38650662442-36992.2903435941i</v>
      </c>
      <c r="U380" s="170" t="str">
        <f t="shared" si="108"/>
        <v>-1.02740910596047+3.8939252993257i</v>
      </c>
      <c r="V380" s="170"/>
    </row>
    <row r="381" spans="1:22" x14ac:dyDescent="0.2">
      <c r="A381" s="8"/>
      <c r="B381" s="170">
        <f t="shared" si="117"/>
        <v>2.7199999999999633</v>
      </c>
      <c r="C381" s="170">
        <f t="shared" si="118"/>
        <v>524.80746024972871</v>
      </c>
      <c r="D381" s="170">
        <f t="shared" si="109"/>
        <v>0.52480746024972869</v>
      </c>
      <c r="E381" s="170">
        <f t="shared" si="110"/>
        <v>30.973495849664371</v>
      </c>
      <c r="F381" s="170">
        <f t="shared" si="111"/>
        <v>-78.882811141806528</v>
      </c>
      <c r="G381" s="170">
        <f t="shared" si="112"/>
        <v>12.006772269352922</v>
      </c>
      <c r="H381" s="170">
        <f t="shared" si="113"/>
        <v>104.94384926891331</v>
      </c>
      <c r="I381" s="170">
        <f t="shared" si="114"/>
        <v>42.980268119017296</v>
      </c>
      <c r="J381" s="170">
        <f t="shared" si="115"/>
        <v>26.061038127106784</v>
      </c>
      <c r="K381" s="170" t="str">
        <f t="shared" si="101"/>
        <v>1+0.00524421173001962i</v>
      </c>
      <c r="L381" s="170" t="str">
        <f t="shared" si="102"/>
        <v>1-0.000764267635063443i</v>
      </c>
      <c r="M381" s="170" t="str">
        <f t="shared" si="119"/>
        <v>1.0000040079813+0.00447994409495618i</v>
      </c>
      <c r="N381" s="170" t="str">
        <f t="shared" si="103"/>
        <v>1+5.01331699292957i</v>
      </c>
      <c r="O381" s="170" t="str">
        <f t="shared" si="104"/>
        <v>0.999993042270385+0.00733310366021467i</v>
      </c>
      <c r="P381" s="170" t="str">
        <f t="shared" si="120"/>
        <v>0.963229869079717+5.02061521528567i</v>
      </c>
      <c r="Q381" s="170" t="str">
        <f t="shared" si="105"/>
        <v>6.82053818904487-34.7094524461029i</v>
      </c>
      <c r="R381" s="170" t="str">
        <f t="shared" si="106"/>
        <v>10000-36983.35269894i</v>
      </c>
      <c r="S381" s="170" t="str">
        <f t="shared" si="107"/>
        <v>-3032634.92131308i</v>
      </c>
      <c r="T381" s="170" t="str">
        <f t="shared" si="116"/>
        <v>9760.38414875938-36569.5668721746i</v>
      </c>
      <c r="U381" s="170" t="str">
        <f t="shared" si="108"/>
        <v>-1.02740885776415+3.84942809180786i</v>
      </c>
      <c r="V381" s="170"/>
    </row>
    <row r="382" spans="1:22" x14ac:dyDescent="0.2">
      <c r="A382" s="8"/>
      <c r="B382" s="170">
        <f t="shared" si="117"/>
        <v>2.7249999999999632</v>
      </c>
      <c r="C382" s="170">
        <f t="shared" si="118"/>
        <v>530.88444423094393</v>
      </c>
      <c r="D382" s="170">
        <f t="shared" si="109"/>
        <v>0.53088444423094394</v>
      </c>
      <c r="E382" s="170">
        <f t="shared" si="110"/>
        <v>30.877279117415476</v>
      </c>
      <c r="F382" s="170">
        <f t="shared" si="111"/>
        <v>-79.010576389929824</v>
      </c>
      <c r="G382" s="170">
        <f t="shared" si="112"/>
        <v>11.913657840667884</v>
      </c>
      <c r="H382" s="170">
        <f t="shared" si="113"/>
        <v>105.10872611981753</v>
      </c>
      <c r="I382" s="170">
        <f t="shared" si="114"/>
        <v>42.790936958083364</v>
      </c>
      <c r="J382" s="170">
        <f t="shared" si="115"/>
        <v>26.098149729887709</v>
      </c>
      <c r="K382" s="170" t="str">
        <f t="shared" si="101"/>
        <v>1+0.00530493683987661i</v>
      </c>
      <c r="L382" s="170" t="str">
        <f t="shared" si="102"/>
        <v>1-0.000773117437185981i</v>
      </c>
      <c r="M382" s="170" t="str">
        <f t="shared" si="119"/>
        <v>1.00000410133917+0.00453181940269063i</v>
      </c>
      <c r="N382" s="170" t="str">
        <f t="shared" si="103"/>
        <v>1+5.07136846773957i</v>
      </c>
      <c r="O382" s="170" t="str">
        <f t="shared" si="104"/>
        <v>0.999992880204042+0.00741801699863122i</v>
      </c>
      <c r="P382" s="170" t="str">
        <f t="shared" si="120"/>
        <v>0.962373382704028+5.07875037762948i</v>
      </c>
      <c r="Q382" s="170" t="str">
        <f t="shared" si="105"/>
        <v>6.66883804682787-34.3420414187942i</v>
      </c>
      <c r="R382" s="170" t="str">
        <f t="shared" si="106"/>
        <v>10000-36560.0077613263i</v>
      </c>
      <c r="S382" s="170" t="str">
        <f t="shared" si="107"/>
        <v>-2997920.63642874i</v>
      </c>
      <c r="T382" s="170" t="str">
        <f t="shared" si="116"/>
        <v>9760.38173597376-36151.6906568752i</v>
      </c>
      <c r="U382" s="170" t="str">
        <f t="shared" si="108"/>
        <v>-1.02740860378671+3.80544112177634i</v>
      </c>
      <c r="V382" s="170"/>
    </row>
    <row r="383" spans="1:22" x14ac:dyDescent="0.2">
      <c r="A383" s="8"/>
      <c r="B383" s="170">
        <f t="shared" si="117"/>
        <v>2.7299999999999631</v>
      </c>
      <c r="C383" s="170">
        <f t="shared" si="118"/>
        <v>537.03179637020719</v>
      </c>
      <c r="D383" s="170">
        <f t="shared" si="109"/>
        <v>0.53703179637020715</v>
      </c>
      <c r="E383" s="170">
        <f t="shared" si="110"/>
        <v>30.780979401415575</v>
      </c>
      <c r="F383" s="170">
        <f t="shared" si="111"/>
        <v>-79.137029991629987</v>
      </c>
      <c r="G383" s="170">
        <f t="shared" si="112"/>
        <v>11.82069251099419</v>
      </c>
      <c r="H383" s="170">
        <f t="shared" si="113"/>
        <v>105.27524153496664</v>
      </c>
      <c r="I383" s="170">
        <f t="shared" si="114"/>
        <v>42.601671912409763</v>
      </c>
      <c r="J383" s="170">
        <f t="shared" si="115"/>
        <v>26.138211543336652</v>
      </c>
      <c r="K383" s="170" t="str">
        <f t="shared" si="101"/>
        <v>1+0.00536636511336561i</v>
      </c>
      <c r="L383" s="170" t="str">
        <f t="shared" si="102"/>
        <v>1-0.000782069715187405i</v>
      </c>
      <c r="M383" s="170" t="str">
        <f t="shared" si="119"/>
        <v>1.00000419687164+0.00458429539817821i</v>
      </c>
      <c r="N383" s="170" t="str">
        <f t="shared" si="103"/>
        <v>1+5.13009214694685i</v>
      </c>
      <c r="O383" s="170" t="str">
        <f t="shared" si="104"/>
        <v>0.99999271436269+0.00750391358716601i</v>
      </c>
      <c r="P383" s="170" t="str">
        <f t="shared" si="120"/>
        <v>0.961496946197802+5.13755868454327i</v>
      </c>
      <c r="Q383" s="170" t="str">
        <f t="shared" si="105"/>
        <v>6.52033526872436-33.9778703463832i</v>
      </c>
      <c r="R383" s="170" t="str">
        <f t="shared" si="106"/>
        <v>10000-36141.5088131407i</v>
      </c>
      <c r="S383" s="170" t="str">
        <f t="shared" si="107"/>
        <v>-2963603.72267755i</v>
      </c>
      <c r="T383" s="170" t="str">
        <f t="shared" si="116"/>
        <v>9760.37926698841-35738.6063086437i</v>
      </c>
      <c r="U383" s="170" t="str">
        <f t="shared" si="108"/>
        <v>-1.02740834389352+3.7619585588046i</v>
      </c>
      <c r="V383" s="170"/>
    </row>
    <row r="384" spans="1:22" x14ac:dyDescent="0.2">
      <c r="A384" s="8"/>
      <c r="B384" s="170">
        <f t="shared" si="117"/>
        <v>2.734999999999963</v>
      </c>
      <c r="C384" s="170">
        <f t="shared" si="118"/>
        <v>543.2503314923872</v>
      </c>
      <c r="D384" s="170">
        <f t="shared" si="109"/>
        <v>0.54325033149238722</v>
      </c>
      <c r="E384" s="170">
        <f t="shared" si="110"/>
        <v>30.684598451005193</v>
      </c>
      <c r="F384" s="170">
        <f t="shared" si="111"/>
        <v>-79.262184000399415</v>
      </c>
      <c r="G384" s="170">
        <f t="shared" si="112"/>
        <v>11.727879259611951</v>
      </c>
      <c r="H384" s="170">
        <f t="shared" si="113"/>
        <v>105.44340588417077</v>
      </c>
      <c r="I384" s="170">
        <f t="shared" si="114"/>
        <v>42.412477710617146</v>
      </c>
      <c r="J384" s="170">
        <f t="shared" si="115"/>
        <v>26.181221883771357</v>
      </c>
      <c r="K384" s="170" t="str">
        <f t="shared" si="101"/>
        <v>1+0.00542850469273774i</v>
      </c>
      <c r="L384" s="170" t="str">
        <f t="shared" si="102"/>
        <v>1-0.00079112565568247i</v>
      </c>
      <c r="M384" s="170" t="str">
        <f t="shared" si="119"/>
        <v>1.00000429462933+0.00463737903705527i</v>
      </c>
      <c r="N384" s="170" t="str">
        <f t="shared" si="103"/>
        <v>1+5.18949581431148i</v>
      </c>
      <c r="O384" s="170" t="str">
        <f t="shared" si="104"/>
        <v>0.999992544658396+0.00759080481131883i</v>
      </c>
      <c r="P384" s="170" t="str">
        <f t="shared" si="120"/>
        <v>0.960600094862802+5.19704792965875i</v>
      </c>
      <c r="Q384" s="170" t="str">
        <f t="shared" si="105"/>
        <v>6.37496795934304-33.6169322556338i</v>
      </c>
      <c r="R384" s="170" t="str">
        <f t="shared" si="106"/>
        <v>10000-35727.8003828014i</v>
      </c>
      <c r="S384" s="170" t="str">
        <f t="shared" si="107"/>
        <v>-2929679.6313897i</v>
      </c>
      <c r="T384" s="170" t="str">
        <f t="shared" si="116"/>
        <v>9760.37674049427-35330.2590735844i</v>
      </c>
      <c r="U384" s="170" t="str">
        <f t="shared" si="108"/>
        <v>-1.02740807794677+3.71897463932468i</v>
      </c>
      <c r="V384" s="170"/>
    </row>
    <row r="385" spans="1:22" x14ac:dyDescent="0.2">
      <c r="A385" s="8"/>
      <c r="B385" s="170">
        <f t="shared" si="117"/>
        <v>2.7399999999999629</v>
      </c>
      <c r="C385" s="170">
        <f t="shared" si="118"/>
        <v>549.54087385757794</v>
      </c>
      <c r="D385" s="170">
        <f t="shared" si="109"/>
        <v>0.54954087385757788</v>
      </c>
      <c r="E385" s="170">
        <f t="shared" si="110"/>
        <v>30.588137981566661</v>
      </c>
      <c r="F385" s="170">
        <f t="shared" si="111"/>
        <v>-79.38605044577389</v>
      </c>
      <c r="G385" s="170">
        <f t="shared" si="112"/>
        <v>11.635221114464784</v>
      </c>
      <c r="H385" s="170">
        <f t="shared" si="113"/>
        <v>105.61322940395452</v>
      </c>
      <c r="I385" s="170">
        <f t="shared" si="114"/>
        <v>42.223359096031444</v>
      </c>
      <c r="J385" s="170">
        <f t="shared" si="115"/>
        <v>26.22717895818063</v>
      </c>
      <c r="K385" s="170" t="str">
        <f t="shared" si="101"/>
        <v>1+0.00549136381452694i</v>
      </c>
      <c r="L385" s="170" t="str">
        <f t="shared" si="102"/>
        <v>1-0.000800286459026277i</v>
      </c>
      <c r="M385" s="170" t="str">
        <f t="shared" si="119"/>
        <v>1.0000043946641+0.00469107735550066i</v>
      </c>
      <c r="N385" s="170" t="str">
        <f t="shared" si="103"/>
        <v>1+5.24958734372524i</v>
      </c>
      <c r="O385" s="170" t="str">
        <f t="shared" si="104"/>
        <v>0.999992371001182+0.00767870218842732i</v>
      </c>
      <c r="P385" s="170" t="str">
        <f t="shared" si="120"/>
        <v>0.959682353176579+5.25722599681803i</v>
      </c>
      <c r="Q385" s="170" t="str">
        <f t="shared" si="105"/>
        <v>6.23267518205042-33.2592193710365i</v>
      </c>
      <c r="R385" s="170" t="str">
        <f t="shared" si="106"/>
        <v>10000-35318.8276337036i</v>
      </c>
      <c r="S385" s="170" t="str">
        <f t="shared" si="107"/>
        <v>-2896143.8659637i</v>
      </c>
      <c r="T385" s="170" t="str">
        <f t="shared" si="116"/>
        <v>9760.37415515189-34926.5948257i</v>
      </c>
      <c r="U385" s="170" t="str">
        <f t="shared" si="108"/>
        <v>-1.02740780580546+3.67648366586316i</v>
      </c>
      <c r="V385" s="170"/>
    </row>
    <row r="386" spans="1:22" x14ac:dyDescent="0.2">
      <c r="A386" s="8"/>
      <c r="B386" s="170">
        <f t="shared" si="117"/>
        <v>2.7449999999999628</v>
      </c>
      <c r="C386" s="170">
        <f t="shared" si="118"/>
        <v>555.90425727035642</v>
      </c>
      <c r="D386" s="170">
        <f t="shared" si="109"/>
        <v>0.55590425727035642</v>
      </c>
      <c r="E386" s="170">
        <f t="shared" si="110"/>
        <v>30.491599675051994</v>
      </c>
      <c r="F386" s="170">
        <f t="shared" si="111"/>
        <v>-79.508641330500041</v>
      </c>
      <c r="G386" s="170">
        <f t="shared" si="112"/>
        <v>11.542721152479761</v>
      </c>
      <c r="H386" s="170">
        <f t="shared" si="113"/>
        <v>105.78472218965123</v>
      </c>
      <c r="I386" s="170">
        <f t="shared" si="114"/>
        <v>42.034320827531758</v>
      </c>
      <c r="J386" s="170">
        <f t="shared" si="115"/>
        <v>26.276080859151193</v>
      </c>
      <c r="K386" s="170" t="str">
        <f t="shared" si="101"/>
        <v>1+0.00555495081064172i</v>
      </c>
      <c r="L386" s="170" t="str">
        <f t="shared" si="102"/>
        <v>1-0.000809553339473388i</v>
      </c>
      <c r="M386" s="170" t="str">
        <f t="shared" si="119"/>
        <v>1.00000449702898+0.00474539747116833i</v>
      </c>
      <c r="N386" s="170" t="str">
        <f t="shared" si="103"/>
        <v>1+5.31037470025525i</v>
      </c>
      <c r="O386" s="170" t="str">
        <f t="shared" si="104"/>
        <v>0.999992193298971+0.00776761736919359i</v>
      </c>
      <c r="P386" s="170" t="str">
        <f t="shared" si="120"/>
        <v>0.958743234540342+5.31810086111681i</v>
      </c>
      <c r="Q386" s="170" t="str">
        <f t="shared" si="105"/>
        <v>6.09339695491816-32.9047231467449i</v>
      </c>
      <c r="R386" s="170" t="str">
        <f t="shared" si="106"/>
        <v>10000-34914.5363569527i</v>
      </c>
      <c r="S386" s="170" t="str">
        <f t="shared" si="107"/>
        <v>-2862991.98127013i</v>
      </c>
      <c r="T386" s="170" t="str">
        <f t="shared" si="116"/>
        <v>9760.37150959055-34527.5600597175i</v>
      </c>
      <c r="U386" s="170" t="str">
        <f t="shared" si="108"/>
        <v>-1.02740752732532+3.63448000628606i</v>
      </c>
      <c r="V386" s="170"/>
    </row>
    <row r="387" spans="1:22" x14ac:dyDescent="0.2">
      <c r="A387" s="8"/>
      <c r="B387" s="170">
        <f t="shared" si="117"/>
        <v>2.7499999999999627</v>
      </c>
      <c r="C387" s="170">
        <f t="shared" si="118"/>
        <v>562.34132519030129</v>
      </c>
      <c r="D387" s="170">
        <f t="shared" si="109"/>
        <v>0.56234132519030133</v>
      </c>
      <c r="E387" s="170">
        <f t="shared" si="110"/>
        <v>30.394985180508996</v>
      </c>
      <c r="F387" s="170">
        <f t="shared" si="111"/>
        <v>-79.629968627818215</v>
      </c>
      <c r="G387" s="170">
        <f t="shared" si="112"/>
        <v>11.450382499866246</v>
      </c>
      <c r="H387" s="170">
        <f t="shared" si="113"/>
        <v>105.95789418730614</v>
      </c>
      <c r="I387" s="170">
        <f t="shared" si="114"/>
        <v>41.84536768037524</v>
      </c>
      <c r="J387" s="170">
        <f t="shared" si="115"/>
        <v>26.327925559487923</v>
      </c>
      <c r="K387" s="170" t="str">
        <f t="shared" si="101"/>
        <v>1+0.00561927410946953i</v>
      </c>
      <c r="L387" s="170" t="str">
        <f t="shared" si="102"/>
        <v>1-0.000818927525338768i</v>
      </c>
      <c r="M387" s="170" t="str">
        <f t="shared" si="119"/>
        <v>1.00000460177824+0.00480034658413076i</v>
      </c>
      <c r="N387" s="170" t="str">
        <f t="shared" si="103"/>
        <v>1+5.37186594119977i</v>
      </c>
      <c r="O387" s="170" t="str">
        <f t="shared" si="104"/>
        <v>0.999992011457545+0.00785756213922856i</v>
      </c>
      <c r="P387" s="170" t="str">
        <f t="shared" si="120"/>
        <v>0.957782241020962+5.37968058995987i</v>
      </c>
      <c r="Q387" s="170" t="str">
        <f t="shared" si="105"/>
        <v>5.95707424611557-32.5534342977311i</v>
      </c>
      <c r="R387" s="170" t="str">
        <f t="shared" si="106"/>
        <v>10000-34514.8729641778i</v>
      </c>
      <c r="S387" s="170" t="str">
        <f t="shared" si="107"/>
        <v>-2830219.58306258i</v>
      </c>
      <c r="T387" s="170" t="str">
        <f t="shared" si="116"/>
        <v>9760.36880240765-34133.1018839967i</v>
      </c>
      <c r="U387" s="170" t="str">
        <f t="shared" si="108"/>
        <v>-1.0274072423587+3.59295809305229i</v>
      </c>
      <c r="V387" s="170"/>
    </row>
    <row r="388" spans="1:22" x14ac:dyDescent="0.2">
      <c r="A388" s="8"/>
      <c r="B388" s="170">
        <f t="shared" si="117"/>
        <v>2.7549999999999626</v>
      </c>
      <c r="C388" s="170">
        <f t="shared" si="118"/>
        <v>568.85293084379259</v>
      </c>
      <c r="D388" s="170">
        <f t="shared" si="109"/>
        <v>0.56885293084379263</v>
      </c>
      <c r="E388" s="170">
        <f t="shared" si="110"/>
        <v>30.298296114604881</v>
      </c>
      <c r="F388" s="170">
        <f t="shared" si="111"/>
        <v>-79.750044278858013</v>
      </c>
      <c r="G388" s="170">
        <f t="shared" si="112"/>
        <v>11.358208332392806</v>
      </c>
      <c r="H388" s="170">
        <f t="shared" si="113"/>
        <v>106.13275518538831</v>
      </c>
      <c r="I388" s="170">
        <f t="shared" si="114"/>
        <v>41.656504446997687</v>
      </c>
      <c r="J388" s="170">
        <f t="shared" si="115"/>
        <v>26.382710906530292</v>
      </c>
      <c r="K388" s="170" t="str">
        <f t="shared" si="101"/>
        <v>1+0.00568434223699396i</v>
      </c>
      <c r="L388" s="170" t="str">
        <f t="shared" si="102"/>
        <v>1-0.000828410259160599i</v>
      </c>
      <c r="M388" s="170" t="str">
        <f t="shared" si="119"/>
        <v>1.00000470896743+0.00485593197783336i</v>
      </c>
      <c r="N388" s="170" t="str">
        <f t="shared" si="103"/>
        <v>1+5.4340692171562i</v>
      </c>
      <c r="O388" s="170" t="str">
        <f t="shared" si="104"/>
        <v>0.999991825380487+0.00794854842061406i</v>
      </c>
      <c r="P388" s="170" t="str">
        <f t="shared" si="120"/>
        <v>0.956798863086953+5.44197334412856i</v>
      </c>
      <c r="Q388" s="170" t="str">
        <f t="shared" si="105"/>
        <v>5.82364896877964-32.2053428301653i</v>
      </c>
      <c r="R388" s="170" t="str">
        <f t="shared" si="106"/>
        <v>10000-34119.7844804291i</v>
      </c>
      <c r="S388" s="170" t="str">
        <f t="shared" si="107"/>
        <v>-2797822.32739519i</v>
      </c>
      <c r="T388" s="170" t="str">
        <f t="shared" si="116"/>
        <v>9760.36603216793-33743.1680135187i</v>
      </c>
      <c r="U388" s="170" t="str">
        <f t="shared" si="108"/>
        <v>-1.02740695075452+3.55191242247566i</v>
      </c>
      <c r="V388" s="170"/>
    </row>
    <row r="389" spans="1:22" x14ac:dyDescent="0.2">
      <c r="A389" s="8"/>
      <c r="B389" s="170">
        <f t="shared" si="117"/>
        <v>2.7599999999999625</v>
      </c>
      <c r="C389" s="170">
        <f t="shared" si="118"/>
        <v>575.43993733710749</v>
      </c>
      <c r="D389" s="170">
        <f t="shared" si="109"/>
        <v>0.57543993733710752</v>
      </c>
      <c r="E389" s="170">
        <f t="shared" si="110"/>
        <v>30.201534062146322</v>
      </c>
      <c r="F389" s="170">
        <f t="shared" si="111"/>
        <v>-79.868880190143713</v>
      </c>
      <c r="G389" s="170">
        <f t="shared" si="112"/>
        <v>11.266201875640778</v>
      </c>
      <c r="H389" s="170">
        <f t="shared" si="113"/>
        <v>106.30931480631041</v>
      </c>
      <c r="I389" s="170">
        <f t="shared" si="114"/>
        <v>41.467735937787097</v>
      </c>
      <c r="J389" s="170">
        <f t="shared" si="115"/>
        <v>26.440434616166698</v>
      </c>
      <c r="K389" s="170" t="str">
        <f t="shared" si="101"/>
        <v>1+0.00575016381792484i</v>
      </c>
      <c r="L389" s="170" t="str">
        <f t="shared" si="102"/>
        <v>1-0.00083800279786498i</v>
      </c>
      <c r="M389" s="170" t="str">
        <f t="shared" si="119"/>
        <v>1.00000481865337+0.00491216102005986i</v>
      </c>
      <c r="N389" s="170" t="str">
        <f t="shared" si="103"/>
        <v>1+5.49699277310138i</v>
      </c>
      <c r="O389" s="170" t="str">
        <f t="shared" si="104"/>
        <v>0.999991634969138+0.00804058827348315i</v>
      </c>
      <c r="P389" s="170" t="str">
        <f t="shared" si="120"/>
        <v>0.955792579338317+5.50498737886067i</v>
      </c>
      <c r="Q389" s="170" t="str">
        <f t="shared" si="105"/>
        <v>5.69306397539355-31.8604380710237i</v>
      </c>
      <c r="R389" s="170" t="str">
        <f t="shared" si="106"/>
        <v>10000-33729.218537156i</v>
      </c>
      <c r="S389" s="170" t="str">
        <f t="shared" si="107"/>
        <v>-2765795.92004679i</v>
      </c>
      <c r="T389" s="170" t="str">
        <f t="shared" si="116"/>
        <v>9760.36319740265-33357.7067629558i</v>
      </c>
      <c r="U389" s="170" t="str">
        <f t="shared" si="108"/>
        <v>-1.02740665235818+3.51133755399535i</v>
      </c>
      <c r="V389" s="170"/>
    </row>
    <row r="390" spans="1:22" x14ac:dyDescent="0.2">
      <c r="A390" s="8"/>
      <c r="B390" s="170">
        <f t="shared" si="117"/>
        <v>2.7649999999999624</v>
      </c>
      <c r="C390" s="170">
        <f t="shared" si="118"/>
        <v>582.1032177708214</v>
      </c>
      <c r="D390" s="170">
        <f t="shared" si="109"/>
        <v>0.58210321777082141</v>
      </c>
      <c r="E390" s="170">
        <f t="shared" si="110"/>
        <v>30.104700576596677</v>
      </c>
      <c r="F390" s="170">
        <f t="shared" si="111"/>
        <v>-79.986488231205996</v>
      </c>
      <c r="G390" s="170">
        <f t="shared" si="112"/>
        <v>11.174366405233426</v>
      </c>
      <c r="H390" s="170">
        <f t="shared" si="113"/>
        <v>106.48758249775651</v>
      </c>
      <c r="I390" s="170">
        <f t="shared" si="114"/>
        <v>41.279066981830105</v>
      </c>
      <c r="J390" s="170">
        <f t="shared" si="115"/>
        <v>26.50109426655051</v>
      </c>
      <c r="K390" s="170" t="str">
        <f t="shared" si="101"/>
        <v>1+0.00581674757684142i</v>
      </c>
      <c r="L390" s="170" t="str">
        <f t="shared" si="102"/>
        <v>1-0.000847706412932525i</v>
      </c>
      <c r="M390" s="170" t="str">
        <f t="shared" si="119"/>
        <v>1.00000493089422+0.00496904116390889i</v>
      </c>
      <c r="N390" s="170" t="str">
        <f t="shared" si="103"/>
        <v>1+5.5606449494845i</v>
      </c>
      <c r="O390" s="170" t="str">
        <f t="shared" si="104"/>
        <v>0.999991440122538+0.00813369389761862i</v>
      </c>
      <c r="P390" s="170" t="str">
        <f t="shared" si="120"/>
        <v>0.954762856230092+5.56873104494274i</v>
      </c>
      <c r="Q390" s="170" t="str">
        <f t="shared" si="105"/>
        <v>5.56526305170543-31.5187086969364i</v>
      </c>
      <c r="R390" s="170" t="str">
        <f t="shared" si="106"/>
        <v>10000-33343.1233652657i</v>
      </c>
      <c r="S390" s="170" t="str">
        <f t="shared" si="107"/>
        <v>-2734136.11595179i</v>
      </c>
      <c r="T390" s="170" t="str">
        <f t="shared" si="116"/>
        <v>9760.36029660892-32976.6670398207i</v>
      </c>
      <c r="U390" s="170" t="str">
        <f t="shared" si="108"/>
        <v>-1.02740634701147+3.47122810945481i</v>
      </c>
      <c r="V390" s="170"/>
    </row>
    <row r="391" spans="1:22" x14ac:dyDescent="0.2">
      <c r="A391" s="8"/>
      <c r="B391" s="170">
        <f t="shared" si="117"/>
        <v>2.7699999999999623</v>
      </c>
      <c r="C391" s="170">
        <f t="shared" si="118"/>
        <v>588.84365535553832</v>
      </c>
      <c r="D391" s="170">
        <f t="shared" si="109"/>
        <v>0.58884365535553829</v>
      </c>
      <c r="E391" s="170">
        <f t="shared" si="110"/>
        <v>30.007797180589776</v>
      </c>
      <c r="F391" s="170">
        <f t="shared" si="111"/>
        <v>-80.102880232298787</v>
      </c>
      <c r="G391" s="170">
        <f t="shared" si="112"/>
        <v>11.08270524703917</v>
      </c>
      <c r="H391" s="170">
        <f t="shared" si="113"/>
        <v>106.66756752381929</v>
      </c>
      <c r="I391" s="170">
        <f t="shared" si="114"/>
        <v>41.090502427628948</v>
      </c>
      <c r="J391" s="170">
        <f t="shared" si="115"/>
        <v>26.564687291520499</v>
      </c>
      <c r="K391" s="170" t="str">
        <f t="shared" si="101"/>
        <v>1+0.00588410233934883i</v>
      </c>
      <c r="L391" s="170" t="str">
        <f t="shared" si="102"/>
        <v>1-0.000857522390566899i</v>
      </c>
      <c r="M391" s="170" t="str">
        <f t="shared" si="119"/>
        <v>1.0000050457495+0.00502657994878193i</v>
      </c>
      <c r="N391" s="170" t="str">
        <f t="shared" si="103"/>
        <v>1+5.62503418333259i</v>
      </c>
      <c r="O391" s="170" t="str">
        <f t="shared" si="104"/>
        <v>0.999991240737379+0.00822787763407012i</v>
      </c>
      <c r="P391" s="170" t="str">
        <f t="shared" si="120"/>
        <v>0.953709147789457+5.633212789815i</v>
      </c>
      <c r="Q391" s="170" t="str">
        <f t="shared" si="105"/>
        <v>5.44019091021559-31.180142762283i</v>
      </c>
      <c r="R391" s="170" t="str">
        <f t="shared" si="106"/>
        <v>10000-32961.4477882615i</v>
      </c>
      <c r="S391" s="170" t="str">
        <f t="shared" si="107"/>
        <v>-2702838.71863745i</v>
      </c>
      <c r="T391" s="170" t="str">
        <f t="shared" si="116"/>
        <v>9760.35732824883-32599.9983376945i</v>
      </c>
      <c r="U391" s="170" t="str">
        <f t="shared" si="108"/>
        <v>-1.02740603455251+3.4315787723889i</v>
      </c>
      <c r="V391" s="170"/>
    </row>
    <row r="392" spans="1:22" x14ac:dyDescent="0.2">
      <c r="A392" s="8"/>
      <c r="B392" s="170">
        <f t="shared" si="117"/>
        <v>2.7749999999999622</v>
      </c>
      <c r="C392" s="170">
        <f t="shared" si="118"/>
        <v>595.66214352895872</v>
      </c>
      <c r="D392" s="170">
        <f t="shared" si="109"/>
        <v>0.59566214352895874</v>
      </c>
      <c r="E392" s="170">
        <f t="shared" si="110"/>
        <v>29.910825366439759</v>
      </c>
      <c r="F392" s="170">
        <f t="shared" si="111"/>
        <v>-80.218067982217036</v>
      </c>
      <c r="G392" s="170">
        <f t="shared" si="112"/>
        <v>10.991221777347276</v>
      </c>
      <c r="H392" s="170">
        <f t="shared" si="113"/>
        <v>106.84927895594649</v>
      </c>
      <c r="I392" s="170">
        <f t="shared" si="114"/>
        <v>40.902047143787037</v>
      </c>
      <c r="J392" s="170">
        <f t="shared" si="115"/>
        <v>26.631210973729452</v>
      </c>
      <c r="K392" s="170" t="str">
        <f t="shared" si="101"/>
        <v>1+0.00595223703324788i</v>
      </c>
      <c r="L392" s="170" t="str">
        <f t="shared" si="102"/>
        <v>1-0.000867452031865307i</v>
      </c>
      <c r="M392" s="170" t="str">
        <f t="shared" si="119"/>
        <v>1.00000516328011+0.00508478500138257i</v>
      </c>
      <c r="N392" s="170" t="str">
        <f t="shared" si="103"/>
        <v>1+5.69016900936885i</v>
      </c>
      <c r="O392" s="170" t="str">
        <f t="shared" si="104"/>
        <v>0.999991036707942+0.00832315196678986i</v>
      </c>
      <c r="P392" s="170" t="str">
        <f t="shared" si="120"/>
        <v>0.952630895326247+5.69844115868895i</v>
      </c>
      <c r="Q392" s="170" t="str">
        <f t="shared" si="105"/>
        <v>5.31779318326102-30.8447277265434i</v>
      </c>
      <c r="R392" s="170" t="str">
        <f t="shared" si="106"/>
        <v>10000-32584.1412154591i</v>
      </c>
      <c r="S392" s="170" t="str">
        <f t="shared" si="107"/>
        <v>-2671899.57966765i</v>
      </c>
      <c r="T392" s="170" t="str">
        <f t="shared" si="116"/>
        <v>9760.35429074859-32227.6507295313i</v>
      </c>
      <c r="U392" s="170" t="str">
        <f t="shared" si="108"/>
        <v>-1.02740571481564+3.39238428731909i</v>
      </c>
      <c r="V392" s="170"/>
    </row>
    <row r="393" spans="1:22" x14ac:dyDescent="0.2">
      <c r="A393" s="8"/>
      <c r="B393" s="170">
        <f t="shared" si="117"/>
        <v>2.7799999999999621</v>
      </c>
      <c r="C393" s="170">
        <f t="shared" si="118"/>
        <v>602.55958607430534</v>
      </c>
      <c r="D393" s="170">
        <f t="shared" si="109"/>
        <v>0.60255958607430538</v>
      </c>
      <c r="E393" s="170">
        <f t="shared" si="110"/>
        <v>29.813786596646636</v>
      </c>
      <c r="F393" s="170">
        <f t="shared" si="111"/>
        <v>-80.332063226213322</v>
      </c>
      <c r="G393" s="170">
        <f t="shared" si="112"/>
        <v>10.899919423015485</v>
      </c>
      <c r="H393" s="170">
        <f t="shared" si="113"/>
        <v>107.03272566369786</v>
      </c>
      <c r="I393" s="170">
        <f t="shared" si="114"/>
        <v>40.713706019662119</v>
      </c>
      <c r="J393" s="170">
        <f t="shared" si="115"/>
        <v>26.700662437484539</v>
      </c>
      <c r="K393" s="170" t="str">
        <f t="shared" si="101"/>
        <v>1+0.00602116068971844i</v>
      </c>
      <c r="L393" s="170" t="str">
        <f t="shared" si="102"/>
        <v>1-0.000877496652990947i</v>
      </c>
      <c r="M393" s="170" t="str">
        <f t="shared" si="119"/>
        <v>1.00000528354835+0.00514366403672749i</v>
      </c>
      <c r="N393" s="170" t="str">
        <f t="shared" si="103"/>
        <v>1+5.75605806114393i</v>
      </c>
      <c r="O393" s="170" t="str">
        <f t="shared" si="104"/>
        <v>0.999990827926049+0.00841952952428749i</v>
      </c>
      <c r="P393" s="170" t="str">
        <f t="shared" si="120"/>
        <v>0.951527527136735+5.76442479567802i</v>
      </c>
      <c r="Q393" s="170" t="str">
        <f t="shared" si="105"/>
        <v>5.19801641572427-30.5124504809134i</v>
      </c>
      <c r="R393" s="170" t="str">
        <f t="shared" si="106"/>
        <v>10000-32211.1536352808i</v>
      </c>
      <c r="S393" s="170" t="str">
        <f t="shared" si="107"/>
        <v>-2641314.59809302i</v>
      </c>
      <c r="T393" s="170" t="str">
        <f t="shared" si="116"/>
        <v>9760.35118249786-31859.5748610412i</v>
      </c>
      <c r="U393" s="170" t="str">
        <f t="shared" si="108"/>
        <v>-1.02740538763135+3.35363945905697i</v>
      </c>
      <c r="V393" s="170"/>
    </row>
    <row r="394" spans="1:22" x14ac:dyDescent="0.2">
      <c r="A394" s="8"/>
      <c r="B394" s="170">
        <f t="shared" si="117"/>
        <v>2.784999999999962</v>
      </c>
      <c r="C394" s="170">
        <f t="shared" si="118"/>
        <v>609.5368972401161</v>
      </c>
      <c r="D394" s="170">
        <f t="shared" si="109"/>
        <v>0.60953689724011606</v>
      </c>
      <c r="E394" s="170">
        <f t="shared" si="110"/>
        <v>29.716682304398716</v>
      </c>
      <c r="F394" s="170">
        <f t="shared" si="111"/>
        <v>-80.444877664010406</v>
      </c>
      <c r="G394" s="170">
        <f t="shared" si="112"/>
        <v>10.80880166158726</v>
      </c>
      <c r="H394" s="170">
        <f t="shared" si="113"/>
        <v>107.21791630531409</v>
      </c>
      <c r="I394" s="170">
        <f t="shared" si="114"/>
        <v>40.525483965985977</v>
      </c>
      <c r="J394" s="170">
        <f t="shared" si="115"/>
        <v>26.773038641303685</v>
      </c>
      <c r="K394" s="170" t="str">
        <f t="shared" si="101"/>
        <v>1+0.00609088244451654i</v>
      </c>
      <c r="L394" s="170" t="str">
        <f t="shared" si="102"/>
        <v>1-0.00088765758534747i</v>
      </c>
      <c r="M394" s="170" t="str">
        <f t="shared" si="119"/>
        <v>1.000005406618+0.00520322485916907i</v>
      </c>
      <c r="N394" s="170" t="str">
        <f t="shared" si="103"/>
        <v>1+5.82271007218027i</v>
      </c>
      <c r="O394" s="170" t="str">
        <f t="shared" si="104"/>
        <v>0.999990614281002+0.00851702308130384i</v>
      </c>
      <c r="P394" s="170" t="str">
        <f t="shared" si="120"/>
        <v>0.950398458200502+5.83117244494103i</v>
      </c>
      <c r="Q394" s="170" t="str">
        <f t="shared" si="105"/>
        <v>5.08080805739357-30.1832973741998i</v>
      </c>
      <c r="R394" s="170" t="str">
        <f t="shared" si="106"/>
        <v>10000-31842.435608627i</v>
      </c>
      <c r="S394" s="170" t="str">
        <f t="shared" si="107"/>
        <v>-2611079.71990741i</v>
      </c>
      <c r="T394" s="170" t="str">
        <f t="shared" si="116"/>
        <v>9760.34800184869-31495.7219441482i</v>
      </c>
      <c r="U394" s="170" t="str">
        <f t="shared" si="108"/>
        <v>-1.02740505282618+3.3153391520156i</v>
      </c>
      <c r="V394" s="170"/>
    </row>
    <row r="395" spans="1:22" x14ac:dyDescent="0.2">
      <c r="A395" s="8"/>
      <c r="B395" s="170">
        <f t="shared" si="117"/>
        <v>2.7899999999999618</v>
      </c>
      <c r="C395" s="170">
        <f t="shared" si="118"/>
        <v>616.5950018614285</v>
      </c>
      <c r="D395" s="170">
        <f t="shared" si="109"/>
        <v>0.61659500186142846</v>
      </c>
      <c r="E395" s="170">
        <f t="shared" si="110"/>
        <v>29.619513894069904</v>
      </c>
      <c r="F395" s="170">
        <f t="shared" si="111"/>
        <v>-80.556522947908277</v>
      </c>
      <c r="G395" s="170">
        <f t="shared" si="112"/>
        <v>10.717872021377596</v>
      </c>
      <c r="H395" s="170">
        <f t="shared" si="113"/>
        <v>107.40485931809978</v>
      </c>
      <c r="I395" s="170">
        <f t="shared" si="114"/>
        <v>40.337385915447499</v>
      </c>
      <c r="J395" s="170">
        <f t="shared" si="115"/>
        <v>26.848336370191504</v>
      </c>
      <c r="K395" s="170" t="str">
        <f t="shared" si="101"/>
        <v>1+0.00616141153918524i</v>
      </c>
      <c r="L395" s="170" t="str">
        <f t="shared" si="102"/>
        <v>1-0.000897936175755453i</v>
      </c>
      <c r="M395" s="170" t="str">
        <f t="shared" si="119"/>
        <v>1.00000553255431+0.00526347536342979i</v>
      </c>
      <c r="N395" s="170" t="str">
        <f t="shared" si="103"/>
        <v>1+5.89013387712973i</v>
      </c>
      <c r="O395" s="170" t="str">
        <f t="shared" si="104"/>
        <v>0.999990395659522+0.0086156455605043i</v>
      </c>
      <c r="P395" s="170" t="str">
        <f t="shared" si="120"/>
        <v>0.949243089870253+5.89869295183902i</v>
      </c>
      <c r="Q395" s="170" t="str">
        <f t="shared" si="105"/>
        <v>4.96611645499789-29.8572542379989i</v>
      </c>
      <c r="R395" s="170" t="str">
        <f t="shared" si="106"/>
        <v>10000-31477.9382623225i</v>
      </c>
      <c r="S395" s="170" t="str">
        <f t="shared" si="107"/>
        <v>-2581190.93751044i</v>
      </c>
      <c r="T395" s="170" t="str">
        <f t="shared" si="116"/>
        <v>9760.34474711487-31136.0437505233i</v>
      </c>
      <c r="U395" s="170" t="str">
        <f t="shared" si="108"/>
        <v>-1.02740471022262+3.27747828952877i</v>
      </c>
      <c r="V395" s="170"/>
    </row>
    <row r="396" spans="1:22" x14ac:dyDescent="0.2">
      <c r="A396" s="8"/>
      <c r="B396" s="170">
        <f t="shared" si="117"/>
        <v>2.7949999999999617</v>
      </c>
      <c r="C396" s="170">
        <f t="shared" si="118"/>
        <v>623.73483548236493</v>
      </c>
      <c r="D396" s="170">
        <f t="shared" si="109"/>
        <v>0.62373483548236497</v>
      </c>
      <c r="E396" s="170">
        <f t="shared" si="110"/>
        <v>29.522282741712608</v>
      </c>
      <c r="F396" s="170">
        <f t="shared" si="111"/>
        <v>-80.667010680980738</v>
      </c>
      <c r="G396" s="170">
        <f t="shared" si="112"/>
        <v>10.627134081525965</v>
      </c>
      <c r="H396" s="170">
        <f t="shared" si="113"/>
        <v>107.59356290862239</v>
      </c>
      <c r="I396" s="170">
        <f t="shared" si="114"/>
        <v>40.149416823238575</v>
      </c>
      <c r="J396" s="170">
        <f t="shared" si="115"/>
        <v>26.92655222764165</v>
      </c>
      <c r="K396" s="170" t="str">
        <f t="shared" si="101"/>
        <v>1+0.00623275732227964i</v>
      </c>
      <c r="L396" s="170" t="str">
        <f t="shared" si="102"/>
        <v>1-0.000908333786630921i</v>
      </c>
      <c r="M396" s="170" t="str">
        <f t="shared" si="119"/>
        <v>1.00000566142406+0.00532442353564872i</v>
      </c>
      <c r="N396" s="170" t="str">
        <f t="shared" si="103"/>
        <v>1+5.95833841294463i</v>
      </c>
      <c r="O396" s="170" t="str">
        <f t="shared" si="104"/>
        <v>0.999990171945693+0.00871541003419166i</v>
      </c>
      <c r="P396" s="170" t="str">
        <f t="shared" si="120"/>
        <v>0.948060809554406+5.96699526410532i</v>
      </c>
      <c r="Q396" s="170" t="str">
        <f t="shared" si="105"/>
        <v>4.85389084394273-29.5343064111727i</v>
      </c>
      <c r="R396" s="170" t="str">
        <f t="shared" si="106"/>
        <v>10000-31117.613282639i</v>
      </c>
      <c r="S396" s="170" t="str">
        <f t="shared" si="107"/>
        <v>-2551644.28917639i</v>
      </c>
      <c r="T396" s="170" t="str">
        <f t="shared" si="116"/>
        <v>9760.34141657077-30780.4926051917i</v>
      </c>
      <c r="U396" s="170" t="str">
        <f t="shared" si="108"/>
        <v>-1.02740435963903+3.24005185317808i</v>
      </c>
      <c r="V396" s="170"/>
    </row>
    <row r="397" spans="1:22" x14ac:dyDescent="0.2">
      <c r="A397" s="8"/>
      <c r="B397" s="170">
        <f t="shared" si="117"/>
        <v>2.7999999999999616</v>
      </c>
      <c r="C397" s="170">
        <f t="shared" si="118"/>
        <v>630.95734448013775</v>
      </c>
      <c r="D397" s="170">
        <f t="shared" si="109"/>
        <v>0.63095734448013774</v>
      </c>
      <c r="E397" s="170">
        <f t="shared" si="110"/>
        <v>29.424990195546066</v>
      </c>
      <c r="F397" s="170">
        <f t="shared" si="111"/>
        <v>-80.776352415361401</v>
      </c>
      <c r="G397" s="170">
        <f t="shared" si="112"/>
        <v>10.536591472014894</v>
      </c>
      <c r="H397" s="170">
        <f t="shared" si="113"/>
        <v>107.78403504272943</v>
      </c>
      <c r="I397" s="170">
        <f t="shared" si="114"/>
        <v>39.961581667560964</v>
      </c>
      <c r="J397" s="170">
        <f t="shared" si="115"/>
        <v>27.007682627368027</v>
      </c>
      <c r="K397" s="170" t="str">
        <f t="shared" si="101"/>
        <v>1+0.00630492925060602i</v>
      </c>
      <c r="L397" s="170" t="str">
        <f t="shared" si="102"/>
        <v>1-0.000918851796165934i</v>
      </c>
      <c r="M397" s="170" t="str">
        <f t="shared" si="119"/>
        <v>1.00000579329557+0.00538607745444009i</v>
      </c>
      <c r="N397" s="170" t="str">
        <f t="shared" si="103"/>
        <v>1+6.02733272006231i</v>
      </c>
      <c r="O397" s="170" t="str">
        <f t="shared" si="104"/>
        <v>0.9999899430209+0.00881632972603883i</v>
      </c>
      <c r="P397" s="170" t="str">
        <f t="shared" si="120"/>
        <v>0.946850990392288+6.03608843302915i</v>
      </c>
      <c r="Q397" s="170" t="str">
        <f t="shared" si="105"/>
        <v>4.74408133976863-29.2144387636331i</v>
      </c>
      <c r="R397" s="170" t="str">
        <f t="shared" si="106"/>
        <v>10000-30761.4129088906i</v>
      </c>
      <c r="S397" s="170" t="str">
        <f t="shared" si="107"/>
        <v>-2522435.85852903i</v>
      </c>
      <c r="T397" s="170" t="str">
        <f t="shared" si="116"/>
        <v>9760.3380084507-30429.0213802138i</v>
      </c>
      <c r="U397" s="170" t="str">
        <f t="shared" si="108"/>
        <v>-1.02740400088955+3.20305488212777i</v>
      </c>
      <c r="V397" s="170"/>
    </row>
    <row r="398" spans="1:22" x14ac:dyDescent="0.2">
      <c r="A398" s="8"/>
      <c r="B398" s="170">
        <f t="shared" si="117"/>
        <v>2.8049999999999615</v>
      </c>
      <c r="C398" s="170">
        <f t="shared" si="118"/>
        <v>638.26348619049247</v>
      </c>
      <c r="D398" s="170">
        <f t="shared" si="109"/>
        <v>0.63826348619049245</v>
      </c>
      <c r="E398" s="170">
        <f t="shared" si="110"/>
        <v>29.327637576440097</v>
      </c>
      <c r="F398" s="170">
        <f t="shared" si="111"/>
        <v>-80.884559650615273</v>
      </c>
      <c r="G398" s="170">
        <f t="shared" si="112"/>
        <v>10.446247873652737</v>
      </c>
      <c r="H398" s="170">
        <f t="shared" si="113"/>
        <v>107.97628343538628</v>
      </c>
      <c r="I398" s="170">
        <f t="shared" si="114"/>
        <v>39.773885450092834</v>
      </c>
      <c r="J398" s="170">
        <f t="shared" si="115"/>
        <v>27.091723784771006</v>
      </c>
      <c r="K398" s="170" t="str">
        <f t="shared" si="101"/>
        <v>1+0.00637793689047531i</v>
      </c>
      <c r="L398" s="170" t="str">
        <f t="shared" si="102"/>
        <v>1-0.000929491598511262i</v>
      </c>
      <c r="M398" s="170" t="str">
        <f t="shared" si="119"/>
        <v>1.00000592823876+0.00544844529196405i</v>
      </c>
      <c r="N398" s="170" t="str">
        <f t="shared" si="103"/>
        <v>1+6.09712594360346i</v>
      </c>
      <c r="O398" s="170" t="str">
        <f t="shared" si="104"/>
        <v>0.999989708763763+0.00891841801284168i</v>
      </c>
      <c r="P398" s="170" t="str">
        <f t="shared" si="120"/>
        <v>0.945612990921766+6.10598161465285i</v>
      </c>
      <c r="Q398" s="170" t="str">
        <f t="shared" si="105"/>
        <v>4.63663892935543-28.8976357194467i</v>
      </c>
      <c r="R398" s="170" t="str">
        <f t="shared" si="106"/>
        <v>10000-30409.2899271038i</v>
      </c>
      <c r="S398" s="170" t="str">
        <f t="shared" si="107"/>
        <v>-2493561.77402251i</v>
      </c>
      <c r="T398" s="170" t="str">
        <f t="shared" si="116"/>
        <v>9760.3345209478-30081.5834884385i</v>
      </c>
      <c r="U398" s="170" t="str">
        <f t="shared" si="108"/>
        <v>-1.02740363378398+3.16648247246721i</v>
      </c>
      <c r="V398" s="170"/>
    </row>
    <row r="399" spans="1:22" x14ac:dyDescent="0.2">
      <c r="A399" s="8"/>
      <c r="B399" s="170">
        <f t="shared" si="117"/>
        <v>2.8099999999999614</v>
      </c>
      <c r="C399" s="170">
        <f t="shared" si="118"/>
        <v>645.65422903459864</v>
      </c>
      <c r="D399" s="170">
        <f t="shared" si="109"/>
        <v>0.64565422903459868</v>
      </c>
      <c r="E399" s="170">
        <f t="shared" si="110"/>
        <v>29.230226178393636</v>
      </c>
      <c r="F399" s="170">
        <f t="shared" si="111"/>
        <v>-80.991643832193873</v>
      </c>
      <c r="G399" s="170">
        <f t="shared" si="112"/>
        <v>10.356107018018616</v>
      </c>
      <c r="H399" s="170">
        <f t="shared" si="113"/>
        <v>108.17031554033976</v>
      </c>
      <c r="I399" s="170">
        <f t="shared" si="114"/>
        <v>39.586333196412255</v>
      </c>
      <c r="J399" s="170">
        <f t="shared" si="115"/>
        <v>27.178671708145885</v>
      </c>
      <c r="K399" s="170" t="str">
        <f t="shared" si="101"/>
        <v>1+0.00645178991897109i</v>
      </c>
      <c r="L399" s="170" t="str">
        <f t="shared" si="102"/>
        <v>1-0.000940254603961184i</v>
      </c>
      <c r="M399" s="170" t="str">
        <f t="shared" si="119"/>
        <v>1.00000606632518+0.00551153531500991i</v>
      </c>
      <c r="N399" s="170" t="str">
        <f t="shared" si="103"/>
        <v>1+6.16772733458426i</v>
      </c>
      <c r="O399" s="170" t="str">
        <f t="shared" si="104"/>
        <v>0.999989469050077+0.00902168842629204i</v>
      </c>
      <c r="P399" s="170" t="str">
        <f t="shared" si="120"/>
        <v>0.944346154739133+6.17668407098285i</v>
      </c>
      <c r="Q399" s="170" t="str">
        <f t="shared" si="105"/>
        <v>4.53151546189306-28.5838812792695i</v>
      </c>
      <c r="R399" s="170" t="str">
        <f t="shared" si="106"/>
        <v>10000-30061.1976637585i</v>
      </c>
      <c r="S399" s="170" t="str">
        <f t="shared" si="107"/>
        <v>-2465018.2084282i</v>
      </c>
      <c r="T399" s="170" t="str">
        <f t="shared" si="116"/>
        <v>9760.33095221306-29738.1328773275i</v>
      </c>
      <c r="U399" s="170" t="str">
        <f t="shared" si="108"/>
        <v>-1.02740325812769+3.13032977656079i</v>
      </c>
      <c r="V399" s="170"/>
    </row>
    <row r="400" spans="1:22" x14ac:dyDescent="0.2">
      <c r="A400" s="8"/>
      <c r="B400" s="170">
        <f t="shared" si="117"/>
        <v>2.8149999999999613</v>
      </c>
      <c r="C400" s="170">
        <f t="shared" si="118"/>
        <v>653.13055264741479</v>
      </c>
      <c r="D400" s="170">
        <f t="shared" si="109"/>
        <v>0.65313055264741482</v>
      </c>
      <c r="E400" s="170">
        <f t="shared" si="110"/>
        <v>29.132757269008206</v>
      </c>
      <c r="F400" s="170">
        <f t="shared" si="111"/>
        <v>-81.097616349971048</v>
      </c>
      <c r="G400" s="170">
        <f t="shared" si="112"/>
        <v>10.266172687368918</v>
      </c>
      <c r="H400" s="170">
        <f t="shared" si="113"/>
        <v>108.36613853960905</v>
      </c>
      <c r="I400" s="170">
        <f t="shared" si="114"/>
        <v>39.398929956377124</v>
      </c>
      <c r="J400" s="170">
        <f t="shared" si="115"/>
        <v>27.268522189638006</v>
      </c>
      <c r="K400" s="170" t="str">
        <f t="shared" si="101"/>
        <v>1+0.00652649812523229i</v>
      </c>
      <c r="L400" s="170" t="str">
        <f t="shared" si="102"/>
        <v>1-0.000951142239140411i</v>
      </c>
      <c r="M400" s="170" t="str">
        <f t="shared" si="119"/>
        <v>1.00000620762804+0.00557535588609188i</v>
      </c>
      <c r="N400" s="170" t="str">
        <f t="shared" si="103"/>
        <v>1+6.23914625114261i</v>
      </c>
      <c r="O400" s="170" t="str">
        <f t="shared" si="104"/>
        <v>0.999989223752742+0.00912615465477134i</v>
      </c>
      <c r="P400" s="170" t="str">
        <f t="shared" si="120"/>
        <v>0.943049810151078+6.2482051712147i</v>
      </c>
      <c r="Q400" s="170" t="str">
        <f t="shared" si="105"/>
        <v>4.42866363963962-28.2731590421244i</v>
      </c>
      <c r="R400" s="170" t="str">
        <f t="shared" si="106"/>
        <v>10000-29717.0899796024i</v>
      </c>
      <c r="S400" s="170" t="str">
        <f t="shared" si="107"/>
        <v>-2436801.37832739i</v>
      </c>
      <c r="T400" s="170" t="str">
        <f t="shared" si="116"/>
        <v>9760.32730035454-29398.6240228519i</v>
      </c>
      <c r="U400" s="170" t="str">
        <f t="shared" si="108"/>
        <v>-1.02740287372153+3.09459200240547i</v>
      </c>
      <c r="V400" s="170"/>
    </row>
    <row r="401" spans="1:22" x14ac:dyDescent="0.2">
      <c r="A401" s="8"/>
      <c r="B401" s="170">
        <f t="shared" si="117"/>
        <v>2.8199999999999612</v>
      </c>
      <c r="C401" s="170">
        <f t="shared" si="118"/>
        <v>660.69344800753709</v>
      </c>
      <c r="D401" s="170">
        <f t="shared" si="109"/>
        <v>0.66069344800753704</v>
      </c>
      <c r="E401" s="170">
        <f t="shared" si="110"/>
        <v>29.035232089956597</v>
      </c>
      <c r="F401" s="170">
        <f t="shared" si="111"/>
        <v>-81.202488536858098</v>
      </c>
      <c r="G401" s="170">
        <f t="shared" si="112"/>
        <v>10.176448714502655</v>
      </c>
      <c r="H401" s="170">
        <f t="shared" si="113"/>
        <v>108.56375933280954</v>
      </c>
      <c r="I401" s="170">
        <f t="shared" si="114"/>
        <v>39.211680804459249</v>
      </c>
      <c r="J401" s="170">
        <f t="shared" si="115"/>
        <v>27.361270795951441</v>
      </c>
      <c r="K401" s="170" t="str">
        <f t="shared" si="101"/>
        <v>1+0.00660207141175072i</v>
      </c>
      <c r="L401" s="170" t="str">
        <f t="shared" si="102"/>
        <v>1-0.000962155947193194i</v>
      </c>
      <c r="M401" s="170" t="str">
        <f t="shared" si="119"/>
        <v>1.00000635222227+0.00563991546455753i</v>
      </c>
      <c r="N401" s="170" t="str">
        <f t="shared" si="103"/>
        <v>1+6.31139215977852i</v>
      </c>
      <c r="O401" s="170" t="str">
        <f t="shared" si="104"/>
        <v>0.999988972741698+0.00923183054516502i</v>
      </c>
      <c r="P401" s="170" t="str">
        <f t="shared" si="120"/>
        <v>0.94172326981854+6.32055439297209i</v>
      </c>
      <c r="Q401" s="170" t="str">
        <f t="shared" si="105"/>
        <v>4.32803700848601-27.9654522265346i</v>
      </c>
      <c r="R401" s="170" t="str">
        <f t="shared" si="106"/>
        <v>10000-29376.9212635346i</v>
      </c>
      <c r="S401" s="170" t="str">
        <f t="shared" si="107"/>
        <v>-2408907.54360984i</v>
      </c>
      <c r="T401" s="170" t="str">
        <f t="shared" si="116"/>
        <v>9760.32356343614-29063.0119234572i</v>
      </c>
      <c r="U401" s="170" t="str">
        <f t="shared" si="108"/>
        <v>-1.0274024803617+3.0592644129955i</v>
      </c>
      <c r="V401" s="170"/>
    </row>
    <row r="402" spans="1:22" x14ac:dyDescent="0.2">
      <c r="A402" s="8"/>
      <c r="B402" s="170">
        <f t="shared" si="117"/>
        <v>2.8249999999999611</v>
      </c>
      <c r="C402" s="170">
        <f t="shared" si="118"/>
        <v>668.34391756855507</v>
      </c>
      <c r="D402" s="170">
        <f t="shared" si="109"/>
        <v>0.66834391756855505</v>
      </c>
      <c r="E402" s="170">
        <f t="shared" si="110"/>
        <v>28.937651857445545</v>
      </c>
      <c r="F402" s="170">
        <f t="shared" si="111"/>
        <v>-81.306271667494713</v>
      </c>
      <c r="G402" s="170">
        <f t="shared" si="112"/>
        <v>10.086938982585252</v>
      </c>
      <c r="H402" s="170">
        <f t="shared" si="113"/>
        <v>108.76318452631304</v>
      </c>
      <c r="I402" s="170">
        <f t="shared" si="114"/>
        <v>39.024590840030797</v>
      </c>
      <c r="J402" s="170">
        <f t="shared" si="115"/>
        <v>27.456912858818328</v>
      </c>
      <c r="K402" s="170" t="str">
        <f t="shared" si="101"/>
        <v>1+0.00667851979568367i</v>
      </c>
      <c r="L402" s="170" t="str">
        <f t="shared" si="102"/>
        <v>1-0.000973297187974607i</v>
      </c>
      <c r="M402" s="170" t="str">
        <f t="shared" si="119"/>
        <v>1.00000650018454+0.00570522260770906i</v>
      </c>
      <c r="N402" s="170" t="str">
        <f t="shared" si="103"/>
        <v>1+6.38447463660896i</v>
      </c>
      <c r="O402" s="170" t="str">
        <f t="shared" si="104"/>
        <v>0.999988715883855+0.00933873010469789i</v>
      </c>
      <c r="P402" s="170" t="str">
        <f t="shared" si="120"/>
        <v>0.940365830392275+6.39374132356033i</v>
      </c>
      <c r="Q402" s="170" t="str">
        <f t="shared" si="105"/>
        <v>4.22958994834583-27.6607436910214i</v>
      </c>
      <c r="R402" s="170" t="str">
        <f t="shared" si="106"/>
        <v>10000-29040.6464265604i</v>
      </c>
      <c r="S402" s="170" t="str">
        <f t="shared" si="107"/>
        <v>-2381333.00697795i</v>
      </c>
      <c r="T402" s="170" t="str">
        <f t="shared" si="116"/>
        <v>9760.31973947666-28731.2520940989i</v>
      </c>
      <c r="U402" s="170" t="str">
        <f t="shared" si="108"/>
        <v>-1.02740207783965+3.02434232569463i</v>
      </c>
      <c r="V402" s="170"/>
    </row>
    <row r="403" spans="1:22" x14ac:dyDescent="0.2">
      <c r="A403" s="8"/>
      <c r="B403" s="170">
        <f t="shared" si="117"/>
        <v>2.829999999999961</v>
      </c>
      <c r="C403" s="170">
        <f t="shared" si="118"/>
        <v>676.08297539192142</v>
      </c>
      <c r="D403" s="170">
        <f t="shared" si="109"/>
        <v>0.67608297539192141</v>
      </c>
      <c r="E403" s="170">
        <f t="shared" si="110"/>
        <v>28.840017762673632</v>
      </c>
      <c r="F403" s="170">
        <f t="shared" si="111"/>
        <v>-81.408976957014175</v>
      </c>
      <c r="G403" s="170">
        <f t="shared" si="112"/>
        <v>9.9976474249282248</v>
      </c>
      <c r="H403" s="170">
        <f t="shared" si="113"/>
        <v>108.96442042225134</v>
      </c>
      <c r="I403" s="170">
        <f t="shared" si="114"/>
        <v>38.837665187601857</v>
      </c>
      <c r="J403" s="170">
        <f t="shared" si="115"/>
        <v>27.555443465237161</v>
      </c>
      <c r="K403" s="170" t="str">
        <f t="shared" si="101"/>
        <v>1+0.00675585341018162i</v>
      </c>
      <c r="L403" s="170" t="str">
        <f t="shared" si="102"/>
        <v>1-0.000984567438244047i</v>
      </c>
      <c r="M403" s="170" t="str">
        <f t="shared" si="119"/>
        <v>1.00000665159329+0.00577128597193757i</v>
      </c>
      <c r="N403" s="170" t="str">
        <f t="shared" si="103"/>
        <v>1+6.45840336863705i</v>
      </c>
      <c r="O403" s="170" t="str">
        <f t="shared" si="104"/>
        <v>0.999988453043025+0.00944686750279077i</v>
      </c>
      <c r="P403" s="170" t="str">
        <f t="shared" si="120"/>
        <v>0.938976772139933+6.46777566123402i</v>
      </c>
      <c r="Q403" s="170" t="str">
        <f t="shared" si="105"/>
        <v>4.13327766338848-27.3590159539828i</v>
      </c>
      <c r="R403" s="170" t="str">
        <f t="shared" si="106"/>
        <v>10000-28708.2208958143i</v>
      </c>
      <c r="S403" s="170" t="str">
        <f t="shared" si="107"/>
        <v>-2354074.11345677i</v>
      </c>
      <c r="T403" s="170" t="str">
        <f t="shared" si="116"/>
        <v>9760.31582644886-28403.3005603462i</v>
      </c>
      <c r="U403" s="170" t="str">
        <f t="shared" si="108"/>
        <v>-1.02740166594199+2.98982111161539i</v>
      </c>
      <c r="V403" s="170"/>
    </row>
    <row r="404" spans="1:22" x14ac:dyDescent="0.2">
      <c r="A404" s="8"/>
      <c r="B404" s="170">
        <f t="shared" si="117"/>
        <v>2.8349999999999609</v>
      </c>
      <c r="C404" s="170">
        <f t="shared" si="118"/>
        <v>683.91164728136823</v>
      </c>
      <c r="D404" s="170">
        <f t="shared" si="109"/>
        <v>0.68391164728136822</v>
      </c>
      <c r="E404" s="170">
        <f t="shared" si="110"/>
        <v>28.742330972283824</v>
      </c>
      <c r="F404" s="170">
        <f t="shared" si="111"/>
        <v>-81.510615559880421</v>
      </c>
      <c r="G404" s="170">
        <f t="shared" si="112"/>
        <v>9.9085780247234911</v>
      </c>
      <c r="H404" s="170">
        <f t="shared" si="113"/>
        <v>109.16747300736627</v>
      </c>
      <c r="I404" s="170">
        <f t="shared" si="114"/>
        <v>38.650908997007313</v>
      </c>
      <c r="J404" s="170">
        <f t="shared" si="115"/>
        <v>27.656857447485848</v>
      </c>
      <c r="K404" s="170" t="str">
        <f t="shared" si="101"/>
        <v>1+0.0068340825057314i</v>
      </c>
      <c r="L404" s="170" t="str">
        <f t="shared" si="102"/>
        <v>1-0.000995968191860979i</v>
      </c>
      <c r="M404" s="170" t="str">
        <f t="shared" si="119"/>
        <v>1.0000068065288+0.00583811431387042i</v>
      </c>
      <c r="N404" s="170" t="str">
        <f t="shared" si="103"/>
        <v>1+6.53318815503616i</v>
      </c>
      <c r="O404" s="170" t="str">
        <f t="shared" si="104"/>
        <v>0.999988184079845+0.00955625707293866i</v>
      </c>
      <c r="P404" s="170" t="str">
        <f t="shared" si="120"/>
        <v>0.937555358564442+6.5426672164795i</v>
      </c>
      <c r="Q404" s="170" t="str">
        <f t="shared" si="105"/>
        <v>4.03905617213264-27.0602512129635i</v>
      </c>
      <c r="R404" s="170" t="str">
        <f t="shared" si="106"/>
        <v>10000-28379.6006086522i</v>
      </c>
      <c r="S404" s="170" t="str">
        <f t="shared" si="107"/>
        <v>-2327127.24990948i</v>
      </c>
      <c r="T404" s="170" t="str">
        <f t="shared" si="116"/>
        <v>9760.31182227815-28079.1138525521i</v>
      </c>
      <c r="U404" s="170" t="str">
        <f t="shared" si="108"/>
        <v>-1.02740124445033+2.95569619500549i</v>
      </c>
      <c r="V404" s="170"/>
    </row>
    <row r="405" spans="1:22" x14ac:dyDescent="0.2">
      <c r="A405" s="8"/>
      <c r="B405" s="170">
        <f t="shared" si="117"/>
        <v>2.8399999999999608</v>
      </c>
      <c r="C405" s="170">
        <f t="shared" si="118"/>
        <v>691.83097091887475</v>
      </c>
      <c r="D405" s="170">
        <f t="shared" si="109"/>
        <v>0.6918309709188748</v>
      </c>
      <c r="E405" s="170">
        <f t="shared" si="110"/>
        <v>28.644592628809811</v>
      </c>
      <c r="F405" s="170">
        <f t="shared" si="111"/>
        <v>-81.611198568794492</v>
      </c>
      <c r="G405" s="170">
        <f t="shared" si="112"/>
        <v>9.8197348147310635</v>
      </c>
      <c r="H405" s="170">
        <f t="shared" si="113"/>
        <v>109.37234794171528</v>
      </c>
      <c r="I405" s="170">
        <f t="shared" si="114"/>
        <v>38.464327443540874</v>
      </c>
      <c r="J405" s="170">
        <f t="shared" si="115"/>
        <v>27.761149372920784</v>
      </c>
      <c r="K405" s="170" t="str">
        <f t="shared" si="101"/>
        <v>1+0.00691321745151489i</v>
      </c>
      <c r="L405" s="170" t="str">
        <f t="shared" si="102"/>
        <v>1-0.00100750095998295i</v>
      </c>
      <c r="M405" s="170" t="str">
        <f t="shared" si="119"/>
        <v>1.00000696507322+0.00590571649153194i</v>
      </c>
      <c r="N405" s="170" t="str">
        <f t="shared" si="103"/>
        <v>1+6.60883890844871i</v>
      </c>
      <c r="O405" s="170" t="str">
        <f t="shared" si="104"/>
        <v>0.999987908851708+0.00966691331461059i</v>
      </c>
      <c r="P405" s="170" t="str">
        <f t="shared" si="120"/>
        <v>0.936100836013509+6.61842591331204i</v>
      </c>
      <c r="Q405" s="170" t="str">
        <f t="shared" si="105"/>
        <v>3.94688229741573-26.7644313633262i</v>
      </c>
      <c r="R405" s="170" t="str">
        <f t="shared" si="106"/>
        <v>10000-28054.7420068111i</v>
      </c>
      <c r="S405" s="170" t="str">
        <f t="shared" si="107"/>
        <v>-2300488.84455851i</v>
      </c>
      <c r="T405" s="170" t="str">
        <f t="shared" si="116"/>
        <v>9760.30772484173-27758.649000093i</v>
      </c>
      <c r="U405" s="170" t="str">
        <f t="shared" si="108"/>
        <v>-1.02740081314124+2.92196305264137i</v>
      </c>
      <c r="V405" s="170"/>
    </row>
    <row r="406" spans="1:22" x14ac:dyDescent="0.2">
      <c r="A406" s="8"/>
      <c r="B406" s="170">
        <f t="shared" si="117"/>
        <v>2.8449999999999607</v>
      </c>
      <c r="C406" s="170">
        <f t="shared" si="118"/>
        <v>699.84199600221029</v>
      </c>
      <c r="D406" s="170">
        <f t="shared" si="109"/>
        <v>0.69984199600221031</v>
      </c>
      <c r="E406" s="170">
        <f t="shared" si="110"/>
        <v>28.546803851117847</v>
      </c>
      <c r="F406" s="170">
        <f t="shared" si="111"/>
        <v>-81.710737013669274</v>
      </c>
      <c r="G406" s="170">
        <f t="shared" si="112"/>
        <v>9.7311218769178005</v>
      </c>
      <c r="H406" s="170">
        <f t="shared" si="113"/>
        <v>109.57905054723493</v>
      </c>
      <c r="I406" s="170">
        <f t="shared" si="114"/>
        <v>38.277925728035648</v>
      </c>
      <c r="J406" s="170">
        <f t="shared" si="115"/>
        <v>27.868313533565654</v>
      </c>
      <c r="K406" s="170" t="str">
        <f t="shared" si="101"/>
        <v>1+0.00699326873678343i</v>
      </c>
      <c r="L406" s="170" t="str">
        <f t="shared" si="102"/>
        <v>1-0.00101916727126587i</v>
      </c>
      <c r="M406" s="170" t="str">
        <f t="shared" si="119"/>
        <v>1.00000712731062+0.00597410146551756i</v>
      </c>
      <c r="N406" s="170" t="str">
        <f t="shared" si="103"/>
        <v>1+6.68536565630013i</v>
      </c>
      <c r="O406" s="170" t="str">
        <f t="shared" si="104"/>
        <v>0.999987627212684+0.00977885089517152i</v>
      </c>
      <c r="P406" s="170" t="str">
        <f t="shared" si="120"/>
        <v>0.934612433280025+6.69506179058791i</v>
      </c>
      <c r="Q406" s="170" t="str">
        <f t="shared" si="105"/>
        <v>3.85671365625555-26.471538016342i</v>
      </c>
      <c r="R406" s="170" t="str">
        <f t="shared" si="106"/>
        <v>10000-27733.6020306352i</v>
      </c>
      <c r="S406" s="170" t="str">
        <f t="shared" si="107"/>
        <v>-2274155.36651208i</v>
      </c>
      <c r="T406" s="170" t="str">
        <f t="shared" si="116"/>
        <v>9760.3035319673-27441.8635256719i</v>
      </c>
      <c r="U406" s="170" t="str">
        <f t="shared" si="108"/>
        <v>-1.02740037178603+2.88861721322862i</v>
      </c>
      <c r="V406" s="170"/>
    </row>
    <row r="407" spans="1:22" x14ac:dyDescent="0.2">
      <c r="A407" s="8"/>
      <c r="B407" s="170">
        <f t="shared" si="117"/>
        <v>2.8499999999999606</v>
      </c>
      <c r="C407" s="170">
        <f t="shared" si="118"/>
        <v>707.94578438407405</v>
      </c>
      <c r="D407" s="170">
        <f t="shared" si="109"/>
        <v>0.70794578438407407</v>
      </c>
      <c r="E407" s="170">
        <f t="shared" si="110"/>
        <v>28.448965734841352</v>
      </c>
      <c r="F407" s="170">
        <f t="shared" si="111"/>
        <v>-81.809241860668138</v>
      </c>
      <c r="G407" s="170">
        <f t="shared" si="112"/>
        <v>9.6427433420462414</v>
      </c>
      <c r="H407" s="170">
        <f t="shared" si="113"/>
        <v>109.78758579617569</v>
      </c>
      <c r="I407" s="170">
        <f t="shared" si="114"/>
        <v>38.091709076887597</v>
      </c>
      <c r="J407" s="170">
        <f t="shared" si="115"/>
        <v>27.978343935507553</v>
      </c>
      <c r="K407" s="170" t="str">
        <f t="shared" si="101"/>
        <v>1+0.00707424697224819i</v>
      </c>
      <c r="L407" s="170" t="str">
        <f t="shared" si="102"/>
        <v>1-0.00103096867206668i</v>
      </c>
      <c r="M407" s="170" t="str">
        <f t="shared" si="119"/>
        <v>1.00000729332701+0.00604327830018151i</v>
      </c>
      <c r="N407" s="170" t="str">
        <f t="shared" si="103"/>
        <v>1+6.76277854212795i</v>
      </c>
      <c r="O407" s="170" t="str">
        <f t="shared" si="104"/>
        <v>0.999987339013445+0.00989208465182652i</v>
      </c>
      <c r="P407" s="170" t="str">
        <f t="shared" si="120"/>
        <v>0.933089361193159+6.77258500333158i</v>
      </c>
      <c r="Q407" s="170" t="str">
        <f t="shared" si="105"/>
        <v>3.76850864961834-26.181552516704i</v>
      </c>
      <c r="R407" s="170" t="str">
        <f t="shared" si="106"/>
        <v>10000-27416.1381133683i</v>
      </c>
      <c r="S407" s="170" t="str">
        <f t="shared" si="107"/>
        <v>-2248123.3252962i</v>
      </c>
      <c r="T407" s="170" t="str">
        <f t="shared" si="116"/>
        <v>9760.29924143205-27128.7154396885i</v>
      </c>
      <c r="U407" s="170" t="str">
        <f t="shared" si="108"/>
        <v>-1.02739992015074+2.85565425680932i</v>
      </c>
      <c r="V407" s="170"/>
    </row>
    <row r="408" spans="1:22" x14ac:dyDescent="0.2">
      <c r="A408" s="8"/>
      <c r="B408" s="170">
        <f t="shared" si="117"/>
        <v>2.8549999999999605</v>
      </c>
      <c r="C408" s="170">
        <f t="shared" si="118"/>
        <v>716.14341021283735</v>
      </c>
      <c r="D408" s="170">
        <f t="shared" si="109"/>
        <v>0.71614341021283734</v>
      </c>
      <c r="E408" s="170">
        <f t="shared" si="110"/>
        <v>28.351079352811567</v>
      </c>
      <c r="F408" s="170">
        <f t="shared" si="111"/>
        <v>-81.906724011308597</v>
      </c>
      <c r="G408" s="170">
        <f t="shared" si="112"/>
        <v>9.5546033892114206</v>
      </c>
      <c r="H408" s="170">
        <f t="shared" si="113"/>
        <v>109.99795829940884</v>
      </c>
      <c r="I408" s="170">
        <f t="shared" si="114"/>
        <v>37.905682742022989</v>
      </c>
      <c r="J408" s="170">
        <f t="shared" si="115"/>
        <v>28.091234288100239</v>
      </c>
      <c r="K408" s="170" t="str">
        <f t="shared" si="101"/>
        <v>1+0.00715616289148656i</v>
      </c>
      <c r="L408" s="170" t="str">
        <f t="shared" si="102"/>
        <v>1-0.00104290672664827i</v>
      </c>
      <c r="M408" s="170" t="str">
        <f t="shared" si="119"/>
        <v>1.00000746321042+0.00611325616483829i</v>
      </c>
      <c r="N408" s="170" t="str">
        <f t="shared" si="103"/>
        <v>1+6.84108782692634i</v>
      </c>
      <c r="O408" s="170" t="str">
        <f t="shared" si="104"/>
        <v>0.999987044101183+0.0100066295935874i</v>
      </c>
      <c r="P408" s="170" t="str">
        <f t="shared" si="120"/>
        <v>0.931530812199931+6.85100582407824i</v>
      </c>
      <c r="Q408" s="170" t="str">
        <f t="shared" si="105"/>
        <v>3.68222645210754-25.8944559594868i</v>
      </c>
      <c r="R408" s="170" t="str">
        <f t="shared" si="106"/>
        <v>10000-27102.3081755123i</v>
      </c>
      <c r="S408" s="170" t="str">
        <f t="shared" si="107"/>
        <v>-2222389.27039201i</v>
      </c>
      <c r="T408" s="170" t="str">
        <f t="shared" si="116"/>
        <v>9760.2948509613-26819.1632346736i</v>
      </c>
      <c r="U408" s="170" t="str">
        <f t="shared" si="108"/>
        <v>-1.02739945799593+2.82306981417617i</v>
      </c>
      <c r="V408" s="170"/>
    </row>
    <row r="409" spans="1:22" x14ac:dyDescent="0.2">
      <c r="A409" s="8"/>
      <c r="B409" s="170">
        <f t="shared" si="117"/>
        <v>2.8599999999999604</v>
      </c>
      <c r="C409" s="170">
        <f t="shared" si="118"/>
        <v>724.43596007492454</v>
      </c>
      <c r="D409" s="170">
        <f t="shared" si="109"/>
        <v>0.7244359600749245</v>
      </c>
      <c r="E409" s="170">
        <f t="shared" si="110"/>
        <v>28.253145755481398</v>
      </c>
      <c r="F409" s="170">
        <f t="shared" si="111"/>
        <v>-82.003194301626138</v>
      </c>
      <c r="G409" s="170">
        <f t="shared" si="112"/>
        <v>9.466706245324227</v>
      </c>
      <c r="H409" s="170">
        <f t="shared" si="113"/>
        <v>110.21017229461911</v>
      </c>
      <c r="I409" s="170">
        <f t="shared" si="114"/>
        <v>37.719852000805624</v>
      </c>
      <c r="J409" s="170">
        <f t="shared" si="115"/>
        <v>28.206977992992975</v>
      </c>
      <c r="K409" s="170" t="str">
        <f t="shared" si="101"/>
        <v>1+0.00723902735236491i</v>
      </c>
      <c r="L409" s="170" t="str">
        <f t="shared" si="102"/>
        <v>1-0.00105498301738683i</v>
      </c>
      <c r="M409" s="170" t="str">
        <f t="shared" si="119"/>
        <v>1.00000763705092+0.00618404433497808i</v>
      </c>
      <c r="N409" s="170" t="str">
        <f t="shared" si="103"/>
        <v>1+6.92030389050618i</v>
      </c>
      <c r="O409" s="170" t="str">
        <f t="shared" si="104"/>
        <v>0.999986742319532+0.0101225009032621i</v>
      </c>
      <c r="P409" s="170" t="str">
        <f t="shared" si="120"/>
        <v>0.929935959937035+6.93033464423172i</v>
      </c>
      <c r="Q409" s="170" t="str">
        <f t="shared" si="105"/>
        <v>3.59782700158648-25.6102292065553i</v>
      </c>
      <c r="R409" s="170" t="str">
        <f t="shared" si="106"/>
        <v>10000-26792.0706192487i</v>
      </c>
      <c r="S409" s="170" t="str">
        <f t="shared" si="107"/>
        <v>-2196949.7907784i</v>
      </c>
      <c r="T409" s="170" t="str">
        <f t="shared" si="116"/>
        <v>9760.2903582274-26513.1658797864i</v>
      </c>
      <c r="U409" s="170" t="str">
        <f t="shared" si="108"/>
        <v>-1.02739898507657+2.79085956629331i</v>
      </c>
      <c r="V409" s="170"/>
    </row>
    <row r="410" spans="1:22" x14ac:dyDescent="0.2">
      <c r="A410" s="8"/>
      <c r="B410" s="170">
        <f t="shared" si="117"/>
        <v>2.8649999999999602</v>
      </c>
      <c r="C410" s="170">
        <f t="shared" si="118"/>
        <v>732.82453313883718</v>
      </c>
      <c r="D410" s="170">
        <f t="shared" si="109"/>
        <v>0.73282453313883722</v>
      </c>
      <c r="E410" s="170">
        <f t="shared" si="110"/>
        <v>28.155165971343713</v>
      </c>
      <c r="F410" s="170">
        <f t="shared" si="111"/>
        <v>-82.098663501397724</v>
      </c>
      <c r="G410" s="170">
        <f t="shared" si="112"/>
        <v>9.3790561845401772</v>
      </c>
      <c r="H410" s="170">
        <f t="shared" si="113"/>
        <v>110.42423163438993</v>
      </c>
      <c r="I410" s="170">
        <f t="shared" si="114"/>
        <v>37.534222155883889</v>
      </c>
      <c r="J410" s="170">
        <f t="shared" si="115"/>
        <v>28.325568132992203</v>
      </c>
      <c r="K410" s="170" t="str">
        <f t="shared" si="101"/>
        <v>1+0.00732285133847777i</v>
      </c>
      <c r="L410" s="170" t="str">
        <f t="shared" si="102"/>
        <v>1-0.00106719914498163i</v>
      </c>
      <c r="M410" s="170" t="str">
        <f t="shared" si="119"/>
        <v>1.00000781494069+0.00625565219349614i</v>
      </c>
      <c r="N410" s="170" t="str">
        <f t="shared" si="103"/>
        <v>1+7.00043723287089i</v>
      </c>
      <c r="O410" s="170" t="str">
        <f t="shared" si="104"/>
        <v>0.999986433508483+0.0102397139394672i</v>
      </c>
      <c r="P410" s="170" t="str">
        <f t="shared" si="120"/>
        <v>0.92830395879269+7.01058197543802i</v>
      </c>
      <c r="Q410" s="170" t="str">
        <f t="shared" si="105"/>
        <v>3.51527098874762-25.3288529024393i</v>
      </c>
      <c r="R410" s="170" t="str">
        <f t="shared" si="106"/>
        <v>10000-26485.3843229256i</v>
      </c>
      <c r="S410" s="170" t="str">
        <f t="shared" si="107"/>
        <v>-2171801.5144799i</v>
      </c>
      <c r="T410" s="170" t="str">
        <f t="shared" si="116"/>
        <v>9760.28576084857-26210.6828153773i</v>
      </c>
      <c r="U410" s="170" t="str">
        <f t="shared" si="108"/>
        <v>-1.02739850114196+2.75901924372393i</v>
      </c>
      <c r="V410" s="170"/>
    </row>
    <row r="411" spans="1:22" x14ac:dyDescent="0.2">
      <c r="A411" s="8"/>
      <c r="B411" s="170">
        <f t="shared" si="117"/>
        <v>2.8699999999999601</v>
      </c>
      <c r="C411" s="170">
        <f t="shared" si="118"/>
        <v>741.31024130084984</v>
      </c>
      <c r="D411" s="170">
        <f t="shared" si="109"/>
        <v>0.74131024130084988</v>
      </c>
      <c r="E411" s="170">
        <f t="shared" si="110"/>
        <v>28.057141007343745</v>
      </c>
      <c r="F411" s="170">
        <f t="shared" si="111"/>
        <v>-82.193142313422911</v>
      </c>
      <c r="G411" s="170">
        <f t="shared" si="112"/>
        <v>9.2916575276310311</v>
      </c>
      <c r="H411" s="170">
        <f t="shared" si="113"/>
        <v>110.64013977418951</v>
      </c>
      <c r="I411" s="170">
        <f t="shared" si="114"/>
        <v>37.348798534974776</v>
      </c>
      <c r="J411" s="170">
        <f t="shared" si="115"/>
        <v>28.446997460766596</v>
      </c>
      <c r="K411" s="170" t="str">
        <f t="shared" si="101"/>
        <v>1+0.00740764596060371i</v>
      </c>
      <c r="L411" s="170" t="str">
        <f t="shared" si="102"/>
        <v>1-0.00107955672866715i</v>
      </c>
      <c r="M411" s="170" t="str">
        <f t="shared" si="119"/>
        <v>1.00000799697404+0.00632808923193656i</v>
      </c>
      <c r="N411" s="170" t="str">
        <f t="shared" si="103"/>
        <v>1+7.08149847560821i</v>
      </c>
      <c r="O411" s="170" t="str">
        <f t="shared" si="104"/>
        <v>0.999986117504301+0.0103582842386637i</v>
      </c>
      <c r="P411" s="170" t="str">
        <f t="shared" si="120"/>
        <v>0.926633943458287+7.09175845097474i</v>
      </c>
      <c r="Q411" s="170" t="str">
        <f t="shared" si="105"/>
        <v>3.43451984664033-25.050307489685i</v>
      </c>
      <c r="R411" s="170" t="str">
        <f t="shared" si="106"/>
        <v>10000-26182.2086356065i</v>
      </c>
      <c r="S411" s="170" t="str">
        <f t="shared" si="107"/>
        <v>-2146941.10811973i</v>
      </c>
      <c r="T411" s="170" t="str">
        <f t="shared" si="116"/>
        <v>9760.28105638753-25911.6739476108i</v>
      </c>
      <c r="U411" s="170" t="str">
        <f t="shared" si="108"/>
        <v>-1.02739800593553+2.7275446260643i</v>
      </c>
      <c r="V411" s="170"/>
    </row>
    <row r="412" spans="1:22" x14ac:dyDescent="0.2">
      <c r="A412" s="8"/>
      <c r="B412" s="170">
        <f t="shared" si="117"/>
        <v>2.87499999999996</v>
      </c>
      <c r="C412" s="170">
        <f t="shared" si="118"/>
        <v>749.89420933238728</v>
      </c>
      <c r="D412" s="170">
        <f t="shared" si="109"/>
        <v>0.74989420933238726</v>
      </c>
      <c r="E412" s="170">
        <f t="shared" si="110"/>
        <v>27.959071849286406</v>
      </c>
      <c r="F412" s="170">
        <f t="shared" si="111"/>
        <v>-82.286641372860387</v>
      </c>
      <c r="G412" s="170">
        <f t="shared" si="112"/>
        <v>9.2045146412983971</v>
      </c>
      <c r="H412" s="170">
        <f t="shared" si="113"/>
        <v>110.85789976027158</v>
      </c>
      <c r="I412" s="170">
        <f t="shared" si="114"/>
        <v>37.163586490584805</v>
      </c>
      <c r="J412" s="170">
        <f t="shared" si="115"/>
        <v>28.571258387411191</v>
      </c>
      <c r="K412" s="170" t="str">
        <f t="shared" si="101"/>
        <v>1+0.00749342245817804i</v>
      </c>
      <c r="L412" s="170" t="str">
        <f t="shared" si="102"/>
        <v>1-0.00109205740642771i</v>
      </c>
      <c r="M412" s="170" t="str">
        <f t="shared" si="119"/>
        <v>1.00000818324749+0.00640136505175033i</v>
      </c>
      <c r="N412" s="170" t="str">
        <f t="shared" si="103"/>
        <v>1+7.16349836329806i</v>
      </c>
      <c r="O412" s="170" t="str">
        <f t="shared" si="104"/>
        <v>0.999985794139436+0.0104782275172163i</v>
      </c>
      <c r="P412" s="170" t="str">
        <f t="shared" si="120"/>
        <v>0.924925028469592+7.17387482715638i</v>
      </c>
      <c r="Q412" s="170" t="str">
        <f t="shared" si="105"/>
        <v>3.35553574016892-24.774573223698i</v>
      </c>
      <c r="R412" s="170" t="str">
        <f t="shared" si="106"/>
        <v>10000-25882.5033716825i</v>
      </c>
      <c r="S412" s="170" t="str">
        <f t="shared" si="107"/>
        <v>-2122365.27647796i</v>
      </c>
      <c r="T412" s="170" t="str">
        <f t="shared" si="116"/>
        <v>9760.27624235024-25616.099643151i</v>
      </c>
      <c r="U412" s="170" t="str">
        <f t="shared" si="108"/>
        <v>-1.02739749919476+2.69643154138432i</v>
      </c>
      <c r="V412" s="170"/>
    </row>
    <row r="413" spans="1:22" x14ac:dyDescent="0.2">
      <c r="A413" s="8"/>
      <c r="B413" s="170">
        <f t="shared" si="117"/>
        <v>2.8799999999999599</v>
      </c>
      <c r="C413" s="170">
        <f t="shared" si="118"/>
        <v>758.57757502911443</v>
      </c>
      <c r="D413" s="170">
        <f t="shared" si="109"/>
        <v>0.75857757502911438</v>
      </c>
      <c r="E413" s="170">
        <f t="shared" si="110"/>
        <v>27.860959462236753</v>
      </c>
      <c r="F413" s="170">
        <f t="shared" si="111"/>
        <v>-82.379171246618071</v>
      </c>
      <c r="G413" s="170">
        <f t="shared" si="112"/>
        <v>9.1176319374276087</v>
      </c>
      <c r="H413" s="170">
        <f t="shared" si="113"/>
        <v>111.07751421749693</v>
      </c>
      <c r="I413" s="170">
        <f t="shared" si="114"/>
        <v>36.97859139966436</v>
      </c>
      <c r="J413" s="170">
        <f t="shared" si="115"/>
        <v>28.698342970878855</v>
      </c>
      <c r="K413" s="170" t="str">
        <f t="shared" si="101"/>
        <v>1+0.00758019220078261i</v>
      </c>
      <c r="L413" s="170" t="str">
        <f t="shared" si="102"/>
        <v>1-0.00110470283521463i</v>
      </c>
      <c r="M413" s="170" t="str">
        <f t="shared" si="119"/>
        <v>1.00000837385982+0.00647548936556798i</v>
      </c>
      <c r="N413" s="170" t="str">
        <f t="shared" si="103"/>
        <v>1+7.24644776493673i</v>
      </c>
      <c r="O413" s="170" t="str">
        <f t="shared" si="104"/>
        <v>0.999985463242435+0.0105995596734767i</v>
      </c>
      <c r="P413" s="170" t="str">
        <f t="shared" si="120"/>
        <v>0.923176307737256+7.25694198475584i</v>
      </c>
      <c r="Q413" s="170" t="str">
        <f t="shared" si="105"/>
        <v>3.27828155557121-24.5016301870848i</v>
      </c>
      <c r="R413" s="170" t="str">
        <f t="shared" si="106"/>
        <v>10000-25586.2288055453i</v>
      </c>
      <c r="S413" s="170" t="str">
        <f t="shared" si="107"/>
        <v>-2098070.76205472i</v>
      </c>
      <c r="T413" s="170" t="str">
        <f t="shared" si="116"/>
        <v>9760.27131618447-25323.9207239081i</v>
      </c>
      <c r="U413" s="170" t="str">
        <f t="shared" si="108"/>
        <v>-1.027396980651+2.66567586567454i</v>
      </c>
      <c r="V413" s="170"/>
    </row>
    <row r="414" spans="1:22" x14ac:dyDescent="0.2">
      <c r="A414" s="8"/>
      <c r="B414" s="170">
        <f t="shared" si="117"/>
        <v>2.8849999999999598</v>
      </c>
      <c r="C414" s="170">
        <f t="shared" si="118"/>
        <v>767.36148936174868</v>
      </c>
      <c r="D414" s="170">
        <f t="shared" si="109"/>
        <v>0.76736148936174864</v>
      </c>
      <c r="E414" s="170">
        <f t="shared" si="110"/>
        <v>27.762804790914881</v>
      </c>
      <c r="F414" s="170">
        <f t="shared" si="111"/>
        <v>-82.47074243279522</v>
      </c>
      <c r="G414" s="170">
        <f t="shared" si="112"/>
        <v>9.0310138722808659</v>
      </c>
      <c r="H414" s="170">
        <f t="shared" si="113"/>
        <v>111.29898533708965</v>
      </c>
      <c r="I414" s="170">
        <f t="shared" si="114"/>
        <v>36.793818663195751</v>
      </c>
      <c r="J414" s="170">
        <f t="shared" si="115"/>
        <v>28.828242904294427</v>
      </c>
      <c r="K414" s="170" t="str">
        <f t="shared" si="101"/>
        <v>1+0.00766796668965281i</v>
      </c>
      <c r="L414" s="170" t="str">
        <f t="shared" si="102"/>
        <v>1-0.00111749469116577i</v>
      </c>
      <c r="M414" s="170" t="str">
        <f t="shared" si="119"/>
        <v>1.00000856891207+0.00655047199848704i</v>
      </c>
      <c r="N414" s="170" t="str">
        <f t="shared" si="103"/>
        <v>1+7.33035767537755i</v>
      </c>
      <c r="O414" s="170" t="str">
        <f t="shared" si="104"/>
        <v>0.999985124637853+0.0107222967898908i</v>
      </c>
      <c r="P414" s="170" t="str">
        <f t="shared" si="120"/>
        <v>0.921386854066401+7.34097093044235i</v>
      </c>
      <c r="Q414" s="170" t="str">
        <f t="shared" si="105"/>
        <v>3.20272088988805-24.2314583035083i</v>
      </c>
      <c r="R414" s="170" t="str">
        <f t="shared" si="106"/>
        <v>10000-25293.3456663224i</v>
      </c>
      <c r="S414" s="170" t="str">
        <f t="shared" si="107"/>
        <v>-2074054.34463843i</v>
      </c>
      <c r="T414" s="170" t="str">
        <f t="shared" si="116"/>
        <v>9760.26627527877-25035.0984618469i</v>
      </c>
      <c r="U414" s="170" t="str">
        <f t="shared" si="108"/>
        <v>-1.02739645002935+2.63527352229968i</v>
      </c>
      <c r="V414" s="170"/>
    </row>
    <row r="415" spans="1:22" x14ac:dyDescent="0.2">
      <c r="A415" s="8"/>
      <c r="B415" s="170">
        <f t="shared" si="117"/>
        <v>2.8899999999999597</v>
      </c>
      <c r="C415" s="170">
        <f t="shared" si="118"/>
        <v>776.24711662862001</v>
      </c>
      <c r="D415" s="170">
        <f t="shared" si="109"/>
        <v>0.77624711662862</v>
      </c>
      <c r="E415" s="170">
        <f t="shared" si="110"/>
        <v>27.664608760085713</v>
      </c>
      <c r="F415" s="170">
        <f t="shared" si="111"/>
        <v>-82.561365360175159</v>
      </c>
      <c r="G415" s="170">
        <f t="shared" si="112"/>
        <v>8.9446649456263145</v>
      </c>
      <c r="H415" s="170">
        <f t="shared" si="113"/>
        <v>111.52231486434165</v>
      </c>
      <c r="I415" s="170">
        <f t="shared" si="114"/>
        <v>36.609273705712027</v>
      </c>
      <c r="J415" s="170">
        <f t="shared" si="115"/>
        <v>28.960949504166493</v>
      </c>
      <c r="K415" s="170" t="str">
        <f t="shared" si="101"/>
        <v>1+0.00775675755920207i</v>
      </c>
      <c r="L415" s="170" t="str">
        <f t="shared" si="102"/>
        <v>1-0.00113043466982781i</v>
      </c>
      <c r="M415" s="170" t="str">
        <f t="shared" si="119"/>
        <v>1.00000876850767+0.00662632288937426i</v>
      </c>
      <c r="N415" s="170" t="str">
        <f t="shared" si="103"/>
        <v>1+7.41523921678828i</v>
      </c>
      <c r="O415" s="170" t="str">
        <f t="shared" si="104"/>
        <v>0.999984778146158+0.0108464551351304i</v>
      </c>
      <c r="P415" s="170" t="str">
        <f t="shared" si="120"/>
        <v>0.919555718665005+7.42597279823585i</v>
      </c>
      <c r="Q415" s="170" t="str">
        <f t="shared" si="105"/>
        <v>3.12881804043371-23.9640373510709i</v>
      </c>
      <c r="R415" s="170" t="str">
        <f t="shared" si="106"/>
        <v>10000-25003.8151326707i</v>
      </c>
      <c r="S415" s="170" t="str">
        <f t="shared" si="107"/>
        <v>-2050312.840879i</v>
      </c>
      <c r="T415" s="170" t="str">
        <f t="shared" si="116"/>
        <v>9760.26111696064-24749.594573851i</v>
      </c>
      <c r="U415" s="170" t="str">
        <f t="shared" si="108"/>
        <v>-1.02739590704849+2.605220481458i</v>
      </c>
      <c r="V415" s="170"/>
    </row>
    <row r="416" spans="1:22" x14ac:dyDescent="0.2">
      <c r="A416" s="8"/>
      <c r="B416" s="170">
        <f t="shared" si="117"/>
        <v>2.8949999999999596</v>
      </c>
      <c r="C416" s="170">
        <f t="shared" si="118"/>
        <v>785.23563460999912</v>
      </c>
      <c r="D416" s="170">
        <f t="shared" si="109"/>
        <v>0.78523563460999912</v>
      </c>
      <c r="E416" s="170">
        <f t="shared" si="110"/>
        <v>27.566372274942331</v>
      </c>
      <c r="F416" s="170">
        <f t="shared" si="111"/>
        <v>-82.651050387765792</v>
      </c>
      <c r="G416" s="170">
        <f t="shared" si="112"/>
        <v>8.8585896998044422</v>
      </c>
      <c r="H416" s="170">
        <f t="shared" si="113"/>
        <v>111.74750408627442</v>
      </c>
      <c r="I416" s="170">
        <f t="shared" si="114"/>
        <v>36.424961974746772</v>
      </c>
      <c r="J416" s="170">
        <f t="shared" si="115"/>
        <v>29.096453698508626</v>
      </c>
      <c r="K416" s="170" t="str">
        <f t="shared" si="101"/>
        <v>1+0.00784657657856397i</v>
      </c>
      <c r="L416" s="170" t="str">
        <f t="shared" si="102"/>
        <v>1-0.00114352448638088i</v>
      </c>
      <c r="M416" s="170" t="str">
        <f t="shared" si="119"/>
        <v>1.00000897275245+0.00670305209218309i</v>
      </c>
      <c r="N416" s="170" t="str">
        <f t="shared" si="103"/>
        <v>1+7.50110364012528i</v>
      </c>
      <c r="O416" s="170" t="str">
        <f t="shared" si="104"/>
        <v>0.999984423583634+0.0109720511662497i</v>
      </c>
      <c r="P416" s="170" t="str">
        <f t="shared" si="120"/>
        <v>0.917681930640838+7.51195885097803i</v>
      </c>
      <c r="Q416" s="170" t="str">
        <f t="shared" si="105"/>
        <v>3.05653799427595-23.6993469752324i</v>
      </c>
      <c r="R416" s="170" t="str">
        <f t="shared" si="106"/>
        <v>10000-24717.5988276316i</v>
      </c>
      <c r="S416" s="170" t="str">
        <f t="shared" si="107"/>
        <v>-2026843.10386579i</v>
      </c>
      <c r="T416" s="170" t="str">
        <f t="shared" si="116"/>
        <v>9760.25583849551-24467.37121665i</v>
      </c>
      <c r="U416" s="170" t="str">
        <f t="shared" si="108"/>
        <v>-1.02739535142058+2.57551275964737i</v>
      </c>
      <c r="V416" s="170"/>
    </row>
    <row r="417" spans="1:22" x14ac:dyDescent="0.2">
      <c r="A417" s="8"/>
      <c r="B417" s="170">
        <f t="shared" si="117"/>
        <v>2.8999999999999595</v>
      </c>
      <c r="C417" s="170">
        <f t="shared" si="118"/>
        <v>794.32823472420796</v>
      </c>
      <c r="D417" s="170">
        <f t="shared" si="109"/>
        <v>0.79432823472420799</v>
      </c>
      <c r="E417" s="170">
        <f t="shared" si="110"/>
        <v>27.468096221483226</v>
      </c>
      <c r="F417" s="170">
        <f t="shared" si="111"/>
        <v>-82.739807804387212</v>
      </c>
      <c r="G417" s="170">
        <f t="shared" si="112"/>
        <v>8.7727927187277839</v>
      </c>
      <c r="H417" s="170">
        <f t="shared" si="113"/>
        <v>111.97455381927351</v>
      </c>
      <c r="I417" s="170">
        <f t="shared" si="114"/>
        <v>36.240888940211008</v>
      </c>
      <c r="J417" s="170">
        <f t="shared" si="115"/>
        <v>29.234746014886298</v>
      </c>
      <c r="K417" s="170" t="str">
        <f t="shared" si="101"/>
        <v>1+0.00793743565315224i</v>
      </c>
      <c r="L417" s="170" t="str">
        <f t="shared" si="102"/>
        <v>1-0.001156765875866i</v>
      </c>
      <c r="M417" s="170" t="str">
        <f t="shared" si="119"/>
        <v>1.00000918175471+0.00678066977728624i</v>
      </c>
      <c r="N417" s="170" t="str">
        <f t="shared" si="103"/>
        <v>1+7.58796232662487i</v>
      </c>
      <c r="O417" s="170" t="str">
        <f t="shared" si="104"/>
        <v>0.999984060762287+0.0110991015308665i</v>
      </c>
      <c r="P417" s="170" t="str">
        <f t="shared" si="120"/>
        <v>0.915764496486688+7.59894048182045i</v>
      </c>
      <c r="Q417" s="170" t="str">
        <f t="shared" si="105"/>
        <v>2.98584641773431-23.4373667012761i</v>
      </c>
      <c r="R417" s="170" t="str">
        <f t="shared" si="106"/>
        <v>10000-24434.6588135439i</v>
      </c>
      <c r="S417" s="170" t="str">
        <f t="shared" si="107"/>
        <v>-2003642.0227106i</v>
      </c>
      <c r="T417" s="170" t="str">
        <f t="shared" si="116"/>
        <v>9760.25043708504-24188.3909818029i</v>
      </c>
      <c r="U417" s="170" t="str">
        <f t="shared" si="108"/>
        <v>-1.02739478285106+2.54614641913715i</v>
      </c>
      <c r="V417" s="170"/>
    </row>
    <row r="418" spans="1:22" x14ac:dyDescent="0.2">
      <c r="A418" s="8"/>
      <c r="B418" s="170">
        <f t="shared" si="117"/>
        <v>2.9049999999999594</v>
      </c>
      <c r="C418" s="170">
        <f t="shared" si="118"/>
        <v>803.52612218554282</v>
      </c>
      <c r="D418" s="170">
        <f t="shared" si="109"/>
        <v>0.80352612218554287</v>
      </c>
      <c r="E418" s="170">
        <f t="shared" si="110"/>
        <v>27.369781466884213</v>
      </c>
      <c r="F418" s="170">
        <f t="shared" si="111"/>
        <v>-82.827647828304876</v>
      </c>
      <c r="G418" s="170">
        <f t="shared" si="112"/>
        <v>8.6872786268141624</v>
      </c>
      <c r="H418" s="170">
        <f t="shared" si="113"/>
        <v>112.20346439670915</v>
      </c>
      <c r="I418" s="170">
        <f t="shared" si="114"/>
        <v>36.057060093698375</v>
      </c>
      <c r="J418" s="170">
        <f t="shared" si="115"/>
        <v>29.375816568404275</v>
      </c>
      <c r="K418" s="170" t="str">
        <f t="shared" si="101"/>
        <v>1+0.0080293468262388i</v>
      </c>
      <c r="L418" s="170" t="str">
        <f t="shared" si="102"/>
        <v>1-0.001170160593415i</v>
      </c>
      <c r="M418" s="170" t="str">
        <f t="shared" si="119"/>
        <v>1.00000939562525+0.0068591862328238i</v>
      </c>
      <c r="N418" s="170" t="str">
        <f t="shared" si="103"/>
        <v>1+7.67582678931186i</v>
      </c>
      <c r="O418" s="170" t="str">
        <f t="shared" si="104"/>
        <v>0.999983689489746+0.0112276230693692i</v>
      </c>
      <c r="P418" s="170" t="str">
        <f t="shared" si="120"/>
        <v>0.913802399553586+7.68692921572967i</v>
      </c>
      <c r="Q418" s="170" t="str">
        <f t="shared" si="105"/>
        <v>2.91670964590483-23.178075946336i</v>
      </c>
      <c r="R418" s="170" t="str">
        <f t="shared" si="106"/>
        <v>10000-24154.9575870153i</v>
      </c>
      <c r="S418" s="170" t="str">
        <f t="shared" si="107"/>
        <v>-1980706.52213525i</v>
      </c>
      <c r="T418" s="170" t="str">
        <f t="shared" si="116"/>
        <v>9760.2449098657-23912.6168907397i</v>
      </c>
      <c r="U418" s="170" t="str">
        <f t="shared" si="108"/>
        <v>-1.0273942010385+2.51711756744629i</v>
      </c>
      <c r="V418" s="170"/>
    </row>
    <row r="419" spans="1:22" x14ac:dyDescent="0.2">
      <c r="A419" s="8"/>
      <c r="B419" s="170">
        <f t="shared" si="117"/>
        <v>2.9099999999999593</v>
      </c>
      <c r="C419" s="170">
        <f t="shared" si="118"/>
        <v>812.83051616402327</v>
      </c>
      <c r="D419" s="170">
        <f t="shared" si="109"/>
        <v>0.81283051616402324</v>
      </c>
      <c r="E419" s="170">
        <f t="shared" si="110"/>
        <v>27.271428859864777</v>
      </c>
      <c r="F419" s="170">
        <f t="shared" si="111"/>
        <v>-82.914580606905758</v>
      </c>
      <c r="G419" s="170">
        <f t="shared" si="112"/>
        <v>8.6020520878514564</v>
      </c>
      <c r="H419" s="170">
        <f t="shared" si="113"/>
        <v>112.43423565655887</v>
      </c>
      <c r="I419" s="170">
        <f t="shared" si="114"/>
        <v>35.873480947716232</v>
      </c>
      <c r="J419" s="170">
        <f t="shared" si="115"/>
        <v>29.51965504965311</v>
      </c>
      <c r="K419" s="170" t="str">
        <f t="shared" si="101"/>
        <v>1+0.00812232228055009i</v>
      </c>
      <c r="L419" s="170" t="str">
        <f t="shared" si="102"/>
        <v>1-0.00118371041448319i</v>
      </c>
      <c r="M419" s="170" t="str">
        <f t="shared" si="119"/>
        <v>1.00000961447747+0.0069386118660669i</v>
      </c>
      <c r="N419" s="170" t="str">
        <f t="shared" si="103"/>
        <v>1+7.76470867452559i</v>
      </c>
      <c r="O419" s="170" t="str">
        <f t="shared" si="104"/>
        <v>0.999983309569157+0.0113576328171483i</v>
      </c>
      <c r="P419" s="170" t="str">
        <f t="shared" si="120"/>
        <v>0.911794599511769+7.77593671100959i</v>
      </c>
      <c r="Q419" s="170" t="str">
        <f t="shared" si="105"/>
        <v>2.84909467221919-22.921454030996i</v>
      </c>
      <c r="R419" s="170" t="str">
        <f t="shared" si="106"/>
        <v>10000-23878.4580739511i</v>
      </c>
      <c r="S419" s="170" t="str">
        <f t="shared" si="107"/>
        <v>-1958033.56206399i</v>
      </c>
      <c r="T419" s="170" t="str">
        <f t="shared" si="116"/>
        <v>9760.23925390743-23640.0123898599i</v>
      </c>
      <c r="U419" s="170" t="str">
        <f t="shared" si="108"/>
        <v>-1.02739360567447+2.48842235682736i</v>
      </c>
      <c r="V419" s="170"/>
    </row>
    <row r="420" spans="1:22" x14ac:dyDescent="0.2">
      <c r="A420" s="8"/>
      <c r="B420" s="170">
        <f t="shared" si="117"/>
        <v>2.9149999999999592</v>
      </c>
      <c r="C420" s="170">
        <f t="shared" si="118"/>
        <v>822.24264994699422</v>
      </c>
      <c r="D420" s="170">
        <f t="shared" si="109"/>
        <v>0.82224264994699425</v>
      </c>
      <c r="E420" s="170">
        <f t="shared" si="110"/>
        <v>27.173039231047813</v>
      </c>
      <c r="F420" s="170">
        <f t="shared" si="111"/>
        <v>-83.00061621641693</v>
      </c>
      <c r="G420" s="170">
        <f t="shared" si="112"/>
        <v>8.5171178037927433</v>
      </c>
      <c r="H420" s="170">
        <f t="shared" si="113"/>
        <v>112.666866929045</v>
      </c>
      <c r="I420" s="170">
        <f t="shared" si="114"/>
        <v>35.690157034840553</v>
      </c>
      <c r="J420" s="170">
        <f t="shared" si="115"/>
        <v>29.66625071262807</v>
      </c>
      <c r="K420" s="170" t="str">
        <f t="shared" si="101"/>
        <v>1+0.00821637433988187i</v>
      </c>
      <c r="L420" s="170" t="str">
        <f t="shared" si="102"/>
        <v>1-0.00119741713508466i</v>
      </c>
      <c r="M420" s="170" t="str">
        <f t="shared" si="119"/>
        <v>1.00000983842742+0.00701895720479721i</v>
      </c>
      <c r="N420" s="170" t="str">
        <f t="shared" si="103"/>
        <v>1+7.8546197634637i</v>
      </c>
      <c r="O420" s="170" t="str">
        <f t="shared" si="104"/>
        <v>0.99998292079908+0.0114891480068552i</v>
      </c>
      <c r="P420" s="170" t="str">
        <f t="shared" si="120"/>
        <v>0.909740031799076+7.86597476084146i</v>
      </c>
      <c r="Q420" s="170" t="str">
        <f t="shared" si="105"/>
        <v>2.78296913804461-22.6674801904693i</v>
      </c>
      <c r="R420" s="170" t="str">
        <f t="shared" si="106"/>
        <v>10000-23605.1236246403i</v>
      </c>
      <c r="S420" s="170" t="str">
        <f t="shared" si="107"/>
        <v>-1935620.13722051i</v>
      </c>
      <c r="T420" s="170" t="str">
        <f t="shared" si="116"/>
        <v>9760.23346621173-23370.5413456868i</v>
      </c>
      <c r="U420" s="170" t="str">
        <f t="shared" si="108"/>
        <v>-1.02739299644334+2.46005698375651i</v>
      </c>
      <c r="V420" s="170"/>
    </row>
    <row r="421" spans="1:22" x14ac:dyDescent="0.2">
      <c r="A421" s="8"/>
      <c r="B421" s="170">
        <f t="shared" si="117"/>
        <v>2.9199999999999591</v>
      </c>
      <c r="C421" s="170">
        <f t="shared" si="118"/>
        <v>831.76377110259318</v>
      </c>
      <c r="D421" s="170">
        <f t="shared" si="109"/>
        <v>0.83176377110259314</v>
      </c>
      <c r="E421" s="170">
        <f t="shared" si="110"/>
        <v>27.074613393314397</v>
      </c>
      <c r="F421" s="170">
        <f t="shared" si="111"/>
        <v>-83.085764661665067</v>
      </c>
      <c r="G421" s="170">
        <f t="shared" si="112"/>
        <v>8.4324805134808685</v>
      </c>
      <c r="H421" s="170">
        <f t="shared" si="113"/>
        <v>112.90135702430516</v>
      </c>
      <c r="I421" s="170">
        <f t="shared" si="114"/>
        <v>35.507093906795262</v>
      </c>
      <c r="J421" s="170">
        <f t="shared" si="115"/>
        <v>29.815592362640089</v>
      </c>
      <c r="K421" s="170" t="str">
        <f t="shared" ref="K421:K484" si="121">COMPLEX(1,2*PI()*C421*esr*Cout)</f>
        <v>1+0.00831151547073274i</v>
      </c>
      <c r="L421" s="170" t="str">
        <f t="shared" ref="L421:L484" si="122">COMPLEX(1,-2*PI()*C421*(1-Dmax)^2*Lout*10^-6/Req)</f>
        <v>1-0.00121128257203039i</v>
      </c>
      <c r="M421" s="170" t="str">
        <f t="shared" si="119"/>
        <v>1.00001006759384+0.00710023289870235i</v>
      </c>
      <c r="N421" s="170" t="str">
        <f t="shared" ref="N421:N484" si="123">COMPLEX(1,2*PI()*C421*(Rd+Rs+esr)*Req*Cout/(Req+Rd+Rs))</f>
        <v>1+7.94557197374362i</v>
      </c>
      <c r="O421" s="170" t="str">
        <f t="shared" ref="O421:O484" si="124">IMSUM(COMPLEX(1,2*PI()*C421/(Qd*ws)),IMPRODUCT(COMPLEX(0,2*PI()*C421/ws),COMPLEX(0,2*PI()*C421/ws)))</f>
        <v>0.999982522973385+0.0116221860706858i</v>
      </c>
      <c r="P421" s="170" t="str">
        <f t="shared" si="120"/>
        <v>0.90763760705651+7.95705529484145i</v>
      </c>
      <c r="Q421" s="170" t="str">
        <f t="shared" ref="Q421:Q484" si="125">IMPRODUCT(Ap,IMDIV(M421,P421))</f>
        <v>2.71830132233186-22.4161335853734i</v>
      </c>
      <c r="R421" s="170" t="str">
        <f t="shared" ref="R421:R484" si="126">IMSUM(Rz*10^3,IMDIV(1,COMPLEX(0,(2*PI()*C421*Cz*10^-9))))</f>
        <v>10000-23334.9180088978i</v>
      </c>
      <c r="S421" s="170" t="str">
        <f t="shared" ref="S421:S484" si="127">IMDIV(1,COMPLEX(0,(2*PI()*C421*Cp*10^-12)))</f>
        <v>-1913463.27672962i</v>
      </c>
      <c r="T421" s="170" t="str">
        <f t="shared" si="116"/>
        <v>9760.22754371036-23104.1680400785i</v>
      </c>
      <c r="U421" s="170" t="str">
        <f t="shared" ref="U421:U484" si="128">IMPRODUCT(-Rs*g/(Rs+Rd),T421)</f>
        <v>-1.02739237302214+2.43201768842932i</v>
      </c>
      <c r="V421" s="170"/>
    </row>
    <row r="422" spans="1:22" x14ac:dyDescent="0.2">
      <c r="A422" s="8"/>
      <c r="B422" s="170">
        <f t="shared" si="117"/>
        <v>2.924999999999959</v>
      </c>
      <c r="C422" s="170">
        <f t="shared" si="118"/>
        <v>841.39514164511627</v>
      </c>
      <c r="D422" s="170">
        <f t="shared" ref="D422:D485" si="129">C422/1000</f>
        <v>0.84139514164511631</v>
      </c>
      <c r="E422" s="170">
        <f t="shared" ref="E422:E485" si="130">20*LOG(IMABS(Q422))</f>
        <v>26.976152142152099</v>
      </c>
      <c r="F422" s="170">
        <f t="shared" ref="F422:F485" si="131">IF(180/PI()*IMARGUMENT(Q422)&gt;0,180/PI()*IMARGUMENT(Q422)-360,180/PI()*IMARGUMENT(Q422))</f>
        <v>-83.170035875874007</v>
      </c>
      <c r="G422" s="170">
        <f t="shared" ref="G422:G485" si="132">20*LOG(IMABS(U422))</f>
        <v>8.3481449913014298</v>
      </c>
      <c r="H422" s="170">
        <f t="shared" ref="H422:H485" si="133">180/PI()*IMARGUMENT(U422)</f>
        <v>113.13770422011027</v>
      </c>
      <c r="I422" s="170">
        <f t="shared" ref="I422:I485" si="134">E422+G422</f>
        <v>35.324297133453527</v>
      </c>
      <c r="J422" s="170">
        <f t="shared" ref="J422:J485" si="135">F422+H422</f>
        <v>29.967668344236259</v>
      </c>
      <c r="K422" s="170" t="str">
        <f t="shared" si="121"/>
        <v>1+0.00840775828395653i</v>
      </c>
      <c r="L422" s="170" t="str">
        <f t="shared" si="122"/>
        <v>1-0.00122530856316903i</v>
      </c>
      <c r="M422" s="170" t="str">
        <f t="shared" si="119"/>
        <v>1.00001030209822+0.0071824497207875i</v>
      </c>
      <c r="N422" s="170" t="str">
        <f t="shared" si="123"/>
        <v>1+8.03757736098231i</v>
      </c>
      <c r="O422" s="170" t="str">
        <f t="shared" si="124"/>
        <v>0.999982115881139+0.0117567646426913i</v>
      </c>
      <c r="P422" s="170" t="str">
        <f t="shared" si="120"/>
        <v>0.905486210550646+8.04919038063612i</v>
      </c>
      <c r="Q422" s="170" t="str">
        <f t="shared" si="125"/>
        <v>2.65506013131765-22.1673933121074i</v>
      </c>
      <c r="R422" s="170" t="str">
        <f t="shared" si="126"/>
        <v>10000-23067.8054112619i</v>
      </c>
      <c r="S422" s="170" t="str">
        <f t="shared" si="127"/>
        <v>-1891560.04372347i</v>
      </c>
      <c r="T422" s="170" t="str">
        <f t="shared" ref="T422:T485" si="136">IMDIV(IMPRODUCT(R422,S422),IMSUM(R422,S422))</f>
        <v>9760.2214832637-22840.8571654942i</v>
      </c>
      <c r="U422" s="170" t="str">
        <f t="shared" si="128"/>
        <v>-1.02739173508039+2.40430075426255i</v>
      </c>
      <c r="V422" s="170"/>
    </row>
    <row r="423" spans="1:22" x14ac:dyDescent="0.2">
      <c r="A423" s="8"/>
      <c r="B423" s="170">
        <f t="shared" ref="B423:B486" si="137">B422+0.005</f>
        <v>2.9299999999999589</v>
      </c>
      <c r="C423" s="170">
        <f t="shared" ref="C423:C486" si="138">10^B423</f>
        <v>851.13803820229668</v>
      </c>
      <c r="D423" s="170">
        <f t="shared" si="129"/>
        <v>0.85113803820229672</v>
      </c>
      <c r="E423" s="170">
        <f t="shared" si="130"/>
        <v>26.877656255998819</v>
      </c>
      <c r="F423" s="170">
        <f t="shared" si="131"/>
        <v>-83.25343972050176</v>
      </c>
      <c r="G423" s="170">
        <f t="shared" si="132"/>
        <v>8.2641160457617087</v>
      </c>
      <c r="H423" s="170">
        <f t="shared" si="133"/>
        <v>113.3759062496504</v>
      </c>
      <c r="I423" s="170">
        <f t="shared" si="134"/>
        <v>35.141772301760525</v>
      </c>
      <c r="J423" s="170">
        <f t="shared" si="135"/>
        <v>30.122466529148639</v>
      </c>
      <c r="K423" s="170" t="str">
        <f t="shared" si="121"/>
        <v>1+0.00850511553643389i</v>
      </c>
      <c r="L423" s="170" t="str">
        <f t="shared" si="122"/>
        <v>1-0.00123949696763051i</v>
      </c>
      <c r="M423" s="170" t="str">
        <f t="shared" ref="M423:M486" si="139">IMPRODUCT(K423,L423)</f>
        <v>1.00001054206492+0.00726561856880338i</v>
      </c>
      <c r="N423" s="170" t="str">
        <f t="shared" si="123"/>
        <v>1+8.1306481203942i</v>
      </c>
      <c r="O423" s="170" t="str">
        <f t="shared" si="124"/>
        <v>0.999981699306496+0.0118929015611158i</v>
      </c>
      <c r="P423" s="170" t="str">
        <f t="shared" ref="P423:P486" si="140">IMPRODUCT(N423,O423)</f>
        <v>0.903284701582577+8.14239222545608i</v>
      </c>
      <c r="Q423" s="170" t="str">
        <f t="shared" si="125"/>
        <v>2.59321508828685-21.9212384128474i</v>
      </c>
      <c r="R423" s="170" t="str">
        <f t="shared" si="126"/>
        <v>10000-22803.750426247i</v>
      </c>
      <c r="S423" s="170" t="str">
        <f t="shared" si="127"/>
        <v>-1869907.53495225i</v>
      </c>
      <c r="T423" s="170" t="str">
        <f t="shared" si="136"/>
        <v>9760.21528165884-22580.5738203118i</v>
      </c>
      <c r="U423" s="170" t="str">
        <f t="shared" si="128"/>
        <v>-1.02739108227988+2.37690250740125i</v>
      </c>
      <c r="V423" s="170"/>
    </row>
    <row r="424" spans="1:22" x14ac:dyDescent="0.2">
      <c r="A424" s="8"/>
      <c r="B424" s="170">
        <f t="shared" si="137"/>
        <v>2.9349999999999588</v>
      </c>
      <c r="C424" s="170">
        <f t="shared" si="138"/>
        <v>860.99375218451917</v>
      </c>
      <c r="D424" s="170">
        <f t="shared" si="129"/>
        <v>0.86099375218451912</v>
      </c>
      <c r="E424" s="170">
        <f t="shared" si="130"/>
        <v>26.779126496579096</v>
      </c>
      <c r="F424" s="170">
        <f t="shared" si="131"/>
        <v>-83.335985985111733</v>
      </c>
      <c r="G424" s="170">
        <f t="shared" si="132"/>
        <v>8.1803985179974905</v>
      </c>
      <c r="H424" s="170">
        <f t="shared" si="133"/>
        <v>113.61596028940224</v>
      </c>
      <c r="I424" s="170">
        <f t="shared" si="134"/>
        <v>34.959525014576585</v>
      </c>
      <c r="J424" s="170">
        <f t="shared" si="135"/>
        <v>30.279974304290505</v>
      </c>
      <c r="K424" s="170" t="str">
        <f t="shared" si="121"/>
        <v>1+0.00860360013276316i</v>
      </c>
      <c r="L424" s="170" t="str">
        <f t="shared" si="122"/>
        <v>1-0.00125384966607247i</v>
      </c>
      <c r="M424" s="170" t="str">
        <f t="shared" si="139"/>
        <v>1.00001078762115+0.00734975046669069i</v>
      </c>
      <c r="N424" s="170" t="str">
        <f t="shared" si="123"/>
        <v>1+8.22479658840763i</v>
      </c>
      <c r="O424" s="170" t="str">
        <f t="shared" si="124"/>
        <v>0.999981273028584+0.0120306148707602i</v>
      </c>
      <c r="P424" s="170" t="str">
        <f t="shared" si="140"/>
        <v>0.901031912883109+8.23667317774778i</v>
      </c>
      <c r="Q424" s="170" t="str">
        <f t="shared" si="125"/>
        <v>2.53273632340058-21.6776478851626i</v>
      </c>
      <c r="R424" s="170" t="str">
        <f t="shared" si="126"/>
        <v>10000-22542.718053651i</v>
      </c>
      <c r="S424" s="170" t="str">
        <f t="shared" si="127"/>
        <v>-1848502.88039938i</v>
      </c>
      <c r="T424" s="170" t="str">
        <f t="shared" si="136"/>
        <v>9760.20893560825-22323.2835042046i</v>
      </c>
      <c r="U424" s="170" t="str">
        <f t="shared" si="128"/>
        <v>-1.02739041427455+2.34981931623207i</v>
      </c>
      <c r="V424" s="170"/>
    </row>
    <row r="425" spans="1:22" x14ac:dyDescent="0.2">
      <c r="A425" s="8"/>
      <c r="B425" s="170">
        <f t="shared" si="137"/>
        <v>2.9399999999999586</v>
      </c>
      <c r="C425" s="170">
        <f t="shared" si="138"/>
        <v>870.96358995599815</v>
      </c>
      <c r="D425" s="170">
        <f t="shared" si="129"/>
        <v>0.8709635899559981</v>
      </c>
      <c r="E425" s="170">
        <f t="shared" si="130"/>
        <v>26.680563609236941</v>
      </c>
      <c r="F425" s="170">
        <f t="shared" si="131"/>
        <v>-83.417684387280971</v>
      </c>
      <c r="G425" s="170">
        <f t="shared" si="132"/>
        <v>8.0969972802035048</v>
      </c>
      <c r="H425" s="170">
        <f t="shared" si="133"/>
        <v>113.85786294710114</v>
      </c>
      <c r="I425" s="170">
        <f t="shared" si="134"/>
        <v>34.777560889440444</v>
      </c>
      <c r="J425" s="170">
        <f t="shared" si="135"/>
        <v>30.440178559820168</v>
      </c>
      <c r="K425" s="170" t="str">
        <f t="shared" si="121"/>
        <v>1+0.00870322512697095i</v>
      </c>
      <c r="L425" s="170" t="str">
        <f t="shared" si="122"/>
        <v>1-0.00126836856092954i</v>
      </c>
      <c r="M425" s="170" t="str">
        <f t="shared" si="139"/>
        <v>1.00001103889713+0.00743485656604141i</v>
      </c>
      <c r="N425" s="170" t="str">
        <f t="shared" si="123"/>
        <v>1+8.32003524430007i</v>
      </c>
      <c r="O425" s="170" t="str">
        <f t="shared" si="124"/>
        <v>0.999980836821383+0.0121699228253746i</v>
      </c>
      <c r="P425" s="170" t="str">
        <f t="shared" si="140"/>
        <v>0.898726649993854+8.33204572880396i</v>
      </c>
      <c r="Q425" s="170" t="str">
        <f t="shared" si="125"/>
        <v>2.47359456359488-21.4366006912725i</v>
      </c>
      <c r="R425" s="170" t="str">
        <f t="shared" si="126"/>
        <v>10000-22284.6736939155i</v>
      </c>
      <c r="S425" s="170" t="str">
        <f t="shared" si="127"/>
        <v>-1827343.24290107i</v>
      </c>
      <c r="T425" s="170" t="str">
        <f t="shared" si="136"/>
        <v>9760.20244174765-22068.9521135657i</v>
      </c>
      <c r="U425" s="170" t="str">
        <f t="shared" si="128"/>
        <v>-1.02738973071028+2.32304759090166i</v>
      </c>
      <c r="V425" s="170"/>
    </row>
    <row r="426" spans="1:22" x14ac:dyDescent="0.2">
      <c r="A426" s="8"/>
      <c r="B426" s="170">
        <f t="shared" si="137"/>
        <v>2.9449999999999585</v>
      </c>
      <c r="C426" s="170">
        <f t="shared" si="138"/>
        <v>881.04887300793064</v>
      </c>
      <c r="D426" s="170">
        <f t="shared" si="129"/>
        <v>0.88104887300793067</v>
      </c>
      <c r="E426" s="170">
        <f t="shared" si="130"/>
        <v>26.581968323261258</v>
      </c>
      <c r="F426" s="170">
        <f t="shared" si="131"/>
        <v>-83.498544572540681</v>
      </c>
      <c r="G426" s="170">
        <f t="shared" si="132"/>
        <v>8.0139172339897762</v>
      </c>
      <c r="H426" s="170">
        <f t="shared" si="133"/>
        <v>114.1016102498315</v>
      </c>
      <c r="I426" s="170">
        <f t="shared" si="134"/>
        <v>34.595885557251037</v>
      </c>
      <c r="J426" s="170">
        <f t="shared" si="135"/>
        <v>30.603065677290815</v>
      </c>
      <c r="K426" s="170" t="str">
        <f t="shared" si="121"/>
        <v>1+0.00880400372424231i</v>
      </c>
      <c r="L426" s="170" t="str">
        <f t="shared" si="122"/>
        <v>1-0.00128305557666552i</v>
      </c>
      <c r="M426" s="170" t="str">
        <f t="shared" si="139"/>
        <v>1.00001129602608+0.00752094814757679i</v>
      </c>
      <c r="N426" s="170" t="str">
        <f t="shared" si="123"/>
        <v>1+8.41637671185218i</v>
      </c>
      <c r="O426" s="170" t="str">
        <f t="shared" si="124"/>
        <v>0.999980390453612+0.0123108438900775i</v>
      </c>
      <c r="P426" s="170" t="str">
        <f t="shared" si="140"/>
        <v>0.896367690633916+8.42852251441271i</v>
      </c>
      <c r="Q426" s="170" t="str">
        <f t="shared" si="125"/>
        <v>2.41576112255487-21.1980757669454i</v>
      </c>
      <c r="R426" s="170" t="str">
        <f t="shared" si="126"/>
        <v>10000-22029.5831435403i</v>
      </c>
      <c r="S426" s="170" t="str">
        <f t="shared" si="127"/>
        <v>-1806425.8177703i</v>
      </c>
      <c r="T426" s="170" t="str">
        <f t="shared" si="136"/>
        <v>9760.19579663461-21817.5459369899i</v>
      </c>
      <c r="U426" s="170" t="str">
        <f t="shared" si="128"/>
        <v>-1.0273890312247+2.29658378284105i</v>
      </c>
      <c r="V426" s="170"/>
    </row>
    <row r="427" spans="1:22" x14ac:dyDescent="0.2">
      <c r="A427" s="8"/>
      <c r="B427" s="170">
        <f t="shared" si="137"/>
        <v>2.9499999999999584</v>
      </c>
      <c r="C427" s="170">
        <f t="shared" si="138"/>
        <v>891.25093813366107</v>
      </c>
      <c r="D427" s="170">
        <f t="shared" si="129"/>
        <v>0.89125093813366107</v>
      </c>
      <c r="E427" s="170">
        <f t="shared" si="130"/>
        <v>26.483341352206619</v>
      </c>
      <c r="F427" s="170">
        <f t="shared" si="131"/>
        <v>-83.578576114349914</v>
      </c>
      <c r="G427" s="170">
        <f t="shared" si="132"/>
        <v>7.9311633086602997</v>
      </c>
      <c r="H427" s="170">
        <f t="shared" si="133"/>
        <v>114.34719763226184</v>
      </c>
      <c r="I427" s="170">
        <f t="shared" si="134"/>
        <v>34.414504660866918</v>
      </c>
      <c r="J427" s="170">
        <f t="shared" si="135"/>
        <v>30.768621517911924</v>
      </c>
      <c r="K427" s="170" t="str">
        <f t="shared" si="121"/>
        <v>1+0.00890594928267115i</v>
      </c>
      <c r="L427" s="170" t="str">
        <f t="shared" si="122"/>
        <v>1-0.00129791266002843i</v>
      </c>
      <c r="M427" s="170" t="str">
        <f t="shared" si="139"/>
        <v>1.00001155914432+0.00760803662264272i</v>
      </c>
      <c r="N427" s="170" t="str">
        <f t="shared" si="123"/>
        <v>1+8.51383376102115i</v>
      </c>
      <c r="O427" s="170" t="str">
        <f t="shared" si="124"/>
        <v>0.999979933688599+0.0124533967438034i</v>
      </c>
      <c r="P427" s="170" t="str">
        <f t="shared" si="140"/>
        <v>0.893953784051815+8.52611631652549i</v>
      </c>
      <c r="Q427" s="170" t="str">
        <f t="shared" si="125"/>
        <v>2.35920789076888-20.962052030055i</v>
      </c>
      <c r="R427" s="170" t="str">
        <f t="shared" si="126"/>
        <v>10000-21777.4125905491i</v>
      </c>
      <c r="S427" s="170" t="str">
        <f t="shared" si="127"/>
        <v>-1785747.83242502i</v>
      </c>
      <c r="T427" s="170" t="str">
        <f t="shared" si="136"/>
        <v>9760.18899674632-21569.0316508028i</v>
      </c>
      <c r="U427" s="170" t="str">
        <f t="shared" si="128"/>
        <v>-1.02738831544698+2.27042438429503i</v>
      </c>
      <c r="V427" s="170"/>
    </row>
    <row r="428" spans="1:22" x14ac:dyDescent="0.2">
      <c r="A428" s="8"/>
      <c r="B428" s="170">
        <f t="shared" si="137"/>
        <v>2.9549999999999583</v>
      </c>
      <c r="C428" s="170">
        <f t="shared" si="138"/>
        <v>901.5711376058706</v>
      </c>
      <c r="D428" s="170">
        <f t="shared" si="129"/>
        <v>0.9015711376058706</v>
      </c>
      <c r="E428" s="170">
        <f t="shared" si="130"/>
        <v>26.384683394208768</v>
      </c>
      <c r="F428" s="170">
        <f t="shared" si="131"/>
        <v>-83.657788514099934</v>
      </c>
      <c r="G428" s="170">
        <f t="shared" si="132"/>
        <v>7.8487404594166845</v>
      </c>
      <c r="H428" s="170">
        <f t="shared" si="133"/>
        <v>114.5946199250389</v>
      </c>
      <c r="I428" s="170">
        <f t="shared" si="134"/>
        <v>34.233423853625453</v>
      </c>
      <c r="J428" s="170">
        <f t="shared" si="135"/>
        <v>30.936831410938964</v>
      </c>
      <c r="K428" s="170" t="str">
        <f t="shared" si="121"/>
        <v>1+0.00900907531503081i</v>
      </c>
      <c r="L428" s="170" t="str">
        <f t="shared" si="122"/>
        <v>1-0.00131294178030857i</v>
      </c>
      <c r="M428" s="170" t="str">
        <f t="shared" si="139"/>
        <v>1.00001182839138+0.00769613353472224i</v>
      </c>
      <c r="N428" s="170" t="str">
        <f t="shared" si="123"/>
        <v>1+8.61241930963327i</v>
      </c>
      <c r="O428" s="170" t="str">
        <f t="shared" si="124"/>
        <v>0.999979466284162+0.0125976002817786i</v>
      </c>
      <c r="P428" s="170" t="str">
        <f t="shared" si="140"/>
        <v>0.89148365036233+8.62484006494427i</v>
      </c>
      <c r="Q428" s="170" t="str">
        <f t="shared" si="125"/>
        <v>2.30390732566678-20.7285083888029i</v>
      </c>
      <c r="R428" s="170" t="str">
        <f t="shared" si="126"/>
        <v>10000-21528.1286100083i</v>
      </c>
      <c r="S428" s="170" t="str">
        <f t="shared" si="127"/>
        <v>-1765306.54602068i</v>
      </c>
      <c r="T428" s="170" t="str">
        <f t="shared" si="136"/>
        <v>9760.18203847811-21323.3763146456i</v>
      </c>
      <c r="U428" s="170" t="str">
        <f t="shared" si="128"/>
        <v>-1.0273875829977+2.24456592785743i</v>
      </c>
      <c r="V428" s="170"/>
    </row>
    <row r="429" spans="1:22" x14ac:dyDescent="0.2">
      <c r="A429" s="8"/>
      <c r="B429" s="170">
        <f t="shared" si="137"/>
        <v>2.9599999999999582</v>
      </c>
      <c r="C429" s="170">
        <f t="shared" si="138"/>
        <v>912.01083935582244</v>
      </c>
      <c r="D429" s="170">
        <f t="shared" si="129"/>
        <v>0.91201083935582239</v>
      </c>
      <c r="E429" s="170">
        <f t="shared" si="130"/>
        <v>26.28599513229398</v>
      </c>
      <c r="F429" s="170">
        <f t="shared" si="131"/>
        <v>-83.736191201149197</v>
      </c>
      <c r="G429" s="170">
        <f t="shared" si="132"/>
        <v>7.7666536654831777</v>
      </c>
      <c r="H429" s="170">
        <f t="shared" si="133"/>
        <v>114.84387134336403</v>
      </c>
      <c r="I429" s="170">
        <f t="shared" si="134"/>
        <v>34.052648797777159</v>
      </c>
      <c r="J429" s="170">
        <f t="shared" si="135"/>
        <v>31.107680142214832</v>
      </c>
      <c r="K429" s="170" t="str">
        <f t="shared" si="121"/>
        <v>1+0.00911339549056519i</v>
      </c>
      <c r="L429" s="170" t="str">
        <f t="shared" si="122"/>
        <v>1-0.00132814492959956i</v>
      </c>
      <c r="M429" s="170" t="str">
        <f t="shared" si="139"/>
        <v>1.00001210391001+0.00778525056096563i</v>
      </c>
      <c r="N429" s="170" t="str">
        <f t="shared" si="123"/>
        <v>1+8.71214642509623i</v>
      </c>
      <c r="O429" s="170" t="str">
        <f t="shared" si="124"/>
        <v>0.999978987992478+0.012743473618026i</v>
      </c>
      <c r="P429" s="170" t="str">
        <f t="shared" si="140"/>
        <v>0.888955979867885+8.72470683902804i</v>
      </c>
      <c r="Q429" s="170" t="str">
        <f t="shared" si="125"/>
        <v>2.24983244184572-20.4974237496148i</v>
      </c>
      <c r="R429" s="170" t="str">
        <f t="shared" si="126"/>
        <v>10000-21281.6981595963i</v>
      </c>
      <c r="S429" s="170" t="str">
        <f t="shared" si="127"/>
        <v>-1745099.24908689i</v>
      </c>
      <c r="T429" s="170" t="str">
        <f t="shared" si="136"/>
        <v>9760.17491814128-21080.547367108i</v>
      </c>
      <c r="U429" s="170" t="str">
        <f t="shared" si="128"/>
        <v>-1.02738683348856+2.21900498601137i</v>
      </c>
      <c r="V429" s="170"/>
    </row>
    <row r="430" spans="1:22" x14ac:dyDescent="0.2">
      <c r="A430" s="8"/>
      <c r="B430" s="170">
        <f t="shared" si="137"/>
        <v>2.9649999999999581</v>
      </c>
      <c r="C430" s="170">
        <f t="shared" si="138"/>
        <v>922.57142715467478</v>
      </c>
      <c r="D430" s="170">
        <f t="shared" si="129"/>
        <v>0.92257142715467477</v>
      </c>
      <c r="E430" s="170">
        <f t="shared" si="130"/>
        <v>26.187277234683389</v>
      </c>
      <c r="F430" s="170">
        <f t="shared" si="131"/>
        <v>-83.813793532886891</v>
      </c>
      <c r="G430" s="170">
        <f t="shared" si="132"/>
        <v>7.6849079281551171</v>
      </c>
      <c r="H430" s="170">
        <f t="shared" si="133"/>
        <v>115.09494547577469</v>
      </c>
      <c r="I430" s="170">
        <f t="shared" si="134"/>
        <v>33.872185162838505</v>
      </c>
      <c r="J430" s="170">
        <f t="shared" si="135"/>
        <v>31.281151942887803</v>
      </c>
      <c r="K430" s="170" t="str">
        <f t="shared" si="121"/>
        <v>1+0.00921892363680055i</v>
      </c>
      <c r="L430" s="170" t="str">
        <f t="shared" si="122"/>
        <v>1-0.00134352412306237i</v>
      </c>
      <c r="M430" s="170" t="str">
        <f t="shared" si="139"/>
        <v>1.00001238584629+0.00787539951373818i</v>
      </c>
      <c r="N430" s="170" t="str">
        <f t="shared" si="123"/>
        <v>1+8.81302832613117i</v>
      </c>
      <c r="O430" s="170" t="str">
        <f t="shared" si="124"/>
        <v>0.999978498559949+0.0128910360878981i</v>
      </c>
      <c r="P430" s="170" t="str">
        <f t="shared" si="140"/>
        <v>0.886369432364124+8.82572986941885i</v>
      </c>
      <c r="Q430" s="170" t="str">
        <f t="shared" si="125"/>
        <v>2.19695680138745-20.2687770247219i</v>
      </c>
      <c r="R430" s="170" t="str">
        <f t="shared" si="126"/>
        <v>10000-21038.0885752238i</v>
      </c>
      <c r="S430" s="170" t="str">
        <f t="shared" si="127"/>
        <v>-1725123.26316835i</v>
      </c>
      <c r="T430" s="170" t="str">
        <f t="shared" si="136"/>
        <v>9760.16763196129-20840.5126214125i</v>
      </c>
      <c r="U430" s="170" t="str">
        <f t="shared" si="128"/>
        <v>-1.02738606652224+2.193738170675i</v>
      </c>
      <c r="V430" s="170"/>
    </row>
    <row r="431" spans="1:22" x14ac:dyDescent="0.2">
      <c r="A431" s="8"/>
      <c r="B431" s="170">
        <f t="shared" si="137"/>
        <v>2.969999999999958</v>
      </c>
      <c r="C431" s="170">
        <f t="shared" si="138"/>
        <v>933.25430079690159</v>
      </c>
      <c r="D431" s="170">
        <f t="shared" si="129"/>
        <v>0.93325430079690164</v>
      </c>
      <c r="E431" s="170">
        <f t="shared" si="130"/>
        <v>26.088530355091997</v>
      </c>
      <c r="F431" s="170">
        <f t="shared" si="131"/>
        <v>-83.890604794823687</v>
      </c>
      <c r="G431" s="170">
        <f t="shared" si="132"/>
        <v>7.6035082687691489</v>
      </c>
      <c r="H431" s="170">
        <f t="shared" si="133"/>
        <v>115.34783527315106</v>
      </c>
      <c r="I431" s="170">
        <f t="shared" si="134"/>
        <v>33.692038623861144</v>
      </c>
      <c r="J431" s="170">
        <f t="shared" si="135"/>
        <v>31.457230478327375</v>
      </c>
      <c r="K431" s="170" t="str">
        <f t="shared" si="121"/>
        <v>1+0.00932567374137838i</v>
      </c>
      <c r="L431" s="170" t="str">
        <f t="shared" si="122"/>
        <v>1-0.00135908139919245i</v>
      </c>
      <c r="M431" s="170" t="str">
        <f t="shared" si="139"/>
        <v>1.00001267434972+0.00796659234218593i</v>
      </c>
      <c r="N431" s="170" t="str">
        <f t="shared" si="123"/>
        <v>1+8.9150783845248i</v>
      </c>
      <c r="O431" s="170" t="str">
        <f t="shared" si="124"/>
        <v>0.999977997727072+0.0130403072506406i</v>
      </c>
      <c r="P431" s="170" t="str">
        <f t="shared" si="140"/>
        <v>0.883722636429324+8.92792253978765i</v>
      </c>
      <c r="Q431" s="170" t="str">
        <f t="shared" si="125"/>
        <v>2.1452545042702-20.0425471394362i</v>
      </c>
      <c r="R431" s="170" t="str">
        <f t="shared" si="126"/>
        <v>10000-20797.2675667043i</v>
      </c>
      <c r="S431" s="170" t="str">
        <f t="shared" si="127"/>
        <v>-1705375.94046975i</v>
      </c>
      <c r="T431" s="170" t="str">
        <f t="shared" si="136"/>
        <v>9760.1601760756-20603.2402611472i</v>
      </c>
      <c r="U431" s="170" t="str">
        <f t="shared" si="128"/>
        <v>-1.02738528169217+2.16876213275234i</v>
      </c>
      <c r="V431" s="170"/>
    </row>
    <row r="432" spans="1:22" x14ac:dyDescent="0.2">
      <c r="A432" s="8"/>
      <c r="B432" s="170">
        <f t="shared" si="137"/>
        <v>2.9749999999999579</v>
      </c>
      <c r="C432" s="170">
        <f t="shared" si="138"/>
        <v>944.06087628583282</v>
      </c>
      <c r="D432" s="170">
        <f t="shared" si="129"/>
        <v>0.9440608762858328</v>
      </c>
      <c r="E432" s="170">
        <f t="shared" si="130"/>
        <v>25.989755133022303</v>
      </c>
      <c r="F432" s="170">
        <f t="shared" si="131"/>
        <v>-83.966634200710175</v>
      </c>
      <c r="G432" s="170">
        <f t="shared" si="132"/>
        <v>7.5224597265961659</v>
      </c>
      <c r="H432" s="170">
        <f t="shared" si="133"/>
        <v>115.60253303796921</v>
      </c>
      <c r="I432" s="170">
        <f t="shared" si="134"/>
        <v>33.512214859618467</v>
      </c>
      <c r="J432" s="170">
        <f t="shared" si="135"/>
        <v>31.635898837259035</v>
      </c>
      <c r="K432" s="170" t="str">
        <f t="shared" si="121"/>
        <v>1+0.00943365995390941i</v>
      </c>
      <c r="L432" s="170" t="str">
        <f t="shared" si="122"/>
        <v>1-0.00137481882008987i</v>
      </c>
      <c r="M432" s="170" t="str">
        <f t="shared" si="139"/>
        <v>1.00001296957325+0.00805884113381954i</v>
      </c>
      <c r="N432" s="170" t="str">
        <f t="shared" si="123"/>
        <v>1+9.01831012690181i</v>
      </c>
      <c r="O432" s="170" t="str">
        <f t="shared" si="124"/>
        <v>0.999977485228298+0.0131913068919845i</v>
      </c>
      <c r="P432" s="170" t="str">
        <f t="shared" si="140"/>
        <v>0.881014188697245+9.03129838860015i</v>
      </c>
      <c r="Q432" s="170" t="str">
        <f t="shared" si="125"/>
        <v>2.0947001788777-19.8187130391282i</v>
      </c>
      <c r="R432" s="170" t="str">
        <f t="shared" si="126"/>
        <v>10000-20559.2032134739i</v>
      </c>
      <c r="S432" s="170" t="str">
        <f t="shared" si="127"/>
        <v>-1685854.66350486i</v>
      </c>
      <c r="T432" s="170" t="str">
        <f t="shared" si="136"/>
        <v>9760.15254653181-20368.6988360495i</v>
      </c>
      <c r="U432" s="170" t="str">
        <f t="shared" si="128"/>
        <v>-1.0273844785823+2.14407356168942i</v>
      </c>
      <c r="V432" s="170"/>
    </row>
    <row r="433" spans="1:22" x14ac:dyDescent="0.2">
      <c r="A433" s="8"/>
      <c r="B433" s="170">
        <f t="shared" si="137"/>
        <v>2.9799999999999578</v>
      </c>
      <c r="C433" s="170">
        <f t="shared" si="138"/>
        <v>954.99258602134341</v>
      </c>
      <c r="D433" s="170">
        <f t="shared" si="129"/>
        <v>0.9549925860213434</v>
      </c>
      <c r="E433" s="170">
        <f t="shared" si="130"/>
        <v>25.890952194052723</v>
      </c>
      <c r="F433" s="170">
        <f t="shared" si="131"/>
        <v>-84.041890892679717</v>
      </c>
      <c r="G433" s="170">
        <f t="shared" si="132"/>
        <v>7.4417673566565021</v>
      </c>
      <c r="H433" s="170">
        <f t="shared" si="133"/>
        <v>115.85903041382637</v>
      </c>
      <c r="I433" s="170">
        <f t="shared" si="134"/>
        <v>33.332719550709228</v>
      </c>
      <c r="J433" s="170">
        <f t="shared" si="135"/>
        <v>31.817139521146657</v>
      </c>
      <c r="K433" s="170" t="str">
        <f t="shared" si="121"/>
        <v>1+0.00954289658784913i</v>
      </c>
      <c r="L433" s="170" t="str">
        <f t="shared" si="122"/>
        <v>1-0.00139073847173275i</v>
      </c>
      <c r="M433" s="170" t="str">
        <f t="shared" si="139"/>
        <v>1.00001327167342+0.00815215811611638i</v>
      </c>
      <c r="N433" s="170" t="str">
        <f t="shared" si="123"/>
        <v>1+9.12273723651784i</v>
      </c>
      <c r="O433" s="170" t="str">
        <f t="shared" si="124"/>
        <v>0.999976960791895+0.0133440550267685i</v>
      </c>
      <c r="P433" s="170" t="str">
        <f t="shared" si="140"/>
        <v>0.878242653113051+9.13587111090293i</v>
      </c>
      <c r="Q433" s="170" t="str">
        <f t="shared" si="125"/>
        <v>2.04526897260868-19.5972536959163i</v>
      </c>
      <c r="R433" s="170" t="str">
        <f t="shared" si="126"/>
        <v>10000-20323.8639603605i</v>
      </c>
      <c r="S433" s="170" t="str">
        <f t="shared" si="127"/>
        <v>-1666556.84474956i</v>
      </c>
      <c r="T433" s="170" t="str">
        <f t="shared" si="136"/>
        <v>9760.14473928544-20136.857257837i</v>
      </c>
      <c r="U433" s="170" t="str">
        <f t="shared" si="128"/>
        <v>-1.02738365676689+2.11966918503548i</v>
      </c>
      <c r="V433" s="170"/>
    </row>
    <row r="434" spans="1:22" x14ac:dyDescent="0.2">
      <c r="A434" s="8"/>
      <c r="B434" s="170">
        <f t="shared" si="137"/>
        <v>2.9849999999999577</v>
      </c>
      <c r="C434" s="170">
        <f t="shared" si="138"/>
        <v>966.05087898971976</v>
      </c>
      <c r="D434" s="170">
        <f t="shared" si="129"/>
        <v>0.96605087898971975</v>
      </c>
      <c r="E434" s="170">
        <f t="shared" si="130"/>
        <v>25.792122150120736</v>
      </c>
      <c r="F434" s="170">
        <f t="shared" si="131"/>
        <v>-84.116383941416942</v>
      </c>
      <c r="G434" s="170">
        <f t="shared" si="132"/>
        <v>7.3614362274573706</v>
      </c>
      <c r="H434" s="170">
        <f t="shared" si="133"/>
        <v>116.11731837526177</v>
      </c>
      <c r="I434" s="170">
        <f t="shared" si="134"/>
        <v>33.153558377578108</v>
      </c>
      <c r="J434" s="170">
        <f t="shared" si="135"/>
        <v>32.000934433844833</v>
      </c>
      <c r="K434" s="170" t="str">
        <f t="shared" si="121"/>
        <v>1+0.00965339812239507i</v>
      </c>
      <c r="L434" s="170" t="str">
        <f t="shared" si="122"/>
        <v>1-0.00140684246425366i</v>
      </c>
      <c r="M434" s="170" t="str">
        <f t="shared" si="139"/>
        <v>1.0000135808104+0.00824655565814141i</v>
      </c>
      <c r="N434" s="170" t="str">
        <f t="shared" si="123"/>
        <v>1+9.22837355507317i</v>
      </c>
      <c r="O434" s="170" t="str">
        <f t="shared" si="124"/>
        <v>0.999976424139798+0.0134985719015925i</v>
      </c>
      <c r="P434" s="170" t="str">
        <f t="shared" si="140"/>
        <v>0.875406560171888+9.24165456012994i</v>
      </c>
      <c r="Q434" s="170" t="str">
        <f t="shared" si="125"/>
        <v>1.99693654258848-19.3781481150761i</v>
      </c>
      <c r="R434" s="170" t="str">
        <f t="shared" si="126"/>
        <v>10000-20091.218613401i</v>
      </c>
      <c r="S434" s="170" t="str">
        <f t="shared" si="127"/>
        <v>-1647479.92629888i</v>
      </c>
      <c r="T434" s="170" t="str">
        <f t="shared" si="136"/>
        <v>9760.1367501979-19907.6847960864i</v>
      </c>
      <c r="U434" s="170" t="str">
        <f t="shared" si="128"/>
        <v>-1.02738281581031+2.0955457680091i</v>
      </c>
      <c r="V434" s="170"/>
    </row>
    <row r="435" spans="1:22" x14ac:dyDescent="0.2">
      <c r="A435" s="8"/>
      <c r="B435" s="170">
        <f t="shared" si="137"/>
        <v>2.9899999999999576</v>
      </c>
      <c r="C435" s="170">
        <f t="shared" si="138"/>
        <v>977.23722095571588</v>
      </c>
      <c r="D435" s="170">
        <f t="shared" si="129"/>
        <v>0.97723722095571586</v>
      </c>
      <c r="E435" s="170">
        <f t="shared" si="130"/>
        <v>25.693265599801315</v>
      </c>
      <c r="F435" s="170">
        <f t="shared" si="131"/>
        <v>-84.190122346348716</v>
      </c>
      <c r="G435" s="170">
        <f t="shared" si="132"/>
        <v>7.2814714186537719</v>
      </c>
      <c r="H435" s="170">
        <f t="shared" si="133"/>
        <v>116.37738721789137</v>
      </c>
      <c r="I435" s="170">
        <f t="shared" si="134"/>
        <v>32.974737018455087</v>
      </c>
      <c r="J435" s="170">
        <f t="shared" si="135"/>
        <v>32.187264871542652</v>
      </c>
      <c r="K435" s="170" t="str">
        <f t="shared" si="121"/>
        <v>1+0.00976517920440593i</v>
      </c>
      <c r="L435" s="170" t="str">
        <f t="shared" si="122"/>
        <v>1-0.00142313293221937i</v>
      </c>
      <c r="M435" s="170" t="str">
        <f t="shared" si="139"/>
        <v>1.00001389714811+0.00834204627218656i</v>
      </c>
      <c r="N435" s="170" t="str">
        <f t="shared" si="123"/>
        <v>1+9.3352330845474i</v>
      </c>
      <c r="O435" s="170" t="str">
        <f t="shared" si="124"/>
        <v>0.999975874987469+0.0136548779975009i</v>
      </c>
      <c r="P435" s="170" t="str">
        <f t="shared" si="140"/>
        <v>0.87250440613974+9.34866274992976i</v>
      </c>
      <c r="Q435" s="170" t="str">
        <f t="shared" si="125"/>
        <v>1.94967904648588-19.1613753411792i</v>
      </c>
      <c r="R435" s="170" t="str">
        <f t="shared" si="126"/>
        <v>10000-19861.2363357067i</v>
      </c>
      <c r="S435" s="170" t="str">
        <f t="shared" si="127"/>
        <v>-1628621.37952794i</v>
      </c>
      <c r="T435" s="170" t="str">
        <f t="shared" si="136"/>
        <v>9760.12857503411-19681.1510741603i</v>
      </c>
      <c r="U435" s="170" t="str">
        <f t="shared" si="128"/>
        <v>-1.02738195526675+2.07170011306951i</v>
      </c>
      <c r="V435" s="170"/>
    </row>
    <row r="436" spans="1:22" x14ac:dyDescent="0.2">
      <c r="A436" s="8"/>
      <c r="B436" s="170">
        <f t="shared" si="137"/>
        <v>2.9949999999999575</v>
      </c>
      <c r="C436" s="170">
        <f t="shared" si="138"/>
        <v>988.55309465684297</v>
      </c>
      <c r="D436" s="170">
        <f t="shared" si="129"/>
        <v>0.98855309465684293</v>
      </c>
      <c r="E436" s="170">
        <f t="shared" si="130"/>
        <v>25.594383128579423</v>
      </c>
      <c r="F436" s="170">
        <f t="shared" si="131"/>
        <v>-84.26311503585859</v>
      </c>
      <c r="G436" s="170">
        <f t="shared" si="132"/>
        <v>7.20187801863276</v>
      </c>
      <c r="H436" s="170">
        <f t="shared" si="133"/>
        <v>116.63922654888833</v>
      </c>
      <c r="I436" s="170">
        <f t="shared" si="134"/>
        <v>32.796261147212185</v>
      </c>
      <c r="J436" s="170">
        <f t="shared" si="135"/>
        <v>32.376111513029741</v>
      </c>
      <c r="K436" s="170" t="str">
        <f t="shared" si="121"/>
        <v>1+0.00987825465034307i</v>
      </c>
      <c r="L436" s="170" t="str">
        <f t="shared" si="122"/>
        <v>1-0.00143961203491376i</v>
      </c>
      <c r="M436" s="170" t="str">
        <f t="shared" si="139"/>
        <v>1.00001422085428+0.00843864261542931i</v>
      </c>
      <c r="N436" s="170" t="str">
        <f t="shared" si="123"/>
        <v>1+9.44332998905541i</v>
      </c>
      <c r="O436" s="170" t="str">
        <f t="shared" si="124"/>
        <v>0.999975313043738+0.0138129940326975i</v>
      </c>
      <c r="P436" s="170" t="str">
        <f t="shared" si="140"/>
        <v>0.869534652256122+9.4569098560137i</v>
      </c>
      <c r="Q436" s="170" t="str">
        <f t="shared" si="125"/>
        <v>1.90347313343611-18.9469144639669i</v>
      </c>
      <c r="R436" s="170" t="str">
        <f t="shared" si="126"/>
        <v>10000-19633.8866433756i</v>
      </c>
      <c r="S436" s="170" t="str">
        <f t="shared" si="127"/>
        <v>-1609978.7047568i</v>
      </c>
      <c r="T436" s="170" t="str">
        <f t="shared" si="136"/>
        <v>9760.1202094605-19457.2260651807i</v>
      </c>
      <c r="U436" s="170" t="str">
        <f t="shared" si="128"/>
        <v>-1.02738107468005+2.04812905949271i</v>
      </c>
      <c r="V436" s="170"/>
    </row>
    <row r="437" spans="1:22" x14ac:dyDescent="0.2">
      <c r="A437" s="8"/>
      <c r="B437" s="170">
        <f t="shared" si="137"/>
        <v>2.9999999999999574</v>
      </c>
      <c r="C437" s="170">
        <f t="shared" si="138"/>
        <v>999.99999999990212</v>
      </c>
      <c r="D437" s="170">
        <f t="shared" si="129"/>
        <v>0.99999999999990208</v>
      </c>
      <c r="E437" s="170">
        <f t="shared" si="130"/>
        <v>25.495475309118515</v>
      </c>
      <c r="F437" s="170">
        <f t="shared" si="131"/>
        <v>-84.335370867522343</v>
      </c>
      <c r="G437" s="170">
        <f t="shared" si="132"/>
        <v>7.1226611220221967</v>
      </c>
      <c r="H437" s="170">
        <f t="shared" si="133"/>
        <v>116.90282527782644</v>
      </c>
      <c r="I437" s="170">
        <f t="shared" si="134"/>
        <v>32.618136431140712</v>
      </c>
      <c r="J437" s="170">
        <f t="shared" si="135"/>
        <v>32.567454410304094</v>
      </c>
      <c r="K437" s="170" t="str">
        <f t="shared" si="121"/>
        <v>1+0.00999263944823433i</v>
      </c>
      <c r="L437" s="170" t="str">
        <f t="shared" si="122"/>
        <v>1-0.00145628195662404i</v>
      </c>
      <c r="M437" s="170" t="str">
        <f t="shared" si="139"/>
        <v>1.00001455210053+0.00853635749161029i</v>
      </c>
      <c r="N437" s="170" t="str">
        <f t="shared" si="123"/>
        <v>1+9.55267859672479i</v>
      </c>
      <c r="O437" s="170" t="str">
        <f t="shared" si="124"/>
        <v>0.999974738010656+0.0139729409652914i</v>
      </c>
      <c r="P437" s="170" t="str">
        <f t="shared" si="140"/>
        <v>0.866495723918218+9.56641021802517i</v>
      </c>
      <c r="Q437" s="170" t="str">
        <f t="shared" si="125"/>
        <v>1.85829593507271-18.7347446239711i</v>
      </c>
      <c r="R437" s="170" t="str">
        <f t="shared" si="126"/>
        <v>10000-19409.1394014525i</v>
      </c>
      <c r="S437" s="170" t="str">
        <f t="shared" si="127"/>
        <v>-1591549.43091911i</v>
      </c>
      <c r="T437" s="170" t="str">
        <f t="shared" si="136"/>
        <v>9760.11164904254-19235.8800880494i</v>
      </c>
      <c r="U437" s="170" t="str">
        <f t="shared" si="128"/>
        <v>-1.02738017358343+2.02482948295257i</v>
      </c>
      <c r="V437" s="170"/>
    </row>
    <row r="438" spans="1:22" x14ac:dyDescent="0.2">
      <c r="A438" s="8"/>
      <c r="B438" s="170">
        <f t="shared" si="137"/>
        <v>3.0049999999999573</v>
      </c>
      <c r="C438" s="170">
        <f t="shared" si="138"/>
        <v>1011.5794542597994</v>
      </c>
      <c r="D438" s="170">
        <f t="shared" si="129"/>
        <v>1.0115794542597993</v>
      </c>
      <c r="E438" s="170">
        <f t="shared" si="130"/>
        <v>25.396542701522957</v>
      </c>
      <c r="F438" s="170">
        <f t="shared" si="131"/>
        <v>-84.406898628364004</v>
      </c>
      <c r="G438" s="170">
        <f t="shared" si="132"/>
        <v>7.043825827124131</v>
      </c>
      <c r="H438" s="170">
        <f t="shared" si="133"/>
        <v>117.16817160791481</v>
      </c>
      <c r="I438" s="170">
        <f t="shared" si="134"/>
        <v>32.440368528647085</v>
      </c>
      <c r="J438" s="170">
        <f t="shared" si="135"/>
        <v>32.76127297955081</v>
      </c>
      <c r="K438" s="170" t="str">
        <f t="shared" si="121"/>
        <v>1+0.0101083487596608i</v>
      </c>
      <c r="L438" s="170" t="str">
        <f t="shared" si="122"/>
        <v>1-0.00147314490693028i</v>
      </c>
      <c r="M438" s="170" t="str">
        <f t="shared" si="139"/>
        <v>1.00001489106249+0.00863520385273052i</v>
      </c>
      <c r="N438" s="170" t="str">
        <f t="shared" si="123"/>
        <v>1+9.66329340159508i</v>
      </c>
      <c r="O438" s="170" t="str">
        <f t="shared" si="124"/>
        <v>0.999974149583334+0.0141347399960752i</v>
      </c>
      <c r="P438" s="170" t="str">
        <f t="shared" si="140"/>
        <v>0.863386009845998+9.67717834143036i</v>
      </c>
      <c r="Q438" s="170" t="str">
        <f t="shared" si="125"/>
        <v>1.81412505666924-18.5248450178854i</v>
      </c>
      <c r="R438" s="170" t="str">
        <f t="shared" si="126"/>
        <v>10000-19186.9648199339i</v>
      </c>
      <c r="S438" s="170" t="str">
        <f t="shared" si="127"/>
        <v>-1573331.11523457i</v>
      </c>
      <c r="T438" s="170" t="str">
        <f t="shared" si="136"/>
        <v>9760.10288924233-19017.0838035127i</v>
      </c>
      <c r="U438" s="170" t="str">
        <f t="shared" si="128"/>
        <v>-1.02737925149919+2.0017982951066i</v>
      </c>
      <c r="V438" s="170"/>
    </row>
    <row r="439" spans="1:22" x14ac:dyDescent="0.2">
      <c r="A439" s="8"/>
      <c r="B439" s="170">
        <f t="shared" si="137"/>
        <v>3.0099999999999572</v>
      </c>
      <c r="C439" s="170">
        <f t="shared" si="138"/>
        <v>1023.2929922806538</v>
      </c>
      <c r="D439" s="170">
        <f t="shared" si="129"/>
        <v>1.0232929922806537</v>
      </c>
      <c r="E439" s="170">
        <f t="shared" si="130"/>
        <v>25.297585853597219</v>
      </c>
      <c r="F439" s="170">
        <f t="shared" si="131"/>
        <v>-84.477707035132937</v>
      </c>
      <c r="G439" s="170">
        <f t="shared" si="132"/>
        <v>6.9653772332750439</v>
      </c>
      <c r="H439" s="170">
        <f t="shared" si="133"/>
        <v>117.43525302765053</v>
      </c>
      <c r="I439" s="170">
        <f t="shared" si="134"/>
        <v>32.262963086872261</v>
      </c>
      <c r="J439" s="170">
        <f t="shared" si="135"/>
        <v>32.957545992517595</v>
      </c>
      <c r="K439" s="170" t="str">
        <f t="shared" si="121"/>
        <v>1+0.0102253979217664i</v>
      </c>
      <c r="L439" s="170" t="str">
        <f t="shared" si="122"/>
        <v>1-0.00149020312099829i</v>
      </c>
      <c r="M439" s="170" t="str">
        <f t="shared" si="139"/>
        <v>1.0000152379199+0.00873519480076811i</v>
      </c>
      <c r="N439" s="170" t="str">
        <f t="shared" si="123"/>
        <v>1+9.77518906553883i</v>
      </c>
      <c r="O439" s="170" t="str">
        <f t="shared" si="124"/>
        <v>0.999973547449778+0.0142984125713353i</v>
      </c>
      <c r="P439" s="170" t="str">
        <f t="shared" si="140"/>
        <v>0.860203861227898+9.78922889943048i</v>
      </c>
      <c r="Q439" s="170" t="str">
        <f t="shared" si="125"/>
        <v>1.77093856839234-18.3171949037004i</v>
      </c>
      <c r="R439" s="170" t="str">
        <f t="shared" si="126"/>
        <v>10000-18967.3334498194i</v>
      </c>
      <c r="S439" s="170" t="str">
        <f t="shared" si="127"/>
        <v>-1555321.34288519i</v>
      </c>
      <c r="T439" s="170" t="str">
        <f t="shared" si="136"/>
        <v>9760.09392541641-18800.8082102726i</v>
      </c>
      <c r="U439" s="170" t="str">
        <f t="shared" si="128"/>
        <v>-1.02737830793857+1.97903244318659i</v>
      </c>
      <c r="V439" s="170"/>
    </row>
    <row r="440" spans="1:22" x14ac:dyDescent="0.2">
      <c r="A440" s="8"/>
      <c r="B440" s="170">
        <f t="shared" si="137"/>
        <v>3.014999999999957</v>
      </c>
      <c r="C440" s="170">
        <f t="shared" si="138"/>
        <v>1035.1421666792423</v>
      </c>
      <c r="D440" s="170">
        <f t="shared" si="129"/>
        <v>1.0351421666792424</v>
      </c>
      <c r="E440" s="170">
        <f t="shared" si="130"/>
        <v>25.198605301098027</v>
      </c>
      <c r="F440" s="170">
        <f t="shared" si="131"/>
        <v>-84.547804734598216</v>
      </c>
      <c r="G440" s="170">
        <f t="shared" si="132"/>
        <v>6.8873204381338518</v>
      </c>
      <c r="H440" s="170">
        <f t="shared" si="133"/>
        <v>117.70405630290429</v>
      </c>
      <c r="I440" s="170">
        <f t="shared" si="134"/>
        <v>32.085925739231882</v>
      </c>
      <c r="J440" s="170">
        <f t="shared" si="135"/>
        <v>33.156251568306075</v>
      </c>
      <c r="K440" s="170" t="str">
        <f t="shared" si="121"/>
        <v>1+0.0103438024492908i</v>
      </c>
      <c r="L440" s="170" t="str">
        <f t="shared" si="122"/>
        <v>1-0.00150745885987584i</v>
      </c>
      <c r="M440" s="170" t="str">
        <f t="shared" si="139"/>
        <v>1.00001559285665+0.00883634358941496i</v>
      </c>
      <c r="N440" s="170" t="str">
        <f t="shared" si="123"/>
        <v>1+9.88838042020509i</v>
      </c>
      <c r="O440" s="170" t="str">
        <f t="shared" si="124"/>
        <v>0.99997293129073+0.0144639803856943i</v>
      </c>
      <c r="P440" s="170" t="str">
        <f t="shared" si="140"/>
        <v>0.8569475908466+9.90257673489604i</v>
      </c>
      <c r="Q440" s="170" t="str">
        <f t="shared" si="125"/>
        <v>1.72871499666739-18.111773605602i</v>
      </c>
      <c r="R440" s="170" t="str">
        <f t="shared" si="126"/>
        <v>10000-18750.2161792091i</v>
      </c>
      <c r="S440" s="170" t="str">
        <f t="shared" si="127"/>
        <v>-1537517.72669514i</v>
      </c>
      <c r="T440" s="170" t="str">
        <f t="shared" si="136"/>
        <v>9760.08475281324-18587.0246411441i</v>
      </c>
      <c r="U440" s="170" t="str">
        <f t="shared" si="128"/>
        <v>-1.02737734240139+1.95652890959412i</v>
      </c>
      <c r="V440" s="170"/>
    </row>
    <row r="441" spans="1:22" x14ac:dyDescent="0.2">
      <c r="A441" s="8"/>
      <c r="B441" s="170">
        <f t="shared" si="137"/>
        <v>3.0199999999999569</v>
      </c>
      <c r="C441" s="170">
        <f t="shared" si="138"/>
        <v>1047.1285480507968</v>
      </c>
      <c r="D441" s="170">
        <f t="shared" si="129"/>
        <v>1.0471285480507968</v>
      </c>
      <c r="E441" s="170">
        <f t="shared" si="130"/>
        <v>25.099601567983957</v>
      </c>
      <c r="F441" s="170">
        <f t="shared" si="131"/>
        <v>-84.617200303862745</v>
      </c>
      <c r="G441" s="170">
        <f t="shared" si="132"/>
        <v>6.809660534897759</v>
      </c>
      <c r="H441" s="170">
        <f t="shared" si="133"/>
        <v>117.97456746947934</v>
      </c>
      <c r="I441" s="170">
        <f t="shared" si="134"/>
        <v>31.909262102881716</v>
      </c>
      <c r="J441" s="170">
        <f t="shared" si="135"/>
        <v>33.357367165616594</v>
      </c>
      <c r="K441" s="170" t="str">
        <f t="shared" si="121"/>
        <v>1+0.0104635780366258i</v>
      </c>
      <c r="L441" s="170" t="str">
        <f t="shared" si="122"/>
        <v>1-0.00152491441079245i</v>
      </c>
      <c r="M441" s="170" t="str">
        <f t="shared" si="139"/>
        <v>1.00001595606094+0.00893866362583335i</v>
      </c>
      <c r="N441" s="170" t="str">
        <f t="shared" si="123"/>
        <v>1+10.0028824689853i</v>
      </c>
      <c r="O441" s="170" t="str">
        <f t="shared" si="124"/>
        <v>0.999972300779493+0.0146314653849865i</v>
      </c>
      <c r="P441" s="170" t="str">
        <f t="shared" si="140"/>
        <v>0.853615472184446+10.0172368623231i</v>
      </c>
      <c r="Q441" s="170" t="str">
        <f t="shared" si="125"/>
        <v>1.68743331565773-17.9085605186499i</v>
      </c>
      <c r="R441" s="170" t="str">
        <f t="shared" si="126"/>
        <v>10000-18535.5842294437i</v>
      </c>
      <c r="S441" s="170" t="str">
        <f t="shared" si="127"/>
        <v>-1519917.90681439i</v>
      </c>
      <c r="T441" s="170" t="str">
        <f t="shared" si="136"/>
        <v>9760.07536657056-18375.7047592531i</v>
      </c>
      <c r="U441" s="170" t="str">
        <f t="shared" si="128"/>
        <v>-1.02737635437585+1.93428471150033i</v>
      </c>
      <c r="V441" s="170"/>
    </row>
    <row r="442" spans="1:22" x14ac:dyDescent="0.2">
      <c r="A442" s="8"/>
      <c r="B442" s="170">
        <f t="shared" si="137"/>
        <v>3.0249999999999568</v>
      </c>
      <c r="C442" s="170">
        <f t="shared" si="138"/>
        <v>1059.2537251771839</v>
      </c>
      <c r="D442" s="170">
        <f t="shared" si="129"/>
        <v>1.0592537251771839</v>
      </c>
      <c r="E442" s="170">
        <f t="shared" si="130"/>
        <v>25.000575166658415</v>
      </c>
      <c r="F442" s="170">
        <f t="shared" si="131"/>
        <v>-84.685902250693431</v>
      </c>
      <c r="G442" s="170">
        <f t="shared" si="132"/>
        <v>6.7324026094499985</v>
      </c>
      <c r="H442" s="170">
        <f t="shared" si="133"/>
        <v>118.24677182615214</v>
      </c>
      <c r="I442" s="170">
        <f t="shared" si="134"/>
        <v>31.732977776108413</v>
      </c>
      <c r="J442" s="170">
        <f t="shared" si="135"/>
        <v>33.56086957545871</v>
      </c>
      <c r="K442" s="170" t="str">
        <f t="shared" si="121"/>
        <v>1+0.0105847405598957i</v>
      </c>
      <c r="L442" s="170" t="str">
        <f t="shared" si="122"/>
        <v>1-0.00154257208746248i</v>
      </c>
      <c r="M442" s="170" t="str">
        <f t="shared" si="139"/>
        <v>1.00001632772534+0.00904216847243322i</v>
      </c>
      <c r="N442" s="170" t="str">
        <f t="shared" si="123"/>
        <v>1+10.1187103890021i</v>
      </c>
      <c r="O442" s="170" t="str">
        <f t="shared" si="124"/>
        <v>0.999971655581764+0.0148008897691672i</v>
      </c>
      <c r="P442" s="170" t="str">
        <f t="shared" si="140"/>
        <v>0.850205738508017+10.133224469812i</v>
      </c>
      <c r="Q442" s="170" t="str">
        <f t="shared" si="125"/>
        <v>1.64707293885827-17.7075351132344i</v>
      </c>
      <c r="R442" s="170" t="str">
        <f t="shared" si="126"/>
        <v>10000-18323.409151291i</v>
      </c>
      <c r="S442" s="170" t="str">
        <f t="shared" si="127"/>
        <v>-1502519.55040586i</v>
      </c>
      <c r="T442" s="170" t="str">
        <f t="shared" si="136"/>
        <v>9760.06576171285-18166.8205542818i</v>
      </c>
      <c r="U442" s="170" t="str">
        <f t="shared" si="128"/>
        <v>-1.0273753433382+1.91229690045072i</v>
      </c>
      <c r="V442" s="170"/>
    </row>
    <row r="443" spans="1:22" x14ac:dyDescent="0.2">
      <c r="A443" s="8"/>
      <c r="B443" s="170">
        <f t="shared" si="137"/>
        <v>3.0299999999999567</v>
      </c>
      <c r="C443" s="170">
        <f t="shared" si="138"/>
        <v>1071.5193052375002</v>
      </c>
      <c r="D443" s="170">
        <f t="shared" si="129"/>
        <v>1.0715193052375003</v>
      </c>
      <c r="E443" s="170">
        <f t="shared" si="130"/>
        <v>24.901526598209813</v>
      </c>
      <c r="F443" s="170">
        <f t="shared" si="131"/>
        <v>-84.75391901386898</v>
      </c>
      <c r="G443" s="170">
        <f t="shared" si="132"/>
        <v>6.6555517374392723</v>
      </c>
      <c r="H443" s="170">
        <f t="shared" si="133"/>
        <v>118.52065392823305</v>
      </c>
      <c r="I443" s="170">
        <f t="shared" si="134"/>
        <v>31.557078335649084</v>
      </c>
      <c r="J443" s="170">
        <f t="shared" si="135"/>
        <v>33.766734914364065</v>
      </c>
      <c r="K443" s="170" t="str">
        <f t="shared" si="121"/>
        <v>1+0.0107073060790619i</v>
      </c>
      <c r="L443" s="170" t="str">
        <f t="shared" si="122"/>
        <v>1-0.00156043423039185i</v>
      </c>
      <c r="M443" s="170" t="str">
        <f t="shared" si="139"/>
        <v>1.00001670804692+0.00914687184867005i</v>
      </c>
      <c r="N443" s="170" t="str">
        <f t="shared" si="123"/>
        <v>1+10.2358795331207i</v>
      </c>
      <c r="O443" s="170" t="str">
        <f t="shared" si="124"/>
        <v>0.999970995355449+0.0149722759952551i</v>
      </c>
      <c r="P443" s="170" t="str">
        <f t="shared" si="140"/>
        <v>0.846716581931383+10.2505549210684i</v>
      </c>
      <c r="Q443" s="170" t="str">
        <f t="shared" si="125"/>
        <v>1.60761371080432-17.5086769393264i</v>
      </c>
      <c r="R443" s="170" t="str">
        <f t="shared" si="126"/>
        <v>10000-18113.662821174i</v>
      </c>
      <c r="S443" s="170" t="str">
        <f t="shared" si="127"/>
        <v>-1485320.35133626i</v>
      </c>
      <c r="T443" s="170" t="str">
        <f t="shared" si="136"/>
        <v>9760.05593314887-17960.3443387551i</v>
      </c>
      <c r="U443" s="170" t="str">
        <f t="shared" si="128"/>
        <v>-1.02737430875251+1.89056256197422i</v>
      </c>
      <c r="V443" s="170"/>
    </row>
    <row r="444" spans="1:22" x14ac:dyDescent="0.2">
      <c r="A444" s="8"/>
      <c r="B444" s="170">
        <f t="shared" si="137"/>
        <v>3.0349999999999566</v>
      </c>
      <c r="C444" s="170">
        <f t="shared" si="138"/>
        <v>1083.9269140210961</v>
      </c>
      <c r="D444" s="170">
        <f t="shared" si="129"/>
        <v>1.0839269140210961</v>
      </c>
      <c r="E444" s="170">
        <f t="shared" si="130"/>
        <v>24.802456352645148</v>
      </c>
      <c r="F444" s="170">
        <f t="shared" si="131"/>
        <v>-84.821258963543016</v>
      </c>
      <c r="G444" s="170">
        <f t="shared" si="132"/>
        <v>6.5791129812941707</v>
      </c>
      <c r="H444" s="170">
        <f t="shared" si="133"/>
        <v>118.79619758166349</v>
      </c>
      <c r="I444" s="170">
        <f t="shared" si="134"/>
        <v>31.381569333939318</v>
      </c>
      <c r="J444" s="170">
        <f t="shared" si="135"/>
        <v>33.974938618120476</v>
      </c>
      <c r="K444" s="170" t="str">
        <f t="shared" si="121"/>
        <v>1+0.0108312908400512i</v>
      </c>
      <c r="L444" s="170" t="str">
        <f t="shared" si="122"/>
        <v>1-0.00157850320718825i</v>
      </c>
      <c r="M444" s="170" t="str">
        <f t="shared" si="139"/>
        <v>1.00001709722733+0.00925278763286295i</v>
      </c>
      <c r="N444" s="170" t="str">
        <f t="shared" si="123"/>
        <v>1+10.3544054319843i</v>
      </c>
      <c r="O444" s="170" t="str">
        <f t="shared" si="124"/>
        <v>0.999970319750487+0.0151456467803087i</v>
      </c>
      <c r="P444" s="170" t="str">
        <f t="shared" si="140"/>
        <v>0.843146152457543+10.3692437574278i</v>
      </c>
      <c r="Q444" s="170" t="str">
        <f t="shared" si="125"/>
        <v>1.56903589889577-17.3119656305196i</v>
      </c>
      <c r="R444" s="170" t="str">
        <f t="shared" si="126"/>
        <v>10000-17906.3174374438i</v>
      </c>
      <c r="S444" s="170" t="str">
        <f t="shared" si="127"/>
        <v>-1468318.0298704i</v>
      </c>
      <c r="T444" s="170" t="str">
        <f t="shared" si="136"/>
        <v>9760.0458756687-17756.2487443708i</v>
      </c>
      <c r="U444" s="170" t="str">
        <f t="shared" si="128"/>
        <v>-1.02737325007039+1.86907881519693i</v>
      </c>
      <c r="V444" s="170"/>
    </row>
    <row r="445" spans="1:22" x14ac:dyDescent="0.2">
      <c r="A445" s="8"/>
      <c r="B445" s="170">
        <f t="shared" si="137"/>
        <v>3.0399999999999565</v>
      </c>
      <c r="C445" s="170">
        <f t="shared" si="138"/>
        <v>1096.4781961430763</v>
      </c>
      <c r="D445" s="170">
        <f t="shared" si="129"/>
        <v>1.0964781961430763</v>
      </c>
      <c r="E445" s="170">
        <f t="shared" si="130"/>
        <v>24.703364909120836</v>
      </c>
      <c r="F445" s="170">
        <f t="shared" si="131"/>
        <v>-84.887930401622256</v>
      </c>
      <c r="G445" s="170">
        <f t="shared" si="132"/>
        <v>6.5030913871740372</v>
      </c>
      <c r="H445" s="170">
        <f t="shared" si="133"/>
        <v>119.07338583767576</v>
      </c>
      <c r="I445" s="170">
        <f t="shared" si="134"/>
        <v>31.206456296294874</v>
      </c>
      <c r="J445" s="170">
        <f t="shared" si="135"/>
        <v>34.185455436053502</v>
      </c>
      <c r="K445" s="170" t="str">
        <f t="shared" si="121"/>
        <v>1+0.0109567112769092i</v>
      </c>
      <c r="L445" s="170" t="str">
        <f t="shared" si="122"/>
        <v>1-0.00159678141287499i</v>
      </c>
      <c r="M445" s="170" t="str">
        <f t="shared" si="139"/>
        <v>1.00001749547291+0.00935992986403421i</v>
      </c>
      <c r="N445" s="170" t="str">
        <f t="shared" si="123"/>
        <v>1+10.4743037960724i</v>
      </c>
      <c r="O445" s="170" t="str">
        <f t="shared" si="124"/>
        <v>0.999969628408664+0.0153210251044379i</v>
      </c>
      <c r="P445" s="170" t="str">
        <f t="shared" si="140"/>
        <v>0.83949255699753+10.4893066999024i</v>
      </c>
      <c r="Q445" s="170" t="str">
        <f t="shared" si="125"/>
        <v>1.53132018533772-17.1173809078789i</v>
      </c>
      <c r="R445" s="170" t="str">
        <f t="shared" si="126"/>
        <v>10000-17701.3455166946i</v>
      </c>
      <c r="S445" s="170" t="str">
        <f t="shared" si="127"/>
        <v>-1451510.33236896i</v>
      </c>
      <c r="T445" s="170" t="str">
        <f t="shared" si="136"/>
        <v>9760.03558394118-17554.5067183723i</v>
      </c>
      <c r="U445" s="170" t="str">
        <f t="shared" si="128"/>
        <v>-1.02737216673065+1.84784281246024i</v>
      </c>
      <c r="V445" s="170"/>
    </row>
    <row r="446" spans="1:22" x14ac:dyDescent="0.2">
      <c r="A446" s="8"/>
      <c r="B446" s="170">
        <f t="shared" si="137"/>
        <v>3.0449999999999564</v>
      </c>
      <c r="C446" s="170">
        <f t="shared" si="138"/>
        <v>1109.1748152622899</v>
      </c>
      <c r="D446" s="170">
        <f t="shared" si="129"/>
        <v>1.10917481526229</v>
      </c>
      <c r="E446" s="170">
        <f t="shared" si="130"/>
        <v>24.604252736168405</v>
      </c>
      <c r="F446" s="170">
        <f t="shared" si="131"/>
        <v>-84.953941562159628</v>
      </c>
      <c r="G446" s="170">
        <f t="shared" si="132"/>
        <v>6.4274919818590694</v>
      </c>
      <c r="H446" s="170">
        <f t="shared" si="133"/>
        <v>119.35220098804349</v>
      </c>
      <c r="I446" s="170">
        <f t="shared" si="134"/>
        <v>31.031744718027475</v>
      </c>
      <c r="J446" s="170">
        <f t="shared" si="135"/>
        <v>34.398259425883865</v>
      </c>
      <c r="K446" s="170" t="str">
        <f t="shared" si="121"/>
        <v>1+0.0110835840139791i</v>
      </c>
      <c r="L446" s="170" t="str">
        <f t="shared" si="122"/>
        <v>1-0.00161527127020843i</v>
      </c>
      <c r="M446" s="170" t="str">
        <f t="shared" si="139"/>
        <v>1.00001790299483+0.00946831274377067i</v>
      </c>
      <c r="N446" s="170" t="str">
        <f t="shared" si="123"/>
        <v>1+10.5955905177833i</v>
      </c>
      <c r="O446" s="170" t="str">
        <f t="shared" si="124"/>
        <v>0.999968920963422+0.0154984342138494i</v>
      </c>
      <c r="P446" s="170" t="str">
        <f t="shared" si="140"/>
        <v>0.835753858366671+10.6107596512519i</v>
      </c>
      <c r="Q446" s="170" t="str">
        <f t="shared" si="125"/>
        <v>1.49444765919718-16.9249025835969i</v>
      </c>
      <c r="R446" s="170" t="str">
        <f t="shared" si="126"/>
        <v>10000-17498.7198901202i</v>
      </c>
      <c r="S446" s="170" t="str">
        <f t="shared" si="127"/>
        <v>-1434895.03098986i</v>
      </c>
      <c r="T446" s="170" t="str">
        <f t="shared" si="136"/>
        <v>9760.02505251097-17355.0915199614i</v>
      </c>
      <c r="U446" s="170" t="str">
        <f t="shared" si="128"/>
        <v>-1.02737105815905+1.82685173894331i</v>
      </c>
      <c r="V446" s="170"/>
    </row>
    <row r="447" spans="1:22" x14ac:dyDescent="0.2">
      <c r="A447" s="8"/>
      <c r="B447" s="170">
        <f t="shared" si="137"/>
        <v>3.0499999999999563</v>
      </c>
      <c r="C447" s="170">
        <f t="shared" si="138"/>
        <v>1122.0184543018511</v>
      </c>
      <c r="D447" s="170">
        <f t="shared" si="129"/>
        <v>1.122018454301851</v>
      </c>
      <c r="E447" s="170">
        <f t="shared" si="130"/>
        <v>24.505120291915226</v>
      </c>
      <c r="F447" s="170">
        <f t="shared" si="131"/>
        <v>-85.019300611760414</v>
      </c>
      <c r="G447" s="170">
        <f t="shared" si="132"/>
        <v>6.352319769582544</v>
      </c>
      <c r="H447" s="170">
        <f t="shared" si="133"/>
        <v>119.63262456094095</v>
      </c>
      <c r="I447" s="170">
        <f t="shared" si="134"/>
        <v>30.857440061497769</v>
      </c>
      <c r="J447" s="170">
        <f t="shared" si="135"/>
        <v>34.61332394918054</v>
      </c>
      <c r="K447" s="170" t="str">
        <f t="shared" si="121"/>
        <v>1+0.0112119258681047i</v>
      </c>
      <c r="L447" s="170" t="str">
        <f t="shared" si="122"/>
        <v>1-0.00163397522999914i</v>
      </c>
      <c r="M447" s="170" t="str">
        <f t="shared" si="139"/>
        <v>1.00001832000915+0.00957795063810556i</v>
      </c>
      <c r="N447" s="170" t="str">
        <f t="shared" si="123"/>
        <v>1+10.7182816735406i</v>
      </c>
      <c r="O447" s="170" t="str">
        <f t="shared" si="124"/>
        <v>0.999968197039663+0.0156778976239288i</v>
      </c>
      <c r="P447" s="170" t="str">
        <f t="shared" si="140"/>
        <v>0.831928074257461+10.7336186980776i</v>
      </c>
      <c r="Q447" s="170" t="str">
        <f t="shared" si="125"/>
        <v>1.45839980857633-16.7345105644646i</v>
      </c>
      <c r="R447" s="170" t="str">
        <f t="shared" si="126"/>
        <v>10000-17298.4136999133i</v>
      </c>
      <c r="S447" s="170" t="str">
        <f t="shared" si="127"/>
        <v>-1418469.92339289i</v>
      </c>
      <c r="T447" s="170" t="str">
        <f t="shared" si="136"/>
        <v>9760.01427579582-17157.9767167551i</v>
      </c>
      <c r="U447" s="170" t="str">
        <f t="shared" si="128"/>
        <v>-1.02736992376798+1.80610281229001i</v>
      </c>
      <c r="V447" s="170"/>
    </row>
    <row r="448" spans="1:22" x14ac:dyDescent="0.2">
      <c r="A448" s="8"/>
      <c r="B448" s="170">
        <f t="shared" si="137"/>
        <v>3.0549999999999562</v>
      </c>
      <c r="C448" s="170">
        <f t="shared" si="138"/>
        <v>1135.0108156722013</v>
      </c>
      <c r="D448" s="170">
        <f t="shared" si="129"/>
        <v>1.1350108156722012</v>
      </c>
      <c r="E448" s="170">
        <f t="shared" si="130"/>
        <v>24.405968024302098</v>
      </c>
      <c r="F448" s="170">
        <f t="shared" si="131"/>
        <v>-85.084015650002115</v>
      </c>
      <c r="G448" s="170">
        <f t="shared" si="132"/>
        <v>6.2775797288075976</v>
      </c>
      <c r="H448" s="170">
        <f t="shared" si="133"/>
        <v>119.91463731743812</v>
      </c>
      <c r="I448" s="170">
        <f t="shared" si="134"/>
        <v>30.683547753109696</v>
      </c>
      <c r="J448" s="170">
        <f t="shared" si="135"/>
        <v>34.830621667436006</v>
      </c>
      <c r="K448" s="170" t="str">
        <f t="shared" si="121"/>
        <v>1+0.0113417538508598i</v>
      </c>
      <c r="L448" s="170" t="str">
        <f t="shared" si="122"/>
        <v>1-0.00165289577143672i</v>
      </c>
      <c r="M448" s="170" t="str">
        <f t="shared" si="139"/>
        <v>1.00001874673698+0.00968885807942308i</v>
      </c>
      <c r="N448" s="170" t="str">
        <f t="shared" si="123"/>
        <v>1+10.842393525924i</v>
      </c>
      <c r="O448" s="170" t="str">
        <f t="shared" si="124"/>
        <v>0.999967456253553+0.0158594391223564i</v>
      </c>
      <c r="P448" s="170" t="str">
        <f t="shared" si="140"/>
        <v>0.82801317618853+10.8579001129406i</v>
      </c>
      <c r="Q448" s="170" t="str">
        <f t="shared" si="125"/>
        <v>1.42315851290239-16.5461848551663i</v>
      </c>
      <c r="R448" s="170" t="str">
        <f t="shared" si="126"/>
        <v>10000-17100.4003957053i</v>
      </c>
      <c r="S448" s="170" t="str">
        <f t="shared" si="127"/>
        <v>-1402232.83244783i</v>
      </c>
      <c r="T448" s="170" t="str">
        <f t="shared" si="136"/>
        <v>9760.00324808328-16963.1361812809i</v>
      </c>
      <c r="U448" s="170" t="str">
        <f t="shared" si="128"/>
        <v>-1.02736876295614+1.7855932822401i</v>
      </c>
      <c r="V448" s="170"/>
    </row>
    <row r="449" spans="1:22" x14ac:dyDescent="0.2">
      <c r="A449" s="8"/>
      <c r="B449" s="170">
        <f t="shared" si="137"/>
        <v>3.0599999999999561</v>
      </c>
      <c r="C449" s="170">
        <f t="shared" si="138"/>
        <v>1148.1536214967675</v>
      </c>
      <c r="D449" s="170">
        <f t="shared" si="129"/>
        <v>1.1481536214967676</v>
      </c>
      <c r="E449" s="170">
        <f t="shared" si="130"/>
        <v>24.306796371295228</v>
      </c>
      <c r="F449" s="170">
        <f t="shared" si="131"/>
        <v>-85.148094709866598</v>
      </c>
      <c r="G449" s="170">
        <f t="shared" si="132"/>
        <v>6.2032768089518084</v>
      </c>
      <c r="H449" s="170">
        <f t="shared" si="133"/>
        <v>120.1982192486541</v>
      </c>
      <c r="I449" s="170">
        <f t="shared" si="134"/>
        <v>30.510073180247037</v>
      </c>
      <c r="J449" s="170">
        <f t="shared" si="135"/>
        <v>35.0501245387875</v>
      </c>
      <c r="K449" s="170" t="str">
        <f t="shared" si="121"/>
        <v>1+0.0114730851708028i</v>
      </c>
      <c r="L449" s="170" t="str">
        <f t="shared" si="122"/>
        <v>1-0.00167203540241845i</v>
      </c>
      <c r="M449" s="170" t="str">
        <f t="shared" si="139"/>
        <v>1.00001918340458+0.00980104976838435i</v>
      </c>
      <c r="N449" s="170" t="str">
        <f t="shared" si="123"/>
        <v>1+10.9679425258253i</v>
      </c>
      <c r="O449" s="170" t="str">
        <f t="shared" si="124"/>
        <v>0.999966698212318+0.0160430827722614i</v>
      </c>
      <c r="P449" s="170" t="str">
        <f t="shared" si="140"/>
        <v>0.824007088429097+10.9836203565043i</v>
      </c>
      <c r="Q449" s="170" t="str">
        <f t="shared" si="125"/>
        <v>1.38870603533375-16.3599055613994i</v>
      </c>
      <c r="R449" s="170" t="str">
        <f t="shared" si="126"/>
        <v>10000-16904.6537310472i</v>
      </c>
      <c r="S449" s="170" t="str">
        <f t="shared" si="127"/>
        <v>-1386181.60594587i</v>
      </c>
      <c r="T449" s="170" t="str">
        <f t="shared" si="136"/>
        <v>9759.99196352818-16770.5440875142i</v>
      </c>
      <c r="U449" s="170" t="str">
        <f t="shared" si="128"/>
        <v>-1.02736757510823+1.76532043026466i</v>
      </c>
      <c r="V449" s="170"/>
    </row>
    <row r="450" spans="1:22" x14ac:dyDescent="0.2">
      <c r="A450" s="8"/>
      <c r="B450" s="170">
        <f t="shared" si="137"/>
        <v>3.064999999999956</v>
      </c>
      <c r="C450" s="170">
        <f t="shared" si="138"/>
        <v>1161.4486138402262</v>
      </c>
      <c r="D450" s="170">
        <f t="shared" si="129"/>
        <v>1.1614486138402262</v>
      </c>
      <c r="E450" s="170">
        <f t="shared" si="130"/>
        <v>24.207605761095579</v>
      </c>
      <c r="F450" s="170">
        <f t="shared" si="131"/>
        <v>-85.211545758183831</v>
      </c>
      <c r="G450" s="170">
        <f t="shared" si="132"/>
        <v>6.1294159270628583</v>
      </c>
      <c r="H450" s="170">
        <f t="shared" si="133"/>
        <v>120.48334957359125</v>
      </c>
      <c r="I450" s="170">
        <f t="shared" si="134"/>
        <v>30.337021688158437</v>
      </c>
      <c r="J450" s="170">
        <f t="shared" si="135"/>
        <v>35.271803815407424</v>
      </c>
      <c r="K450" s="170" t="str">
        <f t="shared" si="121"/>
        <v>1+0.0116059372357581i</v>
      </c>
      <c r="L450" s="170" t="str">
        <f t="shared" si="122"/>
        <v>1-0.00169139665988169i</v>
      </c>
      <c r="M450" s="170" t="str">
        <f t="shared" si="139"/>
        <v>1.00001963024348+0.00991454057587641i</v>
      </c>
      <c r="N450" s="170" t="str">
        <f t="shared" si="123"/>
        <v>1+11.0949453146283i</v>
      </c>
      <c r="O450" s="170" t="str">
        <f t="shared" si="124"/>
        <v>0.999965922514035+0.0162288529154106i</v>
      </c>
      <c r="P450" s="170" t="str">
        <f t="shared" si="140"/>
        <v>0.819907686898408+11.1107960797005i</v>
      </c>
      <c r="Q450" s="170" t="str">
        <f t="shared" si="125"/>
        <v>1.35502501528271-16.1756528928306i</v>
      </c>
      <c r="R450" s="170" t="str">
        <f t="shared" si="126"/>
        <v>10000-16711.1477599307i</v>
      </c>
      <c r="S450" s="170" t="str">
        <f t="shared" si="127"/>
        <v>-1370314.11631431i</v>
      </c>
      <c r="T450" s="170" t="str">
        <f t="shared" si="136"/>
        <v>9759.98041614906-16580.1749074542i</v>
      </c>
      <c r="U450" s="170" t="str">
        <f t="shared" si="128"/>
        <v>-1.02736635959464+1.74528156920571i</v>
      </c>
      <c r="V450" s="170"/>
    </row>
    <row r="451" spans="1:22" x14ac:dyDescent="0.2">
      <c r="A451" s="8"/>
      <c r="B451" s="170">
        <f t="shared" si="137"/>
        <v>3.0699999999999559</v>
      </c>
      <c r="C451" s="170">
        <f t="shared" si="138"/>
        <v>1174.8975549394106</v>
      </c>
      <c r="D451" s="170">
        <f t="shared" si="129"/>
        <v>1.1748975549394105</v>
      </c>
      <c r="E451" s="170">
        <f t="shared" si="130"/>
        <v>24.108396612342364</v>
      </c>
      <c r="F451" s="170">
        <f t="shared" si="131"/>
        <v>-85.274376696087174</v>
      </c>
      <c r="G451" s="170">
        <f t="shared" si="132"/>
        <v>6.0560019644489067</v>
      </c>
      <c r="H451" s="170">
        <f t="shared" si="133"/>
        <v>120.77000673766848</v>
      </c>
      <c r="I451" s="170">
        <f t="shared" si="134"/>
        <v>30.164398576791271</v>
      </c>
      <c r="J451" s="170">
        <f t="shared" si="135"/>
        <v>35.495630041581308</v>
      </c>
      <c r="K451" s="170" t="str">
        <f t="shared" si="121"/>
        <v>1+0.0117403276551228i</v>
      </c>
      <c r="L451" s="170" t="str">
        <f t="shared" si="122"/>
        <v>1-0.00171098211014013i</v>
      </c>
      <c r="M451" s="170" t="str">
        <f t="shared" si="139"/>
        <v>1.00002008749059+0.0100293455449827i</v>
      </c>
      <c r="N451" s="170" t="str">
        <f t="shared" si="123"/>
        <v>1+11.2234187264151i</v>
      </c>
      <c r="O451" s="170" t="str">
        <f t="shared" si="124"/>
        <v>0.999965128747417+0.0164167741754352i</v>
      </c>
      <c r="P451" s="170" t="str">
        <f t="shared" si="140"/>
        <v>0.81571279803951+11.2394441259213i</v>
      </c>
      <c r="Q451" s="170" t="str">
        <f t="shared" si="125"/>
        <v>1.32209846105392-15.993407165888i</v>
      </c>
      <c r="R451" s="170" t="str">
        <f t="shared" si="126"/>
        <v>10000-16519.8568333488i</v>
      </c>
      <c r="S451" s="170" t="str">
        <f t="shared" si="127"/>
        <v>-1354628.2603346i</v>
      </c>
      <c r="T451" s="170" t="str">
        <f t="shared" si="136"/>
        <v>9759.96859982517-16392.0034077406i</v>
      </c>
      <c r="U451" s="170" t="str">
        <f t="shared" si="128"/>
        <v>-1.02736511577107+1.72547404292007i</v>
      </c>
      <c r="V451" s="170"/>
    </row>
    <row r="452" spans="1:22" x14ac:dyDescent="0.2">
      <c r="A452" s="8"/>
      <c r="B452" s="170">
        <f t="shared" si="137"/>
        <v>3.0749999999999558</v>
      </c>
      <c r="C452" s="170">
        <f t="shared" si="138"/>
        <v>1188.502227436898</v>
      </c>
      <c r="D452" s="170">
        <f t="shared" si="129"/>
        <v>1.1885022274368979</v>
      </c>
      <c r="E452" s="170">
        <f t="shared" si="130"/>
        <v>24.009169334313945</v>
      </c>
      <c r="F452" s="170">
        <f t="shared" si="131"/>
        <v>-85.336595359479446</v>
      </c>
      <c r="G452" s="170">
        <f t="shared" si="132"/>
        <v>5.9830397632672163</v>
      </c>
      <c r="H452" s="170">
        <f t="shared" si="133"/>
        <v>121.058168411981</v>
      </c>
      <c r="I452" s="170">
        <f t="shared" si="134"/>
        <v>29.99220909758116</v>
      </c>
      <c r="J452" s="170">
        <f t="shared" si="135"/>
        <v>35.721573052501554</v>
      </c>
      <c r="K452" s="170" t="str">
        <f t="shared" si="121"/>
        <v>1+0.0118762742422015i</v>
      </c>
      <c r="L452" s="170" t="str">
        <f t="shared" si="122"/>
        <v>1-0.00173079434922401i</v>
      </c>
      <c r="M452" s="170" t="str">
        <f t="shared" si="139"/>
        <v>1.00002055538835+0.0101454798929775i</v>
      </c>
      <c r="N452" s="170" t="str">
        <f t="shared" si="123"/>
        <v>1+11.3533797901973i</v>
      </c>
      <c r="O452" s="170" t="str">
        <f t="shared" si="124"/>
        <v>0.9999643164916+0.0166068714610947i</v>
      </c>
      <c r="P452" s="170" t="str">
        <f t="shared" si="140"/>
        <v>0.811420197666803+11.3695815332353i</v>
      </c>
      <c r="Q452" s="170" t="str">
        <f t="shared" si="125"/>
        <v>1.28990974259869-15.8131488064005i</v>
      </c>
      <c r="R452" s="170" t="str">
        <f t="shared" si="126"/>
        <v>10000-16330.7555958966i</v>
      </c>
      <c r="S452" s="170" t="str">
        <f t="shared" si="127"/>
        <v>-1339121.95886352i</v>
      </c>
      <c r="T452" s="170" t="str">
        <f t="shared" si="136"/>
        <v>9759.95650829336-16206.0046463089i</v>
      </c>
      <c r="U452" s="170" t="str">
        <f t="shared" si="128"/>
        <v>-1.02736384297825+1.70589522592725i</v>
      </c>
      <c r="V452" s="170"/>
    </row>
    <row r="453" spans="1:22" x14ac:dyDescent="0.2">
      <c r="A453" s="8"/>
      <c r="B453" s="170">
        <f t="shared" si="137"/>
        <v>3.0799999999999557</v>
      </c>
      <c r="C453" s="170">
        <f t="shared" si="138"/>
        <v>1202.264434617291</v>
      </c>
      <c r="D453" s="170">
        <f t="shared" si="129"/>
        <v>1.202264434617291</v>
      </c>
      <c r="E453" s="170">
        <f t="shared" si="130"/>
        <v>23.909924327123679</v>
      </c>
      <c r="F453" s="170">
        <f t="shared" si="131"/>
        <v>-85.398209519508825</v>
      </c>
      <c r="G453" s="170">
        <f t="shared" si="132"/>
        <v>5.9105341230747079</v>
      </c>
      <c r="H453" s="170">
        <f t="shared" si="133"/>
        <v>121.34781149330017</v>
      </c>
      <c r="I453" s="170">
        <f t="shared" si="134"/>
        <v>29.820458450198387</v>
      </c>
      <c r="J453" s="170">
        <f t="shared" si="135"/>
        <v>35.949601973791346</v>
      </c>
      <c r="K453" s="170" t="str">
        <f t="shared" si="121"/>
        <v>1+0.0120137950165671i</v>
      </c>
      <c r="L453" s="170" t="str">
        <f t="shared" si="122"/>
        <v>1-0.00175083600322414i</v>
      </c>
      <c r="M453" s="170" t="str">
        <f t="shared" si="139"/>
        <v>1.00002103418485+0.010262959013343i</v>
      </c>
      <c r="N453" s="170" t="str">
        <f t="shared" si="123"/>
        <v>1+11.4848457321732i</v>
      </c>
      <c r="O453" s="170" t="str">
        <f t="shared" si="124"/>
        <v>0.999963485315915+0.0167991699695784i</v>
      </c>
      <c r="P453" s="170" t="str">
        <f t="shared" si="140"/>
        <v>0.80702760978675+11.5012255366291i</v>
      </c>
      <c r="Q453" s="170" t="str">
        <f t="shared" si="125"/>
        <v>1.25844258438443-15.6348583520851i</v>
      </c>
      <c r="R453" s="170" t="str">
        <f t="shared" si="126"/>
        <v>10000-16143.8189824097i</v>
      </c>
      <c r="S453" s="170" t="str">
        <f t="shared" si="127"/>
        <v>-1323793.15655759i</v>
      </c>
      <c r="T453" s="170" t="str">
        <f t="shared" si="136"/>
        <v>9759.94413514464-16022.1539690835i</v>
      </c>
      <c r="U453" s="170" t="str">
        <f t="shared" si="128"/>
        <v>-1.02736254054154+1.68654252306142i</v>
      </c>
      <c r="V453" s="170"/>
    </row>
    <row r="454" spans="1:22" x14ac:dyDescent="0.2">
      <c r="A454" s="8"/>
      <c r="B454" s="170">
        <f t="shared" si="137"/>
        <v>3.0849999999999556</v>
      </c>
      <c r="C454" s="170">
        <f t="shared" si="138"/>
        <v>1216.1860006462446</v>
      </c>
      <c r="D454" s="170">
        <f t="shared" si="129"/>
        <v>1.2161860006462446</v>
      </c>
      <c r="E454" s="170">
        <f t="shared" si="130"/>
        <v>23.810661981912862</v>
      </c>
      <c r="F454" s="170">
        <f t="shared" si="131"/>
        <v>-85.459226883054612</v>
      </c>
      <c r="G454" s="170">
        <f t="shared" si="132"/>
        <v>5.8384897973449723</v>
      </c>
      <c r="H454" s="170">
        <f t="shared" si="133"/>
        <v>121.63891210483736</v>
      </c>
      <c r="I454" s="170">
        <f t="shared" si="134"/>
        <v>29.649151779257835</v>
      </c>
      <c r="J454" s="170">
        <f t="shared" si="135"/>
        <v>36.179685221782748</v>
      </c>
      <c r="K454" s="170" t="str">
        <f t="shared" si="121"/>
        <v>1+0.0121529082064492i</v>
      </c>
      <c r="L454" s="170" t="str">
        <f t="shared" si="122"/>
        <v>1-0.00177110972864005i</v>
      </c>
      <c r="M454" s="170" t="str">
        <f t="shared" si="139"/>
        <v>1.00002152413396+0.0103817984778092i</v>
      </c>
      <c r="N454" s="170" t="str">
        <f t="shared" si="123"/>
        <v>1+11.6178339780108i</v>
      </c>
      <c r="O454" s="170" t="str">
        <f t="shared" si="124"/>
        <v>0.99996263477966+0.0169936951898454i</v>
      </c>
      <c r="P454" s="170" t="str">
        <f t="shared" si="140"/>
        <v>0.802532705391115+11.6343935702742i</v>
      </c>
      <c r="Q454" s="170" t="str">
        <f t="shared" si="125"/>
        <v>1.2276810583789-15.4585164548912i</v>
      </c>
      <c r="R454" s="170" t="str">
        <f t="shared" si="126"/>
        <v>10000-15959.0222146425i</v>
      </c>
      <c r="S454" s="170" t="str">
        <f t="shared" si="127"/>
        <v>-1308639.82160069i</v>
      </c>
      <c r="T454" s="170" t="str">
        <f t="shared" si="136"/>
        <v>9759.93147382074-15840.4270067102i</v>
      </c>
      <c r="U454" s="170" t="str">
        <f t="shared" si="128"/>
        <v>-1.02736120777061+1.66741336912739i</v>
      </c>
      <c r="V454" s="170"/>
    </row>
    <row r="455" spans="1:22" x14ac:dyDescent="0.2">
      <c r="A455" s="8"/>
      <c r="B455" s="170">
        <f t="shared" si="137"/>
        <v>3.0899999999999554</v>
      </c>
      <c r="C455" s="170">
        <f t="shared" si="138"/>
        <v>1230.2687708122555</v>
      </c>
      <c r="D455" s="170">
        <f t="shared" si="129"/>
        <v>1.2302687708122555</v>
      </c>
      <c r="E455" s="170">
        <f t="shared" si="130"/>
        <v>23.711382681038064</v>
      </c>
      <c r="F455" s="170">
        <f t="shared" si="131"/>
        <v>-85.519655093222013</v>
      </c>
      <c r="G455" s="170">
        <f t="shared" si="132"/>
        <v>5.766911489955814</v>
      </c>
      <c r="H455" s="170">
        <f t="shared" si="133"/>
        <v>121.93144559778514</v>
      </c>
      <c r="I455" s="170">
        <f t="shared" si="134"/>
        <v>29.478294170993877</v>
      </c>
      <c r="J455" s="170">
        <f t="shared" si="135"/>
        <v>36.411790504563129</v>
      </c>
      <c r="K455" s="170" t="str">
        <f t="shared" si="121"/>
        <v>1+0.0122936322511505i</v>
      </c>
      <c r="L455" s="170" t="str">
        <f t="shared" si="122"/>
        <v>1-0.0017916182127321i</v>
      </c>
      <c r="M455" s="170" t="str">
        <f t="shared" si="139"/>
        <v>1.00002202549544+0.0105020140384184i</v>
      </c>
      <c r="N455" s="170" t="str">
        <f t="shared" si="123"/>
        <v>1+11.7523621551583i</v>
      </c>
      <c r="O455" s="170" t="str">
        <f t="shared" si="124"/>
        <v>0.999961764431871+0.0171904729060029i</v>
      </c>
      <c r="P455" s="170" t="str">
        <f t="shared" si="140"/>
        <v>0.797933101222088+11.7691032698204i</v>
      </c>
      <c r="Q455" s="170" t="str">
        <f t="shared" si="125"/>
        <v>1.19760957714834-15.284103883202i</v>
      </c>
      <c r="R455" s="170" t="str">
        <f t="shared" si="126"/>
        <v>10000-15776.3407979837i</v>
      </c>
      <c r="S455" s="170" t="str">
        <f t="shared" si="127"/>
        <v>-1293659.94543466i</v>
      </c>
      <c r="T455" s="170" t="str">
        <f t="shared" si="136"/>
        <v>9759.91851761071-15660.7996713259i</v>
      </c>
      <c r="U455" s="170" t="str">
        <f t="shared" si="128"/>
        <v>-1.02735984395902+1.64850522856062i</v>
      </c>
      <c r="V455" s="170"/>
    </row>
    <row r="456" spans="1:22" x14ac:dyDescent="0.2">
      <c r="A456" s="8"/>
      <c r="B456" s="170">
        <f t="shared" si="137"/>
        <v>3.0949999999999553</v>
      </c>
      <c r="C456" s="170">
        <f t="shared" si="138"/>
        <v>1244.5146117712577</v>
      </c>
      <c r="D456" s="170">
        <f t="shared" si="129"/>
        <v>1.2445146117712578</v>
      </c>
      <c r="E456" s="170">
        <f t="shared" si="130"/>
        <v>23.612086798256957</v>
      </c>
      <c r="F456" s="170">
        <f t="shared" si="131"/>
        <v>-85.579501729845603</v>
      </c>
      <c r="G456" s="170">
        <f t="shared" si="132"/>
        <v>5.695803851651875</v>
      </c>
      <c r="H456" s="170">
        <f t="shared" si="133"/>
        <v>122.22538655365979</v>
      </c>
      <c r="I456" s="170">
        <f t="shared" si="134"/>
        <v>29.307890649908831</v>
      </c>
      <c r="J456" s="170">
        <f t="shared" si="135"/>
        <v>36.645884823814185</v>
      </c>
      <c r="K456" s="170" t="str">
        <f t="shared" si="121"/>
        <v>1+0.0124359858034907i</v>
      </c>
      <c r="L456" s="170" t="str">
        <f t="shared" si="122"/>
        <v>1-0.00181236417387763i</v>
      </c>
      <c r="M456" s="170" t="str">
        <f t="shared" si="139"/>
        <v>1.00002253853514+0.0106236216296131i</v>
      </c>
      <c r="N456" s="170" t="str">
        <f t="shared" si="123"/>
        <v>1+11.8884480951797i</v>
      </c>
      <c r="O456" s="170" t="str">
        <f t="shared" si="124"/>
        <v>0.999960873811078+0.017389529200724i</v>
      </c>
      <c r="P456" s="170" t="str">
        <f t="shared" si="140"/>
        <v>0.793226358508659+11.9053724747143i</v>
      </c>
      <c r="Q456" s="170" t="str">
        <f t="shared" si="125"/>
        <v>1.16821288706934-15.1116015239049i</v>
      </c>
      <c r="R456" s="170" t="str">
        <f t="shared" si="126"/>
        <v>10000-15595.7505182093i</v>
      </c>
      <c r="S456" s="170" t="str">
        <f t="shared" si="127"/>
        <v>-1278851.54249316i</v>
      </c>
      <c r="T456" s="170" t="str">
        <f t="shared" si="136"/>
        <v>9759.90525964735-15483.2481533653i</v>
      </c>
      <c r="U456" s="170" t="str">
        <f t="shared" si="128"/>
        <v>-1.02735844838393+1.62981559509109i</v>
      </c>
      <c r="V456" s="170"/>
    </row>
    <row r="457" spans="1:22" x14ac:dyDescent="0.2">
      <c r="A457" s="8"/>
      <c r="B457" s="170">
        <f t="shared" si="137"/>
        <v>3.0999999999999552</v>
      </c>
      <c r="C457" s="170">
        <f t="shared" si="138"/>
        <v>1258.9254117940382</v>
      </c>
      <c r="D457" s="170">
        <f t="shared" si="129"/>
        <v>1.2589254117940381</v>
      </c>
      <c r="E457" s="170">
        <f t="shared" si="130"/>
        <v>23.512774698908402</v>
      </c>
      <c r="F457" s="170">
        <f t="shared" si="131"/>
        <v>-85.638774310000798</v>
      </c>
      <c r="G457" s="170">
        <f t="shared" si="132"/>
        <v>5.6251714764866803</v>
      </c>
      <c r="H457" s="170">
        <f t="shared" si="133"/>
        <v>122.52070878745344</v>
      </c>
      <c r="I457" s="170">
        <f t="shared" si="134"/>
        <v>29.137946175395083</v>
      </c>
      <c r="J457" s="170">
        <f t="shared" si="135"/>
        <v>36.881934477452646</v>
      </c>
      <c r="K457" s="170" t="str">
        <f t="shared" si="121"/>
        <v>1+0.012579987732279i</v>
      </c>
      <c r="L457" s="170" t="str">
        <f t="shared" si="122"/>
        <v>1-0.00183335036193133i</v>
      </c>
      <c r="M457" s="170" t="str">
        <f t="shared" si="139"/>
        <v>1.00002306352506+0.0107466373703477i</v>
      </c>
      <c r="N457" s="170" t="str">
        <f t="shared" si="123"/>
        <v>1+12.026109836119i</v>
      </c>
      <c r="O457" s="170" t="str">
        <f t="shared" si="124"/>
        <v>0.999959962445061+0.0175908904587049i</v>
      </c>
      <c r="P457" s="170" t="str">
        <f t="shared" si="140"/>
        <v>0.788409981673538+12.0432192305444i</v>
      </c>
      <c r="Q457" s="170" t="str">
        <f t="shared" si="125"/>
        <v>1.1394760616532-14.9409903843283i</v>
      </c>
      <c r="R457" s="170" t="str">
        <f t="shared" si="126"/>
        <v>10000-15417.2274382734i</v>
      </c>
      <c r="S457" s="170" t="str">
        <f t="shared" si="127"/>
        <v>-1264212.64993842i</v>
      </c>
      <c r="T457" s="170" t="str">
        <f t="shared" si="136"/>
        <v>9759.89169290371-15307.7489184051i</v>
      </c>
      <c r="U457" s="170" t="str">
        <f t="shared" si="128"/>
        <v>-1.02735702030566+1.61134199141107i</v>
      </c>
      <c r="V457" s="170"/>
    </row>
    <row r="458" spans="1:22" x14ac:dyDescent="0.2">
      <c r="A458" s="8"/>
      <c r="B458" s="170">
        <f t="shared" si="137"/>
        <v>3.1049999999999551</v>
      </c>
      <c r="C458" s="170">
        <f t="shared" si="138"/>
        <v>1273.5030810165313</v>
      </c>
      <c r="D458" s="170">
        <f t="shared" si="129"/>
        <v>1.2735030810165313</v>
      </c>
      <c r="E458" s="170">
        <f t="shared" si="130"/>
        <v>23.413446740089768</v>
      </c>
      <c r="F458" s="170">
        <f t="shared" si="131"/>
        <v>-85.697480288523337</v>
      </c>
      <c r="G458" s="170">
        <f t="shared" si="132"/>
        <v>5.5550188982492763</v>
      </c>
      <c r="H458" s="170">
        <f t="shared" si="133"/>
        <v>122.81738535161369</v>
      </c>
      <c r="I458" s="170">
        <f t="shared" si="134"/>
        <v>28.968465638339044</v>
      </c>
      <c r="J458" s="170">
        <f t="shared" si="135"/>
        <v>37.119905063090357</v>
      </c>
      <c r="K458" s="170" t="str">
        <f t="shared" si="121"/>
        <v>1+0.012725657124815i</v>
      </c>
      <c r="L458" s="170" t="str">
        <f t="shared" si="122"/>
        <v>1-0.00185457955858968i</v>
      </c>
      <c r="M458" s="170" t="str">
        <f t="shared" si="139"/>
        <v>1.00002360074357+0.0108710775662253i</v>
      </c>
      <c r="N458" s="170" t="str">
        <f t="shared" si="123"/>
        <v>1+12.1653656248909i</v>
      </c>
      <c r="O458" s="170" t="str">
        <f t="shared" si="124"/>
        <v>0.999959029850603+0.0177945833701624i</v>
      </c>
      <c r="P458" s="170" t="str">
        <f t="shared" si="140"/>
        <v>0.783481417009974+12.1826617914139i</v>
      </c>
      <c r="Q458" s="170" t="str">
        <f t="shared" si="125"/>
        <v>1.11138449498223-14.7722515940544i</v>
      </c>
      <c r="R458" s="170" t="str">
        <f t="shared" si="126"/>
        <v>10000-15240.747895135i</v>
      </c>
      <c r="S458" s="170" t="str">
        <f t="shared" si="127"/>
        <v>-1249741.32740107i</v>
      </c>
      <c r="T458" s="170" t="str">
        <f t="shared" si="136"/>
        <v>9759.87781018896-15134.2787040441i</v>
      </c>
      <c r="U458" s="170" t="str">
        <f t="shared" si="128"/>
        <v>-1.02735555896726+1.59308196884675i</v>
      </c>
      <c r="V458" s="170"/>
    </row>
    <row r="459" spans="1:22" x14ac:dyDescent="0.2">
      <c r="A459" s="8"/>
      <c r="B459" s="170">
        <f t="shared" si="137"/>
        <v>3.109999999999955</v>
      </c>
      <c r="C459" s="170">
        <f t="shared" si="138"/>
        <v>1288.2495516930019</v>
      </c>
      <c r="D459" s="170">
        <f t="shared" si="129"/>
        <v>1.2882495516930019</v>
      </c>
      <c r="E459" s="170">
        <f t="shared" si="130"/>
        <v>23.31410327083065</v>
      </c>
      <c r="F459" s="170">
        <f t="shared" si="131"/>
        <v>-85.755627058535481</v>
      </c>
      <c r="G459" s="170">
        <f t="shared" si="132"/>
        <v>5.485350586880914</v>
      </c>
      <c r="H459" s="170">
        <f t="shared" si="133"/>
        <v>123.11538854086811</v>
      </c>
      <c r="I459" s="170">
        <f t="shared" si="134"/>
        <v>28.799453857711562</v>
      </c>
      <c r="J459" s="170">
        <f t="shared" si="135"/>
        <v>37.35976148233263</v>
      </c>
      <c r="K459" s="170" t="str">
        <f t="shared" si="121"/>
        <v>1+0.0128730132894189i</v>
      </c>
      <c r="L459" s="170" t="str">
        <f t="shared" si="122"/>
        <v>1-0.00187605457775971i</v>
      </c>
      <c r="M459" s="170" t="str">
        <f t="shared" si="139"/>
        <v>1.00002415047551+0.0109969587116592i</v>
      </c>
      <c r="N459" s="170" t="str">
        <f t="shared" si="123"/>
        <v>1+12.3062339196993i</v>
      </c>
      <c r="O459" s="170" t="str">
        <f t="shared" si="124"/>
        <v>0.999958075533229+0.0180006349343711i</v>
      </c>
      <c r="P459" s="170" t="str">
        <f t="shared" si="140"/>
        <v>0.778438051327747+12.3237186223386i</v>
      </c>
      <c r="Q459" s="170" t="str">
        <f t="shared" si="125"/>
        <v>1.08392389525733-14.6053664066109i</v>
      </c>
      <c r="R459" s="170" t="str">
        <f t="shared" si="126"/>
        <v>10000-15066.2884966219i</v>
      </c>
      <c r="S459" s="170" t="str">
        <f t="shared" si="127"/>
        <v>-1235435.656723i</v>
      </c>
      <c r="T459" s="170" t="str">
        <f t="shared" si="136"/>
        <v>9759.86360414524-14962.81451682i</v>
      </c>
      <c r="U459" s="170" t="str">
        <f t="shared" si="128"/>
        <v>-1.02735406359424+1.57503310703369i</v>
      </c>
      <c r="V459" s="170"/>
    </row>
    <row r="460" spans="1:22" x14ac:dyDescent="0.2">
      <c r="A460" s="8"/>
      <c r="B460" s="170">
        <f t="shared" si="137"/>
        <v>3.1149999999999549</v>
      </c>
      <c r="C460" s="170">
        <f t="shared" si="138"/>
        <v>1303.1667784521646</v>
      </c>
      <c r="D460" s="170">
        <f t="shared" si="129"/>
        <v>1.3031667784521646</v>
      </c>
      <c r="E460" s="170">
        <f t="shared" si="130"/>
        <v>23.214744632262693</v>
      </c>
      <c r="F460" s="170">
        <f t="shared" si="131"/>
        <v>-85.813221951979557</v>
      </c>
      <c r="G460" s="170">
        <f t="shared" si="132"/>
        <v>5.4161709448849376</v>
      </c>
      <c r="H460" s="170">
        <f t="shared" si="133"/>
        <v>123.41468989789735</v>
      </c>
      <c r="I460" s="170">
        <f t="shared" si="134"/>
        <v>28.630915577147633</v>
      </c>
      <c r="J460" s="170">
        <f t="shared" si="135"/>
        <v>37.60146794591779</v>
      </c>
      <c r="K460" s="170" t="str">
        <f t="shared" si="121"/>
        <v>1+0.0130220757579908i</v>
      </c>
      <c r="L460" s="170" t="str">
        <f t="shared" si="122"/>
        <v>1-0.00189777826593195i</v>
      </c>
      <c r="M460" s="170" t="str">
        <f t="shared" si="139"/>
        <v>1.00002471301235+0.0111242974920589i</v>
      </c>
      <c r="N460" s="170" t="str">
        <f t="shared" si="123"/>
        <v>1+12.448733392484i</v>
      </c>
      <c r="O460" s="170" t="str">
        <f t="shared" si="124"/>
        <v>0.999957098986949+0.0182090724632428i</v>
      </c>
      <c r="P460" s="170" t="str">
        <f t="shared" si="140"/>
        <v>0.773277210567617+12.4664084016735i</v>
      </c>
      <c r="Q460" s="170" t="str">
        <f t="shared" si="125"/>
        <v>1.05708027845549-14.4403162010455i</v>
      </c>
      <c r="R460" s="170" t="str">
        <f t="shared" si="126"/>
        <v>10000-14893.8261183299i</v>
      </c>
      <c r="S460" s="170" t="str">
        <f t="shared" si="127"/>
        <v>-1221293.74170305i</v>
      </c>
      <c r="T460" s="170" t="str">
        <f t="shared" si="136"/>
        <v>9759.84906724301-14793.3336291605i</v>
      </c>
      <c r="U460" s="170" t="str">
        <f t="shared" si="128"/>
        <v>-1.027352533394+1.55719301359584i</v>
      </c>
      <c r="V460" s="170"/>
    </row>
    <row r="461" spans="1:22" x14ac:dyDescent="0.2">
      <c r="A461" s="8"/>
      <c r="B461" s="170">
        <f t="shared" si="137"/>
        <v>3.1199999999999548</v>
      </c>
      <c r="C461" s="170">
        <f t="shared" si="138"/>
        <v>1318.2567385562706</v>
      </c>
      <c r="D461" s="170">
        <f t="shared" si="129"/>
        <v>1.3182567385562707</v>
      </c>
      <c r="E461" s="170">
        <f t="shared" si="130"/>
        <v>23.115371157785805</v>
      </c>
      <c r="F461" s="170">
        <f t="shared" si="131"/>
        <v>-85.870272240157732</v>
      </c>
      <c r="G461" s="170">
        <f t="shared" si="132"/>
        <v>5.3474843037386668</v>
      </c>
      <c r="H461" s="170">
        <f t="shared" si="133"/>
        <v>123.71526021987307</v>
      </c>
      <c r="I461" s="170">
        <f t="shared" si="134"/>
        <v>28.462855461524473</v>
      </c>
      <c r="J461" s="170">
        <f t="shared" si="135"/>
        <v>37.844987979715341</v>
      </c>
      <c r="K461" s="170" t="str">
        <f t="shared" si="121"/>
        <v>1+0.0131728642885994i</v>
      </c>
      <c r="L461" s="170" t="str">
        <f t="shared" si="122"/>
        <v>1-0.00191975350255774i</v>
      </c>
      <c r="M461" s="170" t="str">
        <f t="shared" si="139"/>
        <v>1.00002528865236+0.0112531107860417i</v>
      </c>
      <c r="N461" s="170" t="str">
        <f t="shared" si="123"/>
        <v>1+12.5928829313959i</v>
      </c>
      <c r="O461" s="170" t="str">
        <f t="shared" si="124"/>
        <v>0.999956099693983+0.0184199235849461i</v>
      </c>
      <c r="P461" s="170" t="str">
        <f t="shared" si="140"/>
        <v>0.767996158383498+12.6107500235665i</v>
      </c>
      <c r="Q461" s="170" t="str">
        <f t="shared" si="125"/>
        <v>1.03083996209666-14.2770824833877i</v>
      </c>
      <c r="R461" s="170" t="str">
        <f t="shared" si="126"/>
        <v>10000-14723.3379005573i</v>
      </c>
      <c r="S461" s="170" t="str">
        <f t="shared" si="127"/>
        <v>-1207313.7078457i</v>
      </c>
      <c r="T461" s="170" t="str">
        <f t="shared" si="136"/>
        <v>9759.83419177764-14625.8135763717i</v>
      </c>
      <c r="U461" s="170" t="str">
        <f t="shared" si="128"/>
        <v>-1.02735096755554+1.5395593238286i</v>
      </c>
      <c r="V461" s="170"/>
    </row>
    <row r="462" spans="1:22" x14ac:dyDescent="0.2">
      <c r="A462" s="8"/>
      <c r="B462" s="170">
        <f t="shared" si="137"/>
        <v>3.1249999999999547</v>
      </c>
      <c r="C462" s="170">
        <f t="shared" si="138"/>
        <v>1333.5214321631859</v>
      </c>
      <c r="D462" s="170">
        <f t="shared" si="129"/>
        <v>1.3335214321631859</v>
      </c>
      <c r="E462" s="170">
        <f t="shared" si="130"/>
        <v>23.015983173231113</v>
      </c>
      <c r="F462" s="170">
        <f t="shared" si="131"/>
        <v>-85.926785134277537</v>
      </c>
      <c r="G462" s="170">
        <f t="shared" si="132"/>
        <v>5.2792949203088391</v>
      </c>
      <c r="H462" s="170">
        <f t="shared" si="133"/>
        <v>124.01706956586827</v>
      </c>
      <c r="I462" s="170">
        <f t="shared" si="134"/>
        <v>28.295278093539952</v>
      </c>
      <c r="J462" s="170">
        <f t="shared" si="135"/>
        <v>38.090284431590732</v>
      </c>
      <c r="K462" s="170" t="str">
        <f t="shared" si="121"/>
        <v>1+0.0133253988681011i</v>
      </c>
      <c r="L462" s="170" t="str">
        <f t="shared" si="122"/>
        <v>1-0.00194198320043089i</v>
      </c>
      <c r="M462" s="170" t="str">
        <f t="shared" si="139"/>
        <v>1.00002587770074+0.0113834156676702i</v>
      </c>
      <c r="N462" s="170" t="str">
        <f t="shared" si="123"/>
        <v>1+12.7387016433003i</v>
      </c>
      <c r="O462" s="170" t="str">
        <f t="shared" si="124"/>
        <v>0.999955077124493+0.0186332162475688i</v>
      </c>
      <c r="P462" s="170" t="str">
        <f t="shared" si="140"/>
        <v>0.762592094691618+12.7567626004398i</v>
      </c>
      <c r="Q462" s="170" t="str">
        <f t="shared" si="125"/>
        <v>1.00518955911891-14.1156468880025i</v>
      </c>
      <c r="R462" s="170" t="str">
        <f t="shared" si="126"/>
        <v>10000-14554.8012452758i</v>
      </c>
      <c r="S462" s="170" t="str">
        <f t="shared" si="127"/>
        <v>-1193493.70211261i</v>
      </c>
      <c r="T462" s="170" t="str">
        <f t="shared" si="136"/>
        <v>9759.81896986512-14460.2321536595i</v>
      </c>
      <c r="U462" s="170" t="str">
        <f t="shared" si="128"/>
        <v>-1.02734936524896+1.52212970038521i</v>
      </c>
      <c r="V462" s="170"/>
    </row>
    <row r="463" spans="1:22" x14ac:dyDescent="0.2">
      <c r="A463" s="8"/>
      <c r="B463" s="170">
        <f t="shared" si="137"/>
        <v>3.1299999999999546</v>
      </c>
      <c r="C463" s="170">
        <f t="shared" si="138"/>
        <v>1348.9628825915138</v>
      </c>
      <c r="D463" s="170">
        <f t="shared" si="129"/>
        <v>1.3489628825915139</v>
      </c>
      <c r="E463" s="170">
        <f t="shared" si="130"/>
        <v>22.916580997021015</v>
      </c>
      <c r="F463" s="170">
        <f t="shared" si="131"/>
        <v>-85.982767786003592</v>
      </c>
      <c r="G463" s="170">
        <f t="shared" si="132"/>
        <v>5.2116069732792702</v>
      </c>
      <c r="H463" s="170">
        <f t="shared" si="133"/>
        <v>124.32008726514523</v>
      </c>
      <c r="I463" s="170">
        <f t="shared" si="134"/>
        <v>28.128187970300285</v>
      </c>
      <c r="J463" s="170">
        <f t="shared" si="135"/>
        <v>38.337319479141641</v>
      </c>
      <c r="K463" s="170" t="str">
        <f t="shared" si="121"/>
        <v>1+0.0134796997147892i</v>
      </c>
      <c r="L463" s="170" t="str">
        <f t="shared" si="122"/>
        <v>1-0.00196447030607377i</v>
      </c>
      <c r="M463" s="170" t="str">
        <f t="shared" si="139"/>
        <v>1.00002648046982+0.0115152294087154i</v>
      </c>
      <c r="N463" s="170" t="str">
        <f t="shared" si="123"/>
        <v>1+12.8862088563094i</v>
      </c>
      <c r="O463" s="170" t="str">
        <f t="shared" si="124"/>
        <v>0.999954030736301+0.0188489787228223i</v>
      </c>
      <c r="P463" s="170" t="str">
        <f t="shared" si="140"/>
        <v>0.757062154185881+12.9044654654992i</v>
      </c>
      <c r="Q463" s="170" t="str">
        <f t="shared" si="125"/>
        <v>0.980115971860796-13.9559911788406i</v>
      </c>
      <c r="R463" s="170" t="str">
        <f t="shared" si="126"/>
        <v>10000-14388.193813134i</v>
      </c>
      <c r="S463" s="170" t="str">
        <f t="shared" si="127"/>
        <v>-1179831.89267699i</v>
      </c>
      <c r="T463" s="170" t="str">
        <f t="shared" si="136"/>
        <v>9759.80339343795-14296.5674131866i</v>
      </c>
      <c r="U463" s="170" t="str">
        <f t="shared" si="128"/>
        <v>-1.02734772562505+1.50490183296701i</v>
      </c>
      <c r="V463" s="170"/>
    </row>
    <row r="464" spans="1:22" x14ac:dyDescent="0.2">
      <c r="A464" s="8"/>
      <c r="B464" s="170">
        <f t="shared" si="137"/>
        <v>3.1349999999999545</v>
      </c>
      <c r="C464" s="170">
        <f t="shared" si="138"/>
        <v>1364.583136588783</v>
      </c>
      <c r="D464" s="170">
        <f t="shared" si="129"/>
        <v>1.3645831365887831</v>
      </c>
      <c r="E464" s="170">
        <f t="shared" si="130"/>
        <v>22.817164940324979</v>
      </c>
      <c r="F464" s="170">
        <f t="shared" si="131"/>
        <v>-86.038227288013957</v>
      </c>
      <c r="G464" s="170">
        <f t="shared" si="132"/>
        <v>5.1444245595942526</v>
      </c>
      <c r="H464" s="170">
        <f t="shared" si="133"/>
        <v>124.62428192632878</v>
      </c>
      <c r="I464" s="170">
        <f t="shared" si="134"/>
        <v>27.961589499919231</v>
      </c>
      <c r="J464" s="170">
        <f t="shared" si="135"/>
        <v>38.58605463831482</v>
      </c>
      <c r="K464" s="170" t="str">
        <f t="shared" si="121"/>
        <v>1+0.0136357872810737i</v>
      </c>
      <c r="L464" s="170" t="str">
        <f t="shared" si="122"/>
        <v>1-0.00198721780012788i</v>
      </c>
      <c r="M464" s="170" t="str">
        <f t="shared" si="139"/>
        <v>1.0000270972792+0.0116485694809458i</v>
      </c>
      <c r="N464" s="170" t="str">
        <f t="shared" si="123"/>
        <v>1+13.0354241223445i</v>
      </c>
      <c r="O464" s="170" t="str">
        <f t="shared" si="124"/>
        <v>0.999952959974597+0.019067239609789i</v>
      </c>
      <c r="P464" s="170" t="str">
        <f t="shared" si="140"/>
        <v>0.751403404818631+13.0538781752724i</v>
      </c>
      <c r="Q464" s="170" t="str">
        <f t="shared" si="125"/>
        <v>0.955606386149874-13.7980972505864i</v>
      </c>
      <c r="R464" s="170" t="str">
        <f t="shared" si="126"/>
        <v>10000-14223.4935204975i</v>
      </c>
      <c r="S464" s="170" t="str">
        <f t="shared" si="127"/>
        <v>-1166326.46868079i</v>
      </c>
      <c r="T464" s="170" t="str">
        <f t="shared" si="136"/>
        <v>9759.78745424052-14134.7976611625i</v>
      </c>
      <c r="U464" s="170" t="str">
        <f t="shared" si="128"/>
        <v>-1.02734604781479+1.48787343801711i</v>
      </c>
      <c r="V464" s="170"/>
    </row>
    <row r="465" spans="1:22" x14ac:dyDescent="0.2">
      <c r="A465" s="8"/>
      <c r="B465" s="170">
        <f t="shared" si="137"/>
        <v>3.1399999999999544</v>
      </c>
      <c r="C465" s="170">
        <f t="shared" si="138"/>
        <v>1380.3842646027404</v>
      </c>
      <c r="D465" s="170">
        <f t="shared" si="129"/>
        <v>1.3803842646027404</v>
      </c>
      <c r="E465" s="170">
        <f t="shared" si="130"/>
        <v>22.717735307212333</v>
      </c>
      <c r="F465" s="170">
        <f t="shared" si="131"/>
        <v>-86.093170674562046</v>
      </c>
      <c r="G465" s="170">
        <f t="shared" si="132"/>
        <v>5.0777516909253526</v>
      </c>
      <c r="H465" s="170">
        <f t="shared" si="133"/>
        <v>124.92962144746961</v>
      </c>
      <c r="I465" s="170">
        <f t="shared" si="134"/>
        <v>27.795486998137687</v>
      </c>
      <c r="J465" s="170">
        <f t="shared" si="135"/>
        <v>38.836450772907568</v>
      </c>
      <c r="K465" s="170" t="str">
        <f t="shared" si="121"/>
        <v>1+0.0137936822561926i</v>
      </c>
      <c r="L465" s="170" t="str">
        <f t="shared" si="122"/>
        <v>1-0.00201022869774891i</v>
      </c>
      <c r="M465" s="170" t="str">
        <f t="shared" si="139"/>
        <v>1.00002772845592+0.0117834535584437i</v>
      </c>
      <c r="N465" s="170" t="str">
        <f t="shared" si="123"/>
        <v>1+13.1863672197276i</v>
      </c>
      <c r="O465" s="170" t="str">
        <f t="shared" si="124"/>
        <v>0.999951864271648+0.0192880278387131i</v>
      </c>
      <c r="P465" s="170" t="str">
        <f t="shared" si="140"/>
        <v>0.745612846246048+13.2050205121759i</v>
      </c>
      <c r="Q465" s="170" t="str">
        <f t="shared" si="125"/>
        <v>0.931648265496246-13.6419471297098i</v>
      </c>
      <c r="R465" s="170" t="str">
        <f t="shared" si="126"/>
        <v>10000-14060.6785365207i</v>
      </c>
      <c r="S465" s="170" t="str">
        <f t="shared" si="127"/>
        <v>-1152975.6399947i</v>
      </c>
      <c r="T465" s="170" t="str">
        <f t="shared" si="136"/>
        <v>9759.77114382547-13974.9014549684i</v>
      </c>
      <c r="U465" s="170" t="str">
        <f t="shared" si="128"/>
        <v>-1.027344330929+1.47104225841773i</v>
      </c>
      <c r="V465" s="170"/>
    </row>
    <row r="466" spans="1:22" x14ac:dyDescent="0.2">
      <c r="A466" s="8"/>
      <c r="B466" s="170">
        <f t="shared" si="137"/>
        <v>3.1449999999999543</v>
      </c>
      <c r="C466" s="170">
        <f t="shared" si="138"/>
        <v>1396.3683610557914</v>
      </c>
      <c r="D466" s="170">
        <f t="shared" si="129"/>
        <v>1.3963683610557913</v>
      </c>
      <c r="E466" s="170">
        <f t="shared" si="130"/>
        <v>22.618292394802474</v>
      </c>
      <c r="F466" s="170">
        <f t="shared" si="131"/>
        <v>-86.147604922042589</v>
      </c>
      <c r="G466" s="170">
        <f t="shared" si="132"/>
        <v>5.0115922901656207</v>
      </c>
      <c r="H466" s="170">
        <f t="shared" si="133"/>
        <v>125.23607302699236</v>
      </c>
      <c r="I466" s="170">
        <f t="shared" si="134"/>
        <v>27.629884684968093</v>
      </c>
      <c r="J466" s="170">
        <f t="shared" si="135"/>
        <v>39.088468104949769</v>
      </c>
      <c r="K466" s="170" t="str">
        <f t="shared" si="121"/>
        <v>1+0.0139534055689538i</v>
      </c>
      <c r="L466" s="170" t="str">
        <f t="shared" si="122"/>
        <v>1-0.00203350604900643i</v>
      </c>
      <c r="M466" s="170" t="str">
        <f t="shared" si="139"/>
        <v>1.00002837433463+0.0119198995199474i</v>
      </c>
      <c r="N466" s="170" t="str">
        <f t="shared" si="123"/>
        <v>1+13.3390581558026i</v>
      </c>
      <c r="O466" s="170" t="str">
        <f t="shared" si="124"/>
        <v>0.999950743046499+0.0195113726748351i</v>
      </c>
      <c r="P466" s="170" t="str">
        <f t="shared" si="140"/>
        <v>0.739687408237336+13.3579124871101i</v>
      </c>
      <c r="Q466" s="170" t="str">
        <f t="shared" si="125"/>
        <v>0.908229345390232-13.4875229754258i</v>
      </c>
      <c r="R466" s="170" t="str">
        <f t="shared" si="126"/>
        <v>10000-13899.7272802539i</v>
      </c>
      <c r="S466" s="170" t="str">
        <f t="shared" si="127"/>
        <v>-1139777.63698082i</v>
      </c>
      <c r="T466" s="170" t="str">
        <f t="shared" si="136"/>
        <v>9759.75445354849-13816.8576003143i</v>
      </c>
      <c r="U466" s="170" t="str">
        <f t="shared" si="128"/>
        <v>-1.02734257405774+1.45440606319098i</v>
      </c>
      <c r="V466" s="170"/>
    </row>
    <row r="467" spans="1:22" x14ac:dyDescent="0.2">
      <c r="A467" s="8"/>
      <c r="B467" s="170">
        <f t="shared" si="137"/>
        <v>3.1499999999999542</v>
      </c>
      <c r="C467" s="170">
        <f t="shared" si="138"/>
        <v>1412.5375446226064</v>
      </c>
      <c r="D467" s="170">
        <f t="shared" si="129"/>
        <v>1.4125375446226065</v>
      </c>
      <c r="E467" s="170">
        <f t="shared" si="130"/>
        <v>22.518836493410546</v>
      </c>
      <c r="F467" s="170">
        <f t="shared" si="131"/>
        <v>-86.201536949562239</v>
      </c>
      <c r="G467" s="170">
        <f t="shared" si="132"/>
        <v>4.9459501879586796</v>
      </c>
      <c r="H467" s="170">
        <f t="shared" si="133"/>
        <v>125.54360317553851</v>
      </c>
      <c r="I467" s="170">
        <f t="shared" si="134"/>
        <v>27.464786681369226</v>
      </c>
      <c r="J467" s="170">
        <f t="shared" si="135"/>
        <v>39.342066225976268</v>
      </c>
      <c r="K467" s="170" t="str">
        <f t="shared" si="121"/>
        <v>1+0.0141149783905093i</v>
      </c>
      <c r="L467" s="170" t="str">
        <f t="shared" si="122"/>
        <v>1-0.00205705293928813i</v>
      </c>
      <c r="M467" s="170" t="str">
        <f t="shared" si="139"/>
        <v>1.00002903525779+0.0120579254512212i</v>
      </c>
      <c r="N467" s="170" t="str">
        <f t="shared" si="123"/>
        <v>1+13.4935171695879i</v>
      </c>
      <c r="O467" s="170" t="str">
        <f t="shared" si="124"/>
        <v>0.999949595704661+0.0197373037222712i</v>
      </c>
      <c r="P467" s="170" t="str">
        <f t="shared" si="140"/>
        <v>0.733623949046823+13.5125743420856i</v>
      </c>
      <c r="Q467" s="170" t="str">
        <f t="shared" si="125"/>
        <v>0.885337627702557-13.3348070805623i</v>
      </c>
      <c r="R467" s="170" t="str">
        <f t="shared" si="126"/>
        <v>10000-13740.6184177825i</v>
      </c>
      <c r="S467" s="170" t="str">
        <f t="shared" si="127"/>
        <v>-1126730.71025816i</v>
      </c>
      <c r="T467" s="170" t="str">
        <f t="shared" si="136"/>
        <v>9759.73737456406-13660.6451484296i</v>
      </c>
      <c r="U467" s="170" t="str">
        <f t="shared" si="128"/>
        <v>-1.0273407762699+1.43796264720312i</v>
      </c>
      <c r="V467" s="170"/>
    </row>
    <row r="468" spans="1:22" x14ac:dyDescent="0.2">
      <c r="A468" s="8"/>
      <c r="B468" s="170">
        <f t="shared" si="137"/>
        <v>3.1549999999999541</v>
      </c>
      <c r="C468" s="170">
        <f t="shared" si="138"/>
        <v>1428.8939585109531</v>
      </c>
      <c r="D468" s="170">
        <f t="shared" si="129"/>
        <v>1.428893958510953</v>
      </c>
      <c r="E468" s="170">
        <f t="shared" si="130"/>
        <v>22.419367886691898</v>
      </c>
      <c r="F468" s="170">
        <f t="shared" si="131"/>
        <v>-86.254973619513962</v>
      </c>
      <c r="G468" s="170">
        <f t="shared" si="132"/>
        <v>4.8808291192679327</v>
      </c>
      <c r="H468" s="170">
        <f t="shared" si="133"/>
        <v>125.85217772869549</v>
      </c>
      <c r="I468" s="170">
        <f t="shared" si="134"/>
        <v>27.300197005959831</v>
      </c>
      <c r="J468" s="170">
        <f t="shared" si="135"/>
        <v>39.597204109181533</v>
      </c>
      <c r="K468" s="170" t="str">
        <f t="shared" si="121"/>
        <v>1+0.0142784221371617i</v>
      </c>
      <c r="L468" s="170" t="str">
        <f t="shared" si="122"/>
        <v>1-0.0020808724897088i</v>
      </c>
      <c r="M468" s="170" t="str">
        <f t="shared" si="139"/>
        <v>1.00002971157582+0.0121975496474529i</v>
      </c>
      <c r="N468" s="170" t="str">
        <f t="shared" si="123"/>
        <v>1+13.6497647344583i</v>
      </c>
      <c r="O468" s="170" t="str">
        <f t="shared" si="124"/>
        <v>0.999948421637799+0.019965850927937i</v>
      </c>
      <c r="P468" s="170" t="str">
        <f t="shared" si="140"/>
        <v>0.727419253748193+13.6690265528768i</v>
      </c>
      <c r="Q468" s="170" t="str">
        <f t="shared" si="125"/>
        <v>0.862961375186489-13.1837818723447i</v>
      </c>
      <c r="R468" s="170" t="str">
        <f t="shared" si="126"/>
        <v>10000-13583.330859399i</v>
      </c>
      <c r="S468" s="170" t="str">
        <f t="shared" si="127"/>
        <v>-1113833.13047072i</v>
      </c>
      <c r="T468" s="170" t="str">
        <f t="shared" si="136"/>
        <v>9759.71989782084-13506.2433932863i</v>
      </c>
      <c r="U468" s="170" t="str">
        <f t="shared" si="128"/>
        <v>-1.02733893661272+1.42170983087224i</v>
      </c>
      <c r="V468" s="170"/>
    </row>
    <row r="469" spans="1:22" x14ac:dyDescent="0.2">
      <c r="A469" s="8"/>
      <c r="B469" s="170">
        <f t="shared" si="137"/>
        <v>3.159999999999954</v>
      </c>
      <c r="C469" s="170">
        <f t="shared" si="138"/>
        <v>1445.4397707457747</v>
      </c>
      <c r="D469" s="170">
        <f t="shared" si="129"/>
        <v>1.4454397707457747</v>
      </c>
      <c r="E469" s="170">
        <f t="shared" si="130"/>
        <v>22.319886851781717</v>
      </c>
      <c r="F469" s="170">
        <f t="shared" si="131"/>
        <v>-86.307921738155045</v>
      </c>
      <c r="G469" s="170">
        <f t="shared" si="132"/>
        <v>4.8162327199920325</v>
      </c>
      <c r="H469" s="170">
        <f t="shared" si="133"/>
        <v>126.1617618606077</v>
      </c>
      <c r="I469" s="170">
        <f t="shared" si="134"/>
        <v>27.136119571773751</v>
      </c>
      <c r="J469" s="170">
        <f t="shared" si="135"/>
        <v>39.853840122452652</v>
      </c>
      <c r="K469" s="170" t="str">
        <f t="shared" si="121"/>
        <v>1+0.0144437584732024i</v>
      </c>
      <c r="L469" s="170" t="str">
        <f t="shared" si="122"/>
        <v>1-0.00210496785752407i</v>
      </c>
      <c r="M469" s="170" t="str">
        <f t="shared" si="139"/>
        <v>1.00003040364733+0.0123387906156783i</v>
      </c>
      <c r="N469" s="170" t="str">
        <f t="shared" si="123"/>
        <v>1+13.8078215608593i</v>
      </c>
      <c r="O469" s="170" t="str">
        <f t="shared" si="124"/>
        <v>0.999947220223407+0.020197044585517i</v>
      </c>
      <c r="P469" s="170" t="str">
        <f t="shared" si="140"/>
        <v>0.721070032529869+13.8272898317076i</v>
      </c>
      <c r="Q469" s="170" t="str">
        <f t="shared" si="125"/>
        <v>0.841089106080122-13.0344299130948i</v>
      </c>
      <c r="R469" s="170" t="str">
        <f t="shared" si="126"/>
        <v>10000-13427.843756808i</v>
      </c>
      <c r="S469" s="170" t="str">
        <f t="shared" si="127"/>
        <v>-1101083.18805826i</v>
      </c>
      <c r="T469" s="170" t="str">
        <f t="shared" si="136"/>
        <v>9759.7020140568-13353.6318688539i</v>
      </c>
      <c r="U469" s="170" t="str">
        <f t="shared" si="128"/>
        <v>-1.02733705411124+1.40564545987936i</v>
      </c>
      <c r="V469" s="170"/>
    </row>
    <row r="470" spans="1:22" x14ac:dyDescent="0.2">
      <c r="A470" s="8"/>
      <c r="B470" s="170">
        <f t="shared" si="137"/>
        <v>3.1649999999999539</v>
      </c>
      <c r="C470" s="170">
        <f t="shared" si="138"/>
        <v>1462.1771744565635</v>
      </c>
      <c r="D470" s="170">
        <f t="shared" si="129"/>
        <v>1.4621771744565635</v>
      </c>
      <c r="E470" s="170">
        <f t="shared" si="130"/>
        <v>22.220393659432265</v>
      </c>
      <c r="F470" s="170">
        <f t="shared" si="131"/>
        <v>-86.36038805618864</v>
      </c>
      <c r="G470" s="170">
        <f t="shared" si="132"/>
        <v>4.7521645236325689</v>
      </c>
      <c r="H470" s="170">
        <f t="shared" si="133"/>
        <v>126.47232009846898</v>
      </c>
      <c r="I470" s="170">
        <f t="shared" si="134"/>
        <v>26.972558183064834</v>
      </c>
      <c r="J470" s="170">
        <f t="shared" si="135"/>
        <v>40.111932042280344</v>
      </c>
      <c r="K470" s="170" t="str">
        <f t="shared" si="121"/>
        <v>1+0.0146110093137839i</v>
      </c>
      <c r="L470" s="170" t="str">
        <f t="shared" si="122"/>
        <v>1-0.00212934223654882i</v>
      </c>
      <c r="M470" s="170" t="str">
        <f t="shared" si="139"/>
        <v>1.00003111183925+0.0124816670772351i</v>
      </c>
      <c r="N470" s="170" t="str">
        <f t="shared" si="123"/>
        <v>1+13.9677085990521i</v>
      </c>
      <c r="O470" s="170" t="str">
        <f t="shared" si="124"/>
        <v>0.999945990824478+0.0204309153394801i</v>
      </c>
      <c r="P470" s="170" t="str">
        <f t="shared" si="140"/>
        <v>0.714572918950716+13.9873851299662i</v>
      </c>
      <c r="Q470" s="170" t="str">
        <f t="shared" si="125"/>
        <v>0.819709588807982-12.886733900851i</v>
      </c>
      <c r="R470" s="170" t="str">
        <f t="shared" si="126"/>
        <v>10000-13274.1365003624i</v>
      </c>
      <c r="S470" s="170" t="str">
        <f t="shared" si="127"/>
        <v>-1088479.19302972i</v>
      </c>
      <c r="T470" s="170" t="str">
        <f t="shared" si="136"/>
        <v>9759.68371379427-13202.7903463863i</v>
      </c>
      <c r="U470" s="170" t="str">
        <f t="shared" si="128"/>
        <v>-1.02733512776782+1.38976740488277i</v>
      </c>
      <c r="V470" s="170"/>
    </row>
    <row r="471" spans="1:22" x14ac:dyDescent="0.2">
      <c r="A471" s="8"/>
      <c r="B471" s="170">
        <f t="shared" si="137"/>
        <v>3.1699999999999537</v>
      </c>
      <c r="C471" s="170">
        <f t="shared" si="138"/>
        <v>1479.1083881680511</v>
      </c>
      <c r="D471" s="170">
        <f t="shared" si="129"/>
        <v>1.4791083881680511</v>
      </c>
      <c r="E471" s="170">
        <f t="shared" si="130"/>
        <v>22.120888574147763</v>
      </c>
      <c r="F471" s="170">
        <f t="shared" si="131"/>
        <v>-86.412379269348236</v>
      </c>
      <c r="G471" s="170">
        <f t="shared" si="132"/>
        <v>4.6886279580206818</v>
      </c>
      <c r="H471" s="170">
        <f t="shared" si="133"/>
        <v>126.78381633788007</v>
      </c>
      <c r="I471" s="170">
        <f t="shared" si="134"/>
        <v>26.809516532168445</v>
      </c>
      <c r="J471" s="170">
        <f t="shared" si="135"/>
        <v>40.371437068531833</v>
      </c>
      <c r="K471" s="170" t="str">
        <f t="shared" si="121"/>
        <v>1+0.0147801968278238i</v>
      </c>
      <c r="L471" s="170" t="str">
        <f t="shared" si="122"/>
        <v>1-0.00215399885758061i</v>
      </c>
      <c r="M471" s="170" t="str">
        <f t="shared" si="139"/>
        <v>1.00003183652708+0.0126261979702432i</v>
      </c>
      <c r="N471" s="170" t="str">
        <f t="shared" si="123"/>
        <v>1+14.1294470418904i</v>
      </c>
      <c r="O471" s="170" t="str">
        <f t="shared" si="124"/>
        <v>0.999944732789169+0.0206674941891415i</v>
      </c>
      <c r="P471" s="170" t="str">
        <f t="shared" si="140"/>
        <v>0.707924468155117+14.1493336409509i</v>
      </c>
      <c r="Q471" s="170" t="str">
        <f t="shared" si="125"/>
        <v>0.79881183678061-12.7406766699128i</v>
      </c>
      <c r="R471" s="170" t="str">
        <f t="shared" si="126"/>
        <v>10000-13122.1887163319i</v>
      </c>
      <c r="S471" s="170" t="str">
        <f t="shared" si="127"/>
        <v>-1076019.47473921i</v>
      </c>
      <c r="T471" s="170" t="str">
        <f t="shared" si="136"/>
        <v>9759.66498733487-13053.6988317406i</v>
      </c>
      <c r="U471" s="170" t="str">
        <f t="shared" si="128"/>
        <v>-1.02733315656157+1.37407356123585i</v>
      </c>
      <c r="V471" s="170"/>
    </row>
    <row r="472" spans="1:22" x14ac:dyDescent="0.2">
      <c r="A472" s="8"/>
      <c r="B472" s="170">
        <f t="shared" si="137"/>
        <v>3.1749999999999536</v>
      </c>
      <c r="C472" s="170">
        <f t="shared" si="138"/>
        <v>1496.2356560942751</v>
      </c>
      <c r="D472" s="170">
        <f t="shared" si="129"/>
        <v>1.4962356560942751</v>
      </c>
      <c r="E472" s="170">
        <f t="shared" si="130"/>
        <v>22.02137185431544</v>
      </c>
      <c r="F472" s="170">
        <f t="shared" si="131"/>
        <v>-86.463902018985124</v>
      </c>
      <c r="G472" s="170">
        <f t="shared" si="132"/>
        <v>4.6256263421077932</v>
      </c>
      <c r="H472" s="170">
        <f t="shared" si="133"/>
        <v>127.09621385907049</v>
      </c>
      <c r="I472" s="170">
        <f t="shared" si="134"/>
        <v>26.646998196423233</v>
      </c>
      <c r="J472" s="170">
        <f t="shared" si="135"/>
        <v>40.632311840085364</v>
      </c>
      <c r="K472" s="170" t="str">
        <f t="shared" si="121"/>
        <v>1+0.0149513434409439i</v>
      </c>
      <c r="L472" s="170" t="str">
        <f t="shared" si="122"/>
        <v>1-0.00217894098882784i</v>
      </c>
      <c r="M472" s="170" t="str">
        <f t="shared" si="139"/>
        <v>1.00003257809506+0.0127724024521161i</v>
      </c>
      <c r="N472" s="170" t="str">
        <f t="shared" si="123"/>
        <v>1+14.2930583276297i</v>
      </c>
      <c r="O472" s="170" t="str">
        <f t="shared" si="124"/>
        <v>0.999943445450454+0.0209068124927713i</v>
      </c>
      <c r="P472" s="170" t="str">
        <f t="shared" si="140"/>
        <v>0.701121155046456+14.3131568026471i</v>
      </c>
      <c r="Q472" s="170" t="str">
        <f t="shared" si="125"/>
        <v>0.778385103290789-12.5962411913103i</v>
      </c>
      <c r="R472" s="170" t="str">
        <f t="shared" si="126"/>
        <v>10000-12971.9802642023i</v>
      </c>
      <c r="S472" s="170" t="str">
        <f t="shared" si="127"/>
        <v>-1063702.38166458i</v>
      </c>
      <c r="T472" s="170" t="str">
        <f t="shared" si="136"/>
        <v>9759.6458247546-12906.337562726i</v>
      </c>
      <c r="U472" s="170" t="str">
        <f t="shared" si="128"/>
        <v>-1.02733113944785+1.358561848708i</v>
      </c>
      <c r="V472" s="170"/>
    </row>
    <row r="473" spans="1:22" x14ac:dyDescent="0.2">
      <c r="A473" s="8"/>
      <c r="B473" s="170">
        <f t="shared" si="137"/>
        <v>3.1799999999999535</v>
      </c>
      <c r="C473" s="170">
        <f t="shared" si="138"/>
        <v>1513.5612484360479</v>
      </c>
      <c r="D473" s="170">
        <f t="shared" si="129"/>
        <v>1.5135612484360479</v>
      </c>
      <c r="E473" s="170">
        <f t="shared" si="130"/>
        <v>21.921843752334546</v>
      </c>
      <c r="F473" s="170">
        <f t="shared" si="131"/>
        <v>-86.51496289265819</v>
      </c>
      <c r="G473" s="170">
        <f t="shared" si="132"/>
        <v>4.5631628828271715</v>
      </c>
      <c r="H473" s="170">
        <f t="shared" si="133"/>
        <v>127.40947534396525</v>
      </c>
      <c r="I473" s="170">
        <f t="shared" si="134"/>
        <v>26.485006635161717</v>
      </c>
      <c r="J473" s="170">
        <f t="shared" si="135"/>
        <v>40.894512451307065</v>
      </c>
      <c r="K473" s="170" t="str">
        <f t="shared" si="121"/>
        <v>1+0.0151244718384423i</v>
      </c>
      <c r="L473" s="170" t="str">
        <f t="shared" si="122"/>
        <v>1-0.00220417193634299i</v>
      </c>
      <c r="M473" s="170" t="str">
        <f t="shared" si="139"/>
        <v>1.00003333693638+0.0129202999020993i</v>
      </c>
      <c r="N473" s="170" t="str">
        <f t="shared" si="123"/>
        <v>1+14.4585641427685i</v>
      </c>
      <c r="O473" s="170" t="str">
        <f t="shared" si="124"/>
        <v>0.999942128125768+0.0211489019717517i</v>
      </c>
      <c r="P473" s="170" t="str">
        <f t="shared" si="140"/>
        <v>0.694159372418073+14.4788763005346i</v>
      </c>
      <c r="Q473" s="170" t="str">
        <f t="shared" si="125"/>
        <v>0.758418876505331-12.4534105732043i</v>
      </c>
      <c r="R473" s="170" t="str">
        <f t="shared" si="126"/>
        <v>10000-12823.4912340059i</v>
      </c>
      <c r="S473" s="170" t="str">
        <f t="shared" si="127"/>
        <v>-1051526.28118848i</v>
      </c>
      <c r="T473" s="170" t="str">
        <f t="shared" si="136"/>
        <v>9759.62621589833-12760.6870064844i</v>
      </c>
      <c r="U473" s="170" t="str">
        <f t="shared" si="128"/>
        <v>-1.02732907535772+1.34323021120889i</v>
      </c>
      <c r="V473" s="170"/>
    </row>
    <row r="474" spans="1:22" x14ac:dyDescent="0.2">
      <c r="A474" s="8"/>
      <c r="B474" s="170">
        <f t="shared" si="137"/>
        <v>3.1849999999999534</v>
      </c>
      <c r="C474" s="170">
        <f t="shared" si="138"/>
        <v>1531.0874616818667</v>
      </c>
      <c r="D474" s="170">
        <f t="shared" si="129"/>
        <v>1.5310874616818666</v>
      </c>
      <c r="E474" s="170">
        <f t="shared" si="130"/>
        <v>21.822304514741383</v>
      </c>
      <c r="F474" s="170">
        <f t="shared" si="131"/>
        <v>-86.565568424726308</v>
      </c>
      <c r="G474" s="170">
        <f t="shared" si="132"/>
        <v>4.5012406720320692</v>
      </c>
      <c r="H474" s="170">
        <f t="shared" si="133"/>
        <v>127.72356289408377</v>
      </c>
      <c r="I474" s="170">
        <f t="shared" si="134"/>
        <v>26.323545186773451</v>
      </c>
      <c r="J474" s="170">
        <f t="shared" si="135"/>
        <v>41.157994469357462</v>
      </c>
      <c r="K474" s="170" t="str">
        <f t="shared" si="121"/>
        <v>1+0.0152996049683007i</v>
      </c>
      <c r="L474" s="170" t="str">
        <f t="shared" si="122"/>
        <v>1-0.00222969504446082i</v>
      </c>
      <c r="M474" s="170" t="str">
        <f t="shared" si="139"/>
        <v>1.00003411345338+0.0130699099238399i</v>
      </c>
      <c r="N474" s="170" t="str">
        <f t="shared" si="123"/>
        <v>1+14.6259864249235i</v>
      </c>
      <c r="O474" s="170" t="str">
        <f t="shared" si="124"/>
        <v>0.999940780116648+0.0213937947147806i</v>
      </c>
      <c r="P474" s="170" t="str">
        <f t="shared" si="140"/>
        <v>0.687035429040667+14.6465140704283i</v>
      </c>
      <c r="Q474" s="170" t="str">
        <f t="shared" si="125"/>
        <v>0.73890287455087-12.3121680612168i</v>
      </c>
      <c r="R474" s="170" t="str">
        <f t="shared" si="126"/>
        <v>10000-12676.7019436827i</v>
      </c>
      <c r="S474" s="170" t="str">
        <f t="shared" si="127"/>
        <v>-1039489.55938198i</v>
      </c>
      <c r="T474" s="170" t="str">
        <f t="shared" si="136"/>
        <v>9759.60615037482-12616.7278569013i</v>
      </c>
      <c r="U474" s="170" t="str">
        <f t="shared" si="128"/>
        <v>-1.02732696319735+1.32807661651593i</v>
      </c>
      <c r="V474" s="170"/>
    </row>
    <row r="475" spans="1:22" x14ac:dyDescent="0.2">
      <c r="A475" s="8"/>
      <c r="B475" s="170">
        <f t="shared" si="137"/>
        <v>3.1899999999999533</v>
      </c>
      <c r="C475" s="170">
        <f t="shared" si="138"/>
        <v>1548.8166189123158</v>
      </c>
      <c r="D475" s="170">
        <f t="shared" si="129"/>
        <v>1.5488166189123158</v>
      </c>
      <c r="E475" s="170">
        <f t="shared" si="130"/>
        <v>21.722754382333495</v>
      </c>
      <c r="F475" s="170">
        <f t="shared" si="131"/>
        <v>-86.615725096942768</v>
      </c>
      <c r="G475" s="170">
        <f t="shared" si="132"/>
        <v>4.4398626835159636</v>
      </c>
      <c r="H475" s="170">
        <f t="shared" si="133"/>
        <v>128.03843804925748</v>
      </c>
      <c r="I475" s="170">
        <f t="shared" si="134"/>
        <v>26.16261706584946</v>
      </c>
      <c r="J475" s="170">
        <f t="shared" si="135"/>
        <v>41.422712952314711</v>
      </c>
      <c r="K475" s="170" t="str">
        <f t="shared" si="121"/>
        <v>1+0.0154767660442256i</v>
      </c>
      <c r="L475" s="170" t="str">
        <f t="shared" si="122"/>
        <v>1-0.00225551369624168i</v>
      </c>
      <c r="M475" s="170" t="str">
        <f t="shared" si="139"/>
        <v>1.00003490805779+0.0132212523479839i</v>
      </c>
      <c r="N475" s="170" t="str">
        <f t="shared" si="123"/>
        <v>1+14.7953473657368i</v>
      </c>
      <c r="O475" s="170" t="str">
        <f t="shared" si="124"/>
        <v>0.999939400708362+0.0216415231821261i</v>
      </c>
      <c r="P475" s="170" t="str">
        <f t="shared" si="140"/>
        <v>0.679745547705161+14.816092301349i</v>
      </c>
      <c r="Q475" s="170" t="str">
        <f t="shared" si="125"/>
        <v>0.719827040692729-12.1724970386992i</v>
      </c>
      <c r="R475" s="170" t="str">
        <f t="shared" si="126"/>
        <v>10000-12531.5929364711i</v>
      </c>
      <c r="S475" s="170" t="str">
        <f t="shared" si="127"/>
        <v>-1027590.62079063i</v>
      </c>
      <c r="T475" s="170" t="str">
        <f t="shared" si="136"/>
        <v>9759.58561755055-12474.4410320455i</v>
      </c>
      <c r="U475" s="170" t="str">
        <f t="shared" si="128"/>
        <v>-1.02732480184743+1.31309905600479i</v>
      </c>
      <c r="V475" s="170"/>
    </row>
    <row r="476" spans="1:22" x14ac:dyDescent="0.2">
      <c r="A476" s="8"/>
      <c r="B476" s="170">
        <f t="shared" si="137"/>
        <v>3.1949999999999532</v>
      </c>
      <c r="C476" s="170">
        <f t="shared" si="138"/>
        <v>1566.7510701079816</v>
      </c>
      <c r="D476" s="170">
        <f t="shared" si="129"/>
        <v>1.5667510701079816</v>
      </c>
      <c r="E476" s="170">
        <f t="shared" si="130"/>
        <v>21.623193590288928</v>
      </c>
      <c r="F476" s="170">
        <f t="shared" si="131"/>
        <v>-86.665439339051417</v>
      </c>
      <c r="G476" s="170">
        <f t="shared" si="132"/>
        <v>4.3790317701219843</v>
      </c>
      <c r="H476" s="170">
        <f t="shared" si="133"/>
        <v>128.35406180714386</v>
      </c>
      <c r="I476" s="170">
        <f t="shared" si="134"/>
        <v>26.002225360410911</v>
      </c>
      <c r="J476" s="170">
        <f t="shared" si="135"/>
        <v>41.688622468092447</v>
      </c>
      <c r="K476" s="170" t="str">
        <f t="shared" si="121"/>
        <v>1+0.0156559785487259i</v>
      </c>
      <c r="L476" s="170" t="str">
        <f t="shared" si="122"/>
        <v>1-0.00228163131391988i</v>
      </c>
      <c r="M476" s="170" t="str">
        <f t="shared" si="139"/>
        <v>1.00003572117091+0.013374347234806i</v>
      </c>
      <c r="N476" s="170" t="str">
        <f t="shared" si="123"/>
        <v>1+14.9666694138176i</v>
      </c>
      <c r="O476" s="170" t="str">
        <f t="shared" si="124"/>
        <v>0.99993798916953+0.021892120209928i</v>
      </c>
      <c r="P476" s="170" t="str">
        <f t="shared" si="140"/>
        <v>0.672285863219983+14.9876334384278i</v>
      </c>
      <c r="Q476" s="170" t="str">
        <f t="shared" si="125"/>
        <v>0.701181538605239-12.0343810269348i</v>
      </c>
      <c r="R476" s="170" t="str">
        <f t="shared" si="126"/>
        <v>10000-12388.1449783296i</v>
      </c>
      <c r="S476" s="170" t="str">
        <f t="shared" si="127"/>
        <v>-1015827.88822302i</v>
      </c>
      <c r="T476" s="170" t="str">
        <f t="shared" si="136"/>
        <v>9759.56460654481-12333.8076716406i</v>
      </c>
      <c r="U476" s="170" t="str">
        <f t="shared" si="128"/>
        <v>-1.02732259016261+1.29829554438322i</v>
      </c>
      <c r="V476" s="170"/>
    </row>
    <row r="477" spans="1:22" x14ac:dyDescent="0.2">
      <c r="A477" s="8"/>
      <c r="B477" s="170">
        <f t="shared" si="137"/>
        <v>3.1999999999999531</v>
      </c>
      <c r="C477" s="170">
        <f t="shared" si="138"/>
        <v>1584.893192460944</v>
      </c>
      <c r="D477" s="170">
        <f t="shared" si="129"/>
        <v>1.584893192460944</v>
      </c>
      <c r="E477" s="170">
        <f t="shared" si="130"/>
        <v>21.523622368284549</v>
      </c>
      <c r="F477" s="170">
        <f t="shared" si="131"/>
        <v>-86.714717529384743</v>
      </c>
      <c r="G477" s="170">
        <f t="shared" si="132"/>
        <v>4.3187506609454633</v>
      </c>
      <c r="H477" s="170">
        <f t="shared" si="133"/>
        <v>128.67039464352158</v>
      </c>
      <c r="I477" s="170">
        <f t="shared" si="134"/>
        <v>25.842373029230011</v>
      </c>
      <c r="J477" s="170">
        <f t="shared" si="135"/>
        <v>41.955677114136833</v>
      </c>
      <c r="K477" s="170" t="str">
        <f t="shared" si="121"/>
        <v>1+0.0158372662362248i</v>
      </c>
      <c r="L477" s="170" t="str">
        <f t="shared" si="122"/>
        <v>1-0.00230805135935737i</v>
      </c>
      <c r="M477" s="170" t="str">
        <f t="shared" si="139"/>
        <v>1.00003655322387+0.0135292148768674i</v>
      </c>
      <c r="N477" s="170" t="str">
        <f t="shared" si="123"/>
        <v>1+15.139975277718i</v>
      </c>
      <c r="O477" s="170" t="str">
        <f t="shared" si="124"/>
        <v>0.999936544751735+0.0221456190145511i</v>
      </c>
      <c r="P477" s="170" t="str">
        <f t="shared" si="140"/>
        <v>0.66465242036167+15.1611601858426i</v>
      </c>
      <c r="Q477" s="170" t="str">
        <f t="shared" si="125"/>
        <v>0.682956747732431-11.8978036852839i</v>
      </c>
      <c r="R477" s="170" t="str">
        <f t="shared" si="126"/>
        <v>10000-12246.3390553865i</v>
      </c>
      <c r="S477" s="170" t="str">
        <f t="shared" si="127"/>
        <v>-1004199.80254169i</v>
      </c>
      <c r="T477" s="170" t="str">
        <f t="shared" si="136"/>
        <v>9759.54310622351-12194.8091345635i</v>
      </c>
      <c r="U477" s="170" t="str">
        <f t="shared" si="128"/>
        <v>-1.0273203269709+1.28366411942774i</v>
      </c>
      <c r="V477" s="170"/>
    </row>
    <row r="478" spans="1:22" x14ac:dyDescent="0.2">
      <c r="A478" s="8"/>
      <c r="B478" s="170">
        <f t="shared" si="137"/>
        <v>3.204999999999953</v>
      </c>
      <c r="C478" s="170">
        <f t="shared" si="138"/>
        <v>1603.2453906898686</v>
      </c>
      <c r="D478" s="170">
        <f t="shared" si="129"/>
        <v>1.6032453906898687</v>
      </c>
      <c r="E478" s="170">
        <f t="shared" si="130"/>
        <v>21.424040940611221</v>
      </c>
      <c r="F478" s="170">
        <f t="shared" si="131"/>
        <v>-86.763565995463082</v>
      </c>
      <c r="G478" s="170">
        <f t="shared" si="132"/>
        <v>4.2590219586371294</v>
      </c>
      <c r="H478" s="170">
        <f t="shared" si="133"/>
        <v>128.98739653333368</v>
      </c>
      <c r="I478" s="170">
        <f t="shared" si="134"/>
        <v>25.683062899248348</v>
      </c>
      <c r="J478" s="170">
        <f t="shared" si="135"/>
        <v>42.223830537870597</v>
      </c>
      <c r="K478" s="170" t="str">
        <f t="shared" si="121"/>
        <v>1+0.016020653136209i</v>
      </c>
      <c r="L478" s="170" t="str">
        <f t="shared" si="122"/>
        <v>1-0.00233477733450254i</v>
      </c>
      <c r="M478" s="170" t="str">
        <f t="shared" si="139"/>
        <v>1.00003740465783+0.0136858758017065i</v>
      </c>
      <c r="N478" s="170" t="str">
        <f t="shared" si="123"/>
        <v>1+15.3152879289423i</v>
      </c>
      <c r="O478" s="170" t="str">
        <f t="shared" si="124"/>
        <v>0.999935066689127+0.0224020531969872i</v>
      </c>
      <c r="P478" s="170" t="str">
        <f t="shared" si="140"/>
        <v>0.656841171777786+15.3366955097871i</v>
      </c>
      <c r="Q478" s="170" t="str">
        <f t="shared" si="125"/>
        <v>0.665143258737773-11.7627488112707i</v>
      </c>
      <c r="R478" s="170" t="str">
        <f t="shared" si="126"/>
        <v>10000-12106.1563714205i</v>
      </c>
      <c r="S478" s="170" t="str">
        <f t="shared" si="127"/>
        <v>-992704.822456476i</v>
      </c>
      <c r="T478" s="170" t="str">
        <f t="shared" si="136"/>
        <v>9759.52110519349-12057.4269963747i</v>
      </c>
      <c r="U478" s="170" t="str">
        <f t="shared" si="128"/>
        <v>-1.027318011073+1.26920284172365i</v>
      </c>
      <c r="V478" s="170"/>
    </row>
    <row r="479" spans="1:22" x14ac:dyDescent="0.2">
      <c r="A479" s="8"/>
      <c r="B479" s="170">
        <f t="shared" si="137"/>
        <v>3.2099999999999529</v>
      </c>
      <c r="C479" s="170">
        <f t="shared" si="138"/>
        <v>1621.810097358755</v>
      </c>
      <c r="D479" s="170">
        <f t="shared" si="129"/>
        <v>1.621810097358755</v>
      </c>
      <c r="E479" s="170">
        <f t="shared" si="130"/>
        <v>21.324449526285854</v>
      </c>
      <c r="F479" s="170">
        <f t="shared" si="131"/>
        <v>-86.811991014595506</v>
      </c>
      <c r="G479" s="170">
        <f t="shared" si="132"/>
        <v>4.1998481368107905</v>
      </c>
      <c r="H479" s="170">
        <f t="shared" si="133"/>
        <v>129.30502697246953</v>
      </c>
      <c r="I479" s="170">
        <f t="shared" si="134"/>
        <v>25.524297663096643</v>
      </c>
      <c r="J479" s="170">
        <f t="shared" si="135"/>
        <v>42.493035957874028</v>
      </c>
      <c r="K479" s="170" t="str">
        <f t="shared" si="121"/>
        <v>1+0.0162061635564134i</v>
      </c>
      <c r="L479" s="170" t="str">
        <f t="shared" si="122"/>
        <v>1-0.00236181278185446i</v>
      </c>
      <c r="M479" s="170" t="str">
        <f t="shared" si="139"/>
        <v>1.00003827592423+0.0138443507745589i</v>
      </c>
      <c r="N479" s="170" t="str">
        <f t="shared" si="123"/>
        <v>1+15.4926306049926i</v>
      </c>
      <c r="O479" s="170" t="str">
        <f t="shared" si="124"/>
        <v>0.999933554198018+0.0226614567473095i</v>
      </c>
      <c r="P479" s="170" t="str">
        <f t="shared" si="140"/>
        <v>0.648847975840935+15.5142626414746i</v>
      </c>
      <c r="Q479" s="170" t="str">
        <f t="shared" si="125"/>
        <v>0.64773186904144-11.6292003406144i</v>
      </c>
      <c r="R479" s="170" t="str">
        <f t="shared" si="126"/>
        <v>10000-11967.5783453685i</v>
      </c>
      <c r="S479" s="170" t="str">
        <f t="shared" si="127"/>
        <v>-981341.424320221i</v>
      </c>
      <c r="T479" s="170" t="str">
        <f t="shared" si="136"/>
        <v>9759.49859179637-11921.6430468742i</v>
      </c>
      <c r="U479" s="170" t="str">
        <f t="shared" si="128"/>
        <v>-1.02731564124172+1.25490979440781i</v>
      </c>
      <c r="V479" s="170"/>
    </row>
    <row r="480" spans="1:22" x14ac:dyDescent="0.2">
      <c r="A480" s="8"/>
      <c r="B480" s="170">
        <f t="shared" si="137"/>
        <v>3.2149999999999528</v>
      </c>
      <c r="C480" s="170">
        <f t="shared" si="138"/>
        <v>1640.5897731993621</v>
      </c>
      <c r="D480" s="170">
        <f t="shared" si="129"/>
        <v>1.6405897731993622</v>
      </c>
      <c r="E480" s="170">
        <f t="shared" si="130"/>
        <v>21.224848339161877</v>
      </c>
      <c r="F480" s="170">
        <f t="shared" si="131"/>
        <v>-86.859998814481472</v>
      </c>
      <c r="G480" s="170">
        <f t="shared" si="132"/>
        <v>4.1412315375618016</v>
      </c>
      <c r="H480" s="170">
        <f t="shared" si="133"/>
        <v>129.62324500024565</v>
      </c>
      <c r="I480" s="170">
        <f t="shared" si="134"/>
        <v>25.366079876723678</v>
      </c>
      <c r="J480" s="170">
        <f t="shared" si="135"/>
        <v>42.763246185764174</v>
      </c>
      <c r="K480" s="170" t="str">
        <f t="shared" si="121"/>
        <v>1+0.0163938220860434i</v>
      </c>
      <c r="L480" s="170" t="str">
        <f t="shared" si="122"/>
        <v>1-0.00238916128493239i</v>
      </c>
      <c r="M480" s="170" t="str">
        <f t="shared" si="139"/>
        <v>1.00003916748504+0.014004660801111i</v>
      </c>
      <c r="N480" s="170" t="str">
        <f t="shared" si="123"/>
        <v>1+15.6720268124487i</v>
      </c>
      <c r="O480" s="170" t="str">
        <f t="shared" si="124"/>
        <v>0.999932006476465+0.0229238640491777i</v>
      </c>
      <c r="P480" s="170" t="str">
        <f t="shared" si="140"/>
        <v>0.640668594452823+15.693885080174i</v>
      </c>
      <c r="Q480" s="170" t="str">
        <f t="shared" si="125"/>
        <v>0.630713578444161-11.4971423472089i</v>
      </c>
      <c r="R480" s="170" t="str">
        <f t="shared" si="126"/>
        <v>10000-11830.5866088634i</v>
      </c>
      <c r="S480" s="170" t="str">
        <f t="shared" si="127"/>
        <v>-970108.101926803i</v>
      </c>
      <c r="T480" s="170" t="str">
        <f t="shared" si="136"/>
        <v>9759.47555410235-11787.439287688i</v>
      </c>
      <c r="U480" s="170" t="str">
        <f t="shared" si="128"/>
        <v>-1.0273132162213+1.24078308291453i</v>
      </c>
      <c r="V480" s="170"/>
    </row>
    <row r="481" spans="1:22" x14ac:dyDescent="0.2">
      <c r="A481" s="8"/>
      <c r="B481" s="170">
        <f t="shared" si="137"/>
        <v>3.2199999999999527</v>
      </c>
      <c r="C481" s="170">
        <f t="shared" si="138"/>
        <v>1659.5869074373813</v>
      </c>
      <c r="D481" s="170">
        <f t="shared" si="129"/>
        <v>1.6595869074373812</v>
      </c>
      <c r="E481" s="170">
        <f t="shared" si="130"/>
        <v>21.125237588036629</v>
      </c>
      <c r="F481" s="170">
        <f t="shared" si="131"/>
        <v>-86.907595573813367</v>
      </c>
      <c r="G481" s="170">
        <f t="shared" si="132"/>
        <v>4.0831743691015943</v>
      </c>
      <c r="H481" s="170">
        <f t="shared" si="133"/>
        <v>129.94200922256115</v>
      </c>
      <c r="I481" s="170">
        <f t="shared" si="134"/>
        <v>25.208411957138225</v>
      </c>
      <c r="J481" s="170">
        <f t="shared" si="135"/>
        <v>43.034413648747787</v>
      </c>
      <c r="K481" s="170" t="str">
        <f t="shared" si="121"/>
        <v>1+0.0165836535990336i</v>
      </c>
      <c r="L481" s="170" t="str">
        <f t="shared" si="122"/>
        <v>1-0.00241682646875079i</v>
      </c>
      <c r="M481" s="170" t="str">
        <f t="shared" si="139"/>
        <v>1.00004007981297+0.0141668271302828i</v>
      </c>
      <c r="N481" s="170" t="str">
        <f t="shared" si="123"/>
        <v>1+15.8535003300833i</v>
      </c>
      <c r="O481" s="170" t="str">
        <f t="shared" si="124"/>
        <v>0.999930422703846+0.0231893098843953i</v>
      </c>
      <c r="P481" s="170" t="str">
        <f t="shared" si="140"/>
        <v>0.632298690797181+15.8755865962802i</v>
      </c>
      <c r="Q481" s="170" t="str">
        <f t="shared" si="125"/>
        <v>0.614079584836064-11.3665590430512i</v>
      </c>
      <c r="R481" s="170" t="str">
        <f t="shared" si="126"/>
        <v>10000-11695.1630037989i</v>
      </c>
      <c r="S481" s="170" t="str">
        <f t="shared" si="127"/>
        <v>-959003.366311504i</v>
      </c>
      <c r="T481" s="170" t="str">
        <f t="shared" si="136"/>
        <v>9759.45197990408-11654.7979298825i</v>
      </c>
      <c r="U481" s="170" t="str">
        <f t="shared" si="128"/>
        <v>-1.02731073472675+1.22682083472448i</v>
      </c>
      <c r="V481" s="170"/>
    </row>
    <row r="482" spans="1:22" x14ac:dyDescent="0.2">
      <c r="A482" s="8"/>
      <c r="B482" s="170">
        <f t="shared" si="137"/>
        <v>3.2249999999999526</v>
      </c>
      <c r="C482" s="170">
        <f t="shared" si="138"/>
        <v>1678.8040181223789</v>
      </c>
      <c r="D482" s="170">
        <f t="shared" si="129"/>
        <v>1.6788040181223789</v>
      </c>
      <c r="E482" s="170">
        <f t="shared" si="130"/>
        <v>21.025617476756288</v>
      </c>
      <c r="F482" s="170">
        <f t="shared" si="131"/>
        <v>-86.954787422880088</v>
      </c>
      <c r="G482" s="170">
        <f t="shared" si="132"/>
        <v>4.0256787035120531</v>
      </c>
      <c r="H482" s="170">
        <f t="shared" si="133"/>
        <v>130.26127783570271</v>
      </c>
      <c r="I482" s="170">
        <f t="shared" si="134"/>
        <v>25.051296180268341</v>
      </c>
      <c r="J482" s="170">
        <f t="shared" si="135"/>
        <v>43.306490412822626</v>
      </c>
      <c r="K482" s="170" t="str">
        <f t="shared" si="121"/>
        <v>1+0.0167756832573456i</v>
      </c>
      <c r="L482" s="170" t="str">
        <f t="shared" si="122"/>
        <v>1-0.0024448120002998i</v>
      </c>
      <c r="M482" s="170" t="str">
        <f t="shared" si="139"/>
        <v>1.00004101339174+0.0143308712570458i</v>
      </c>
      <c r="N482" s="170" t="str">
        <f t="shared" si="123"/>
        <v>1+16.0370752120148i</v>
      </c>
      <c r="O482" s="170" t="str">
        <f t="shared" si="124"/>
        <v>0.999928802040424+0.0234578294375202i</v>
      </c>
      <c r="P482" s="170" t="str">
        <f t="shared" si="140"/>
        <v>0.623733827040298+16.0593912344197i</v>
      </c>
      <c r="Q482" s="170" t="str">
        <f t="shared" si="125"/>
        <v>0.597821279989259-11.2374347781215i</v>
      </c>
      <c r="R482" s="170" t="str">
        <f t="shared" si="126"/>
        <v>10000-11561.2895799227i</v>
      </c>
      <c r="S482" s="170" t="str">
        <f t="shared" si="127"/>
        <v>-948025.745553661i</v>
      </c>
      <c r="T482" s="170" t="str">
        <f t="shared" si="136"/>
        <v>9759.4278567101-11523.7013916051i</v>
      </c>
      <c r="U482" s="170" t="str">
        <f t="shared" si="128"/>
        <v>-1.02730819544317+1.21302119911633i</v>
      </c>
      <c r="V482" s="170"/>
    </row>
    <row r="483" spans="1:22" x14ac:dyDescent="0.2">
      <c r="A483" s="8"/>
      <c r="B483" s="170">
        <f t="shared" si="137"/>
        <v>3.2299999999999525</v>
      </c>
      <c r="C483" s="170">
        <f t="shared" si="138"/>
        <v>1698.2436524615591</v>
      </c>
      <c r="D483" s="170">
        <f t="shared" si="129"/>
        <v>1.6982436524615592</v>
      </c>
      <c r="E483" s="170">
        <f t="shared" si="130"/>
        <v>20.925988204319317</v>
      </c>
      <c r="F483" s="170">
        <f t="shared" si="131"/>
        <v>-87.001580444170941</v>
      </c>
      <c r="G483" s="170">
        <f t="shared" si="132"/>
        <v>3.9687464746263679</v>
      </c>
      <c r="H483" s="170">
        <f t="shared" si="133"/>
        <v>130.5810086507571</v>
      </c>
      <c r="I483" s="170">
        <f t="shared" si="134"/>
        <v>24.894734678945685</v>
      </c>
      <c r="J483" s="170">
        <f t="shared" si="135"/>
        <v>43.579428206586158</v>
      </c>
      <c r="K483" s="170" t="str">
        <f t="shared" si="121"/>
        <v>1+0.0169699365143026i</v>
      </c>
      <c r="L483" s="170" t="str">
        <f t="shared" si="122"/>
        <v>1-0.00247312158903132i</v>
      </c>
      <c r="M483" s="170" t="str">
        <f t="shared" si="139"/>
        <v>1.00004196871636+0.0144968149252713i</v>
      </c>
      <c r="N483" s="170" t="str">
        <f t="shared" si="123"/>
        <v>1+16.2227757908949i</v>
      </c>
      <c r="O483" s="170" t="str">
        <f t="shared" si="124"/>
        <v>0.999927143626901+0.0237294583005285i</v>
      </c>
      <c r="P483" s="170" t="str">
        <f t="shared" si="140"/>
        <v>0.614969461978037+16.2453233165897i</v>
      </c>
      <c r="Q483" s="170" t="str">
        <f t="shared" si="125"/>
        <v>0.581930245433028-11.1097540402183i</v>
      </c>
      <c r="R483" s="170" t="str">
        <f t="shared" si="126"/>
        <v>10000-11428.9485924576i</v>
      </c>
      <c r="S483" s="170" t="str">
        <f t="shared" si="127"/>
        <v>-937173.784581523i</v>
      </c>
      <c r="T483" s="170" t="str">
        <f t="shared" si="136"/>
        <v>9759.40317173821-11394.1322957544i</v>
      </c>
      <c r="U483" s="170" t="str">
        <f t="shared" si="128"/>
        <v>-1.02730559702508+1.19938234692152i</v>
      </c>
      <c r="V483" s="170"/>
    </row>
    <row r="484" spans="1:22" x14ac:dyDescent="0.2">
      <c r="A484" s="8"/>
      <c r="B484" s="170">
        <f t="shared" si="137"/>
        <v>3.2349999999999524</v>
      </c>
      <c r="C484" s="170">
        <f t="shared" si="138"/>
        <v>1717.9083871574007</v>
      </c>
      <c r="D484" s="170">
        <f t="shared" si="129"/>
        <v>1.7179083871574008</v>
      </c>
      <c r="E484" s="170">
        <f t="shared" si="130"/>
        <v>20.826349964975918</v>
      </c>
      <c r="F484" s="170">
        <f t="shared" si="131"/>
        <v>-87.047980672979975</v>
      </c>
      <c r="G484" s="170">
        <f t="shared" si="132"/>
        <v>3.9123794760385571</v>
      </c>
      <c r="H484" s="170">
        <f t="shared" si="133"/>
        <v>130.90115911860639</v>
      </c>
      <c r="I484" s="170">
        <f t="shared" si="134"/>
        <v>24.738729441014474</v>
      </c>
      <c r="J484" s="170">
        <f t="shared" si="135"/>
        <v>43.853178445626412</v>
      </c>
      <c r="K484" s="170" t="str">
        <f t="shared" si="121"/>
        <v>1+0.0171664391179633i</v>
      </c>
      <c r="L484" s="170" t="str">
        <f t="shared" si="122"/>
        <v>1-0.00250175898735067i</v>
      </c>
      <c r="M484" s="170" t="str">
        <f t="shared" si="139"/>
        <v>1.00004294629334+0.0146646801306126i</v>
      </c>
      <c r="N484" s="170" t="str">
        <f t="shared" si="123"/>
        <v>1+16.4106266811341i</v>
      </c>
      <c r="O484" s="170" t="str">
        <f t="shared" si="124"/>
        <v>0.999925446583965+0.0240042324775316i</v>
      </c>
      <c r="P484" s="170" t="str">
        <f t="shared" si="140"/>
        <v>0.606000948628039+16.4334074453333i</v>
      </c>
      <c r="Q484" s="170" t="str">
        <f t="shared" si="125"/>
        <v>0.566398248410076-10.9835014547471i</v>
      </c>
      <c r="R484" s="170" t="str">
        <f t="shared" si="126"/>
        <v>10000-11298.1224997491i</v>
      </c>
      <c r="S484" s="170" t="str">
        <f t="shared" si="127"/>
        <v>-926446.04497942i</v>
      </c>
      <c r="T484" s="170" t="str">
        <f t="shared" si="136"/>
        <v>9759.37791190873-11266.0734676757i</v>
      </c>
      <c r="U484" s="170" t="str">
        <f t="shared" si="128"/>
        <v>-1.02730293809566+1.18590247028165i</v>
      </c>
      <c r="V484" s="170"/>
    </row>
    <row r="485" spans="1:22" x14ac:dyDescent="0.2">
      <c r="A485" s="8"/>
      <c r="B485" s="170">
        <f t="shared" si="137"/>
        <v>3.2399999999999523</v>
      </c>
      <c r="C485" s="170">
        <f t="shared" si="138"/>
        <v>1737.8008287491859</v>
      </c>
      <c r="D485" s="170">
        <f t="shared" si="129"/>
        <v>1.737800828749186</v>
      </c>
      <c r="E485" s="170">
        <f t="shared" si="130"/>
        <v>20.726702948327244</v>
      </c>
      <c r="F485" s="170">
        <f t="shared" si="131"/>
        <v>-87.093994098010739</v>
      </c>
      <c r="G485" s="170">
        <f t="shared" si="132"/>
        <v>3.8565793592479207</v>
      </c>
      <c r="H485" s="170">
        <f t="shared" si="133"/>
        <v>131.22168635546609</v>
      </c>
      <c r="I485" s="170">
        <f t="shared" si="134"/>
        <v>24.583282307575164</v>
      </c>
      <c r="J485" s="170">
        <f t="shared" si="135"/>
        <v>44.127692257455351</v>
      </c>
      <c r="K485" s="170" t="str">
        <f t="shared" ref="K485:K548" si="141">COMPLEX(1,2*PI()*C485*esr*Cout)</f>
        <v>1+0.0173652171145351i</v>
      </c>
      <c r="L485" s="170" t="str">
        <f t="shared" ref="L485:L548" si="142">COMPLEX(1,-2*PI()*C485*(1-Dmax)^2*Lout*10^-6/Req)</f>
        <v>1-0.00253072799111399i</v>
      </c>
      <c r="M485" s="170" t="str">
        <f t="shared" si="139"/>
        <v>1.00004394664102+0.0148344891234211i</v>
      </c>
      <c r="N485" s="170" t="str">
        <f t="shared" ref="N485:N548" si="143">COMPLEX(1,2*PI()*C485*(Rd+Rs+esr)*Req*Cout/(Req+Rd+Rs))</f>
        <v>1+16.6006527821646i</v>
      </c>
      <c r="O485" s="170" t="str">
        <f t="shared" ref="O485:O548" si="144">IMSUM(COMPLEX(1,2*PI()*C485/(Qd*ws)),IMPRODUCT(COMPLEX(0,2*PI()*C485/ws),COMPLEX(0,2*PI()*C485/ws)))</f>
        <v>0.999923710011821+0.0242821883895492i</v>
      </c>
      <c r="P485" s="170" t="str">
        <f t="shared" si="140"/>
        <v>0.596823531765806+16.6236685069496i</v>
      </c>
      <c r="Q485" s="170" t="str">
        <f t="shared" ref="Q485:Q548" si="145">IMPRODUCT(Ap,IMDIV(M485,P485))</f>
        <v>0.551217237912767-10.8586617844697i</v>
      </c>
      <c r="R485" s="170" t="str">
        <f t="shared" ref="R485:R548" si="146">IMSUM(Rz*10^3,IMDIV(1,COMPLEX(0,(2*PI()*C485*Cz*10^-9))))</f>
        <v>10000-11168.7939609401i</v>
      </c>
      <c r="S485" s="170" t="str">
        <f t="shared" ref="S485:S548" si="147">IMDIV(1,COMPLEX(0,(2*PI()*C485*Cp*10^-12)))</f>
        <v>-915841.10479709i</v>
      </c>
      <c r="T485" s="170" t="str">
        <f t="shared" si="136"/>
        <v>9759.3520638376-11139.5079328837i</v>
      </c>
      <c r="U485" s="170" t="str">
        <f t="shared" ref="U485:U548" si="148">IMPRODUCT(-Rs*g/(Rs+Rd),T485)</f>
        <v>-1.02730021724606+1.17257978240881i</v>
      </c>
      <c r="V485" s="170"/>
    </row>
    <row r="486" spans="1:22" x14ac:dyDescent="0.2">
      <c r="A486" s="8"/>
      <c r="B486" s="170">
        <f t="shared" si="137"/>
        <v>3.2449999999999521</v>
      </c>
      <c r="C486" s="170">
        <f t="shared" si="138"/>
        <v>1757.9236139585007</v>
      </c>
      <c r="D486" s="170">
        <f t="shared" ref="D486:D549" si="149">C486/1000</f>
        <v>1.7579236139585006</v>
      </c>
      <c r="E486" s="170">
        <f t="shared" ref="E486:E549" si="150">20*LOG(IMABS(Q486))</f>
        <v>20.627047339420287</v>
      </c>
      <c r="F486" s="170">
        <f t="shared" ref="F486:F549" si="151">IF(180/PI()*IMARGUMENT(Q486)&gt;0,180/PI()*IMARGUMENT(Q486)-360,180/PI()*IMARGUMENT(Q486))</f>
        <v>-87.139626661980913</v>
      </c>
      <c r="G486" s="170">
        <f t="shared" ref="G486:G549" si="152">20*LOG(IMABS(U486))</f>
        <v>3.8013476319419719</v>
      </c>
      <c r="H486" s="170">
        <f t="shared" ref="H486:H549" si="153">180/PI()*IMARGUMENT(U486)</f>
        <v>131.54254716892635</v>
      </c>
      <c r="I486" s="170">
        <f t="shared" ref="I486:I549" si="154">E486+G486</f>
        <v>24.428394971362259</v>
      </c>
      <c r="J486" s="170">
        <f t="shared" ref="J486:J549" si="155">F486+H486</f>
        <v>44.402920506945435</v>
      </c>
      <c r="K486" s="170" t="str">
        <f t="shared" si="141"/>
        <v>1+0.0175662968518261i</v>
      </c>
      <c r="L486" s="170" t="str">
        <f t="shared" si="142"/>
        <v>1-0.00256003244013134i</v>
      </c>
      <c r="M486" s="170" t="str">
        <f t="shared" si="139"/>
        <v>1.00004497028979+0.0150062644116948i</v>
      </c>
      <c r="N486" s="170" t="str">
        <f t="shared" si="143"/>
        <v>1+16.7928792817401i</v>
      </c>
      <c r="O486" s="170" t="str">
        <f t="shared" si="144"/>
        <v>0.999921932989715+0.0245633628793362i</v>
      </c>
      <c r="P486" s="170" t="str">
        <f t="shared" si="140"/>
        <v>0.587432345403446+16.8161316747398i</v>
      </c>
      <c r="Q486" s="170" t="str">
        <f t="shared" si="145"/>
        <v>0.536379340797903-10.7352199292104i</v>
      </c>
      <c r="R486" s="170" t="str">
        <f t="shared" si="146"/>
        <v>10000-11040.9458336731i</v>
      </c>
      <c r="S486" s="170" t="str">
        <f t="shared" si="147"/>
        <v>-905357.558361193i</v>
      </c>
      <c r="T486" s="170" t="str">
        <f t="shared" ref="T486:T549" si="156">IMDIV(IMPRODUCT(R486,S486),IMSUM(R486,S486))</f>
        <v>9759.32561382928-11014.4189148135i</v>
      </c>
      <c r="U486" s="170" t="str">
        <f t="shared" si="148"/>
        <v>-1.02729743303466+1.15941251734879i</v>
      </c>
      <c r="V486" s="170"/>
    </row>
    <row r="487" spans="1:22" x14ac:dyDescent="0.2">
      <c r="A487" s="8"/>
      <c r="B487" s="170">
        <f t="shared" ref="B487:B550" si="157">B486+0.005</f>
        <v>3.249999999999952</v>
      </c>
      <c r="C487" s="170">
        <f t="shared" ref="C487:C550" si="158">10^B487</f>
        <v>1778.2794100387271</v>
      </c>
      <c r="D487" s="170">
        <f t="shared" si="149"/>
        <v>1.7782794100387271</v>
      </c>
      <c r="E487" s="170">
        <f t="shared" si="150"/>
        <v>20.527383318842389</v>
      </c>
      <c r="F487" s="170">
        <f t="shared" si="151"/>
        <v>-87.184884262227342</v>
      </c>
      <c r="G487" s="170">
        <f t="shared" si="152"/>
        <v>3.7466856564200763</v>
      </c>
      <c r="H487" s="170">
        <f t="shared" si="153"/>
        <v>131.8636980844656</v>
      </c>
      <c r="I487" s="170">
        <f t="shared" si="154"/>
        <v>24.274068975262466</v>
      </c>
      <c r="J487" s="170">
        <f t="shared" si="155"/>
        <v>44.678813822238254</v>
      </c>
      <c r="K487" s="170" t="str">
        <f t="shared" si="141"/>
        <v>1+0.0177697049827376i</v>
      </c>
      <c r="L487" s="170" t="str">
        <f t="shared" si="142"/>
        <v>1-0.0025896762186757i</v>
      </c>
      <c r="M487" s="170" t="str">
        <f t="shared" ref="M487:M550" si="159">IMPRODUCT(K487,L487)</f>
        <v>1.00004601778241+0.0151800287640619i</v>
      </c>
      <c r="N487" s="170" t="str">
        <f t="shared" si="143"/>
        <v>1+16.987331659275i</v>
      </c>
      <c r="O487" s="170" t="str">
        <f t="shared" si="144"/>
        <v>0.999920114575447+0.0248477932162667i</v>
      </c>
      <c r="P487" s="170" t="str">
        <f t="shared" ref="P487:P550" si="160">IMPRODUCT(N487,O487)</f>
        <v>0.577822410209641+17.0108224122896i</v>
      </c>
      <c r="Q487" s="170" t="str">
        <f t="shared" si="145"/>
        <v>0.521876857978863-10.6131609255262i</v>
      </c>
      <c r="R487" s="170" t="str">
        <f t="shared" si="146"/>
        <v>10000-10914.5611718172i</v>
      </c>
      <c r="S487" s="170" t="str">
        <f t="shared" si="147"/>
        <v>-894994.01608901i</v>
      </c>
      <c r="T487" s="170" t="str">
        <f t="shared" si="156"/>
        <v>9759.29854786954-10890.7898325947i</v>
      </c>
      <c r="U487" s="170" t="str">
        <f t="shared" si="148"/>
        <v>-1.02729458398627+1.14639892974681i</v>
      </c>
      <c r="V487" s="170"/>
    </row>
    <row r="488" spans="1:22" x14ac:dyDescent="0.2">
      <c r="A488" s="8"/>
      <c r="B488" s="170">
        <f t="shared" si="157"/>
        <v>3.2549999999999519</v>
      </c>
      <c r="C488" s="170">
        <f t="shared" si="158"/>
        <v>1798.8709151285898</v>
      </c>
      <c r="D488" s="170">
        <f t="shared" si="149"/>
        <v>1.7988709151285898</v>
      </c>
      <c r="E488" s="170">
        <f t="shared" si="150"/>
        <v>20.42771106281219</v>
      </c>
      <c r="F488" s="170">
        <f t="shared" si="151"/>
        <v>-87.229772751310463</v>
      </c>
      <c r="G488" s="170">
        <f t="shared" si="152"/>
        <v>3.6925946481635794</v>
      </c>
      <c r="H488" s="170">
        <f t="shared" si="153"/>
        <v>132.18509537238836</v>
      </c>
      <c r="I488" s="170">
        <f t="shared" si="154"/>
        <v>24.120305710975771</v>
      </c>
      <c r="J488" s="170">
        <f t="shared" si="155"/>
        <v>44.955322621077897</v>
      </c>
      <c r="K488" s="170" t="str">
        <f t="shared" si="141"/>
        <v>1+0.0179754684687971i</v>
      </c>
      <c r="L488" s="170" t="str">
        <f t="shared" si="142"/>
        <v>1-0.0026196632559978i</v>
      </c>
      <c r="M488" s="170" t="str">
        <f t="shared" si="159"/>
        <v>1.00004708967426+0.0153558052127993i</v>
      </c>
      <c r="N488" s="170" t="str">
        <f t="shared" si="143"/>
        <v>1+17.1840356892213i</v>
      </c>
      <c r="O488" s="170" t="str">
        <f t="shared" si="144"/>
        <v>0.99991825380487+0.0251355171012739i</v>
      </c>
      <c r="P488" s="170" t="str">
        <f t="shared" si="160"/>
        <v>0.567988630869547+17.207766476788i</v>
      </c>
      <c r="Q488" s="170" t="str">
        <f t="shared" si="145"/>
        <v>0.507702260693783-10.4924699463384i</v>
      </c>
      <c r="R488" s="170" t="str">
        <f t="shared" si="146"/>
        <v>10000-10789.6232232223i</v>
      </c>
      <c r="S488" s="170" t="str">
        <f t="shared" si="147"/>
        <v>-884749.104304228i</v>
      </c>
      <c r="T488" s="170" t="str">
        <f t="shared" si="156"/>
        <v>9759.27085161803-10768.6042988539i</v>
      </c>
      <c r="U488" s="170" t="str">
        <f t="shared" si="148"/>
        <v>-1.02729166859137+1.1335372946162i</v>
      </c>
      <c r="V488" s="170"/>
    </row>
    <row r="489" spans="1:22" x14ac:dyDescent="0.2">
      <c r="A489" s="8"/>
      <c r="B489" s="170">
        <f t="shared" si="157"/>
        <v>3.2599999999999518</v>
      </c>
      <c r="C489" s="170">
        <f t="shared" si="158"/>
        <v>1819.7008586097829</v>
      </c>
      <c r="D489" s="170">
        <f t="shared" si="149"/>
        <v>1.8197008586097829</v>
      </c>
      <c r="E489" s="170">
        <f t="shared" si="150"/>
        <v>20.328030743269547</v>
      </c>
      <c r="F489" s="170">
        <f t="shared" si="151"/>
        <v>-87.274297937618854</v>
      </c>
      <c r="G489" s="170">
        <f t="shared" si="152"/>
        <v>3.6390756745541228</v>
      </c>
      <c r="H489" s="170">
        <f t="shared" si="153"/>
        <v>132.50669507515164</v>
      </c>
      <c r="I489" s="170">
        <f t="shared" si="154"/>
        <v>23.967106417823672</v>
      </c>
      <c r="J489" s="170">
        <f t="shared" si="155"/>
        <v>45.232397137532786</v>
      </c>
      <c r="K489" s="170" t="str">
        <f t="shared" si="141"/>
        <v>1+0.0181836145837318i</v>
      </c>
      <c r="L489" s="170" t="str">
        <f t="shared" si="142"/>
        <v>1-0.00264999752684696i</v>
      </c>
      <c r="M489" s="170" t="str">
        <f t="shared" si="159"/>
        <v>1.00004818653368+0.0155336170568848i</v>
      </c>
      <c r="N489" s="170" t="str">
        <f t="shared" si="143"/>
        <v>1+17.3830174444851i</v>
      </c>
      <c r="O489" s="170" t="str">
        <f t="shared" si="144"/>
        <v>0.999916349691377+0.025426572671847i</v>
      </c>
      <c r="P489" s="170" t="str">
        <f t="shared" si="160"/>
        <v>0.557925793383192+17.4069899223829i</v>
      </c>
      <c r="Q489" s="170" t="str">
        <f t="shared" si="145"/>
        <v>0.493848186848536-10.3731323005307i</v>
      </c>
      <c r="R489" s="170" t="str">
        <f t="shared" si="146"/>
        <v>10000-10666.1154274988i</v>
      </c>
      <c r="S489" s="170" t="str">
        <f t="shared" si="147"/>
        <v>-874621.465054901i</v>
      </c>
      <c r="T489" s="170" t="str">
        <f t="shared" si="156"/>
        <v>9759.24251040067-10647.846117542i</v>
      </c>
      <c r="U489" s="170" t="str">
        <f t="shared" si="148"/>
        <v>-1.02728868530534+1.12082590710969i</v>
      </c>
      <c r="V489" s="170"/>
    </row>
    <row r="490" spans="1:22" x14ac:dyDescent="0.2">
      <c r="A490" s="8"/>
      <c r="B490" s="170">
        <f t="shared" si="157"/>
        <v>3.2649999999999517</v>
      </c>
      <c r="C490" s="170">
        <f t="shared" si="158"/>
        <v>1840.7720014687529</v>
      </c>
      <c r="D490" s="170">
        <f t="shared" si="149"/>
        <v>1.840772001468753</v>
      </c>
      <c r="E490" s="170">
        <f t="shared" si="150"/>
        <v>20.228342527962319</v>
      </c>
      <c r="F490" s="170">
        <f t="shared" si="151"/>
        <v>-87.318465585973271</v>
      </c>
      <c r="G490" s="170">
        <f t="shared" si="152"/>
        <v>3.5861296537428529</v>
      </c>
      <c r="H490" s="170">
        <f t="shared" si="153"/>
        <v>132.82845303503348</v>
      </c>
      <c r="I490" s="170">
        <f t="shared" si="154"/>
        <v>23.81447218170517</v>
      </c>
      <c r="J490" s="170">
        <f t="shared" si="155"/>
        <v>45.509987449060205</v>
      </c>
      <c r="K490" s="170" t="str">
        <f t="shared" si="141"/>
        <v>1+0.0183941709170837i</v>
      </c>
      <c r="L490" s="170" t="str">
        <f t="shared" si="142"/>
        <v>1-0.00268068305199793i</v>
      </c>
      <c r="M490" s="170" t="str">
        <f t="shared" si="159"/>
        <v>1.00004930894223+0.0157134878650858i</v>
      </c>
      <c r="N490" s="170" t="str">
        <f t="shared" si="143"/>
        <v>1+17.5843032998825i</v>
      </c>
      <c r="O490" s="170" t="str">
        <f t="shared" si="144"/>
        <v>0.999914401225384+0.0257209985070866i</v>
      </c>
      <c r="P490" s="170" t="str">
        <f t="shared" si="160"/>
        <v>0.547628562300948+17.6085191035746i</v>
      </c>
      <c r="Q490" s="170" t="str">
        <f t="shared" si="145"/>
        <v>0.480307437433212-10.2551334325126i</v>
      </c>
      <c r="R490" s="170" t="str">
        <f t="shared" si="146"/>
        <v>10000-10544.0214138221i</v>
      </c>
      <c r="S490" s="170" t="str">
        <f t="shared" si="147"/>
        <v>-864609.755933412i</v>
      </c>
      <c r="T490" s="170" t="str">
        <f t="shared" si="156"/>
        <v>9759.21350920196-10528.4992817869i</v>
      </c>
      <c r="U490" s="170" t="str">
        <f t="shared" si="148"/>
        <v>-1.02728563254758+1.10826308229336i</v>
      </c>
      <c r="V490" s="170"/>
    </row>
    <row r="491" spans="1:22" x14ac:dyDescent="0.2">
      <c r="A491" s="8"/>
      <c r="B491" s="170">
        <f t="shared" si="157"/>
        <v>3.2699999999999516</v>
      </c>
      <c r="C491" s="170">
        <f t="shared" si="158"/>
        <v>1862.087136662662</v>
      </c>
      <c r="D491" s="170">
        <f t="shared" si="149"/>
        <v>1.8620871366626621</v>
      </c>
      <c r="E491" s="170">
        <f t="shared" si="150"/>
        <v>20.128646580532106</v>
      </c>
      <c r="F491" s="170">
        <f t="shared" si="151"/>
        <v>-87.362281418230268</v>
      </c>
      <c r="G491" s="170">
        <f t="shared" si="152"/>
        <v>3.5337573536738991</v>
      </c>
      <c r="H491" s="170">
        <f t="shared" si="153"/>
        <v>133.15032492210639</v>
      </c>
      <c r="I491" s="170">
        <f t="shared" si="154"/>
        <v>23.662403934206004</v>
      </c>
      <c r="J491" s="170">
        <f t="shared" si="155"/>
        <v>45.788043503876125</v>
      </c>
      <c r="K491" s="170" t="str">
        <f t="shared" si="141"/>
        <v>1+0.0186071653778669i</v>
      </c>
      <c r="L491" s="170" t="str">
        <f t="shared" si="142"/>
        <v>1-0.00271172389878382i</v>
      </c>
      <c r="M491" s="170" t="str">
        <f t="shared" si="159"/>
        <v>1.00005045749504+0.0158954414790831i</v>
      </c>
      <c r="N491" s="170" t="str">
        <f t="shared" si="143"/>
        <v>1+17.7879199356357i</v>
      </c>
      <c r="O491" s="170" t="str">
        <f t="shared" si="144"/>
        <v>0.999912407373788+0.0260188336328184i</v>
      </c>
      <c r="P491" s="170" t="str">
        <f t="shared" si="160"/>
        <v>0.537091477894589+17.8123806786465i</v>
      </c>
      <c r="Q491" s="170" t="str">
        <f t="shared" si="145"/>
        <v>0.467072973010904-10.1384589217523i</v>
      </c>
      <c r="R491" s="170" t="str">
        <f t="shared" si="146"/>
        <v>10000-10423.3249987628i</v>
      </c>
      <c r="S491" s="170" t="str">
        <f t="shared" si="147"/>
        <v>-854712.649898557i</v>
      </c>
      <c r="T491" s="170" t="str">
        <f t="shared" si="156"/>
        <v>9759.18383265699-10410.5479717705i</v>
      </c>
      <c r="U491" s="170" t="str">
        <f t="shared" si="148"/>
        <v>-1.02728250870074+1.09584715492321i</v>
      </c>
      <c r="V491" s="170"/>
    </row>
    <row r="492" spans="1:22" x14ac:dyDescent="0.2">
      <c r="A492" s="8"/>
      <c r="B492" s="170">
        <f t="shared" si="157"/>
        <v>3.2749999999999515</v>
      </c>
      <c r="C492" s="170">
        <f t="shared" si="158"/>
        <v>1883.649089489591</v>
      </c>
      <c r="D492" s="170">
        <f t="shared" si="149"/>
        <v>1.883649089489591</v>
      </c>
      <c r="E492" s="170">
        <f t="shared" si="150"/>
        <v>20.028943060597314</v>
      </c>
      <c r="F492" s="170">
        <f t="shared" si="151"/>
        <v>-87.405751113885131</v>
      </c>
      <c r="G492" s="170">
        <f t="shared" si="152"/>
        <v>3.4819593912639917</v>
      </c>
      <c r="H492" s="170">
        <f t="shared" si="153"/>
        <v>133.47226626246083</v>
      </c>
      <c r="I492" s="170">
        <f t="shared" si="154"/>
        <v>23.510902451861305</v>
      </c>
      <c r="J492" s="170">
        <f t="shared" si="155"/>
        <v>46.066515148575704</v>
      </c>
      <c r="K492" s="170" t="str">
        <f t="shared" si="141"/>
        <v>1+0.0188226261982662i</v>
      </c>
      <c r="L492" s="170" t="str">
        <f t="shared" si="142"/>
        <v>1-0.00274312418163526i</v>
      </c>
      <c r="M492" s="170" t="str">
        <f t="shared" si="159"/>
        <v>1.00005163280109+0.0160795020166309i</v>
      </c>
      <c r="N492" s="170" t="str">
        <f t="shared" si="143"/>
        <v>1+17.9938943409091i</v>
      </c>
      <c r="O492" s="170" t="str">
        <f t="shared" si="144"/>
        <v>0.999910367079422+0.0263201175267655i</v>
      </c>
      <c r="P492" s="170" t="str">
        <f t="shared" si="160"/>
        <v>0.526308953262494+18.0186016131335i</v>
      </c>
      <c r="Q492" s="170" t="str">
        <f t="shared" si="145"/>
        <v>0.454137910277557-10.0230944822786i</v>
      </c>
      <c r="R492" s="170" t="str">
        <f t="shared" si="146"/>
        <v>10000-10304.0101841421i</v>
      </c>
      <c r="S492" s="170" t="str">
        <f t="shared" si="147"/>
        <v>-844928.835099649i</v>
      </c>
      <c r="T492" s="170" t="str">
        <f t="shared" si="156"/>
        <v>9759.15346504332-10293.9765526325i</v>
      </c>
      <c r="U492" s="170" t="str">
        <f t="shared" si="148"/>
        <v>-1.02727931210982+1.08357647922448i</v>
      </c>
      <c r="V492" s="170"/>
    </row>
    <row r="493" spans="1:22" x14ac:dyDescent="0.2">
      <c r="A493" s="8"/>
      <c r="B493" s="170">
        <f t="shared" si="157"/>
        <v>3.2799999999999514</v>
      </c>
      <c r="C493" s="170">
        <f t="shared" si="158"/>
        <v>1905.4607179630352</v>
      </c>
      <c r="D493" s="170">
        <f t="shared" si="149"/>
        <v>1.9054607179630352</v>
      </c>
      <c r="E493" s="170">
        <f t="shared" si="150"/>
        <v>19.929232123834183</v>
      </c>
      <c r="F493" s="170">
        <f t="shared" si="151"/>
        <v>-87.448880310674326</v>
      </c>
      <c r="G493" s="170">
        <f t="shared" si="152"/>
        <v>3.430736231738956</v>
      </c>
      <c r="H493" s="170">
        <f t="shared" si="153"/>
        <v>133.79423246665073</v>
      </c>
      <c r="I493" s="170">
        <f t="shared" si="154"/>
        <v>23.359968355573137</v>
      </c>
      <c r="J493" s="170">
        <f t="shared" si="155"/>
        <v>46.3453521559764</v>
      </c>
      <c r="K493" s="170" t="str">
        <f t="shared" si="141"/>
        <v>1+0.0190405819373802i</v>
      </c>
      <c r="L493" s="170" t="str">
        <f t="shared" si="142"/>
        <v>1-0.00277488806262573i</v>
      </c>
      <c r="M493" s="170" t="str">
        <f t="shared" si="159"/>
        <v>1.00005283548352+0.0162656938747545i</v>
      </c>
      <c r="N493" s="170" t="str">
        <f t="shared" si="143"/>
        <v>1+18.2022538173871i</v>
      </c>
      <c r="O493" s="170" t="str">
        <f t="shared" si="144"/>
        <v>0.999908279260495+0.0266248901237818i</v>
      </c>
      <c r="P493" s="170" t="str">
        <f t="shared" si="160"/>
        <v>0.515275271367376+18.2272091833301i</v>
      </c>
      <c r="Q493" s="170" t="str">
        <f t="shared" si="145"/>
        <v>0.441495518691563-9.90902596215397i</v>
      </c>
      <c r="R493" s="170" t="str">
        <f t="shared" si="146"/>
        <v>10000-10186.0611549102i</v>
      </c>
      <c r="S493" s="170" t="str">
        <f t="shared" si="147"/>
        <v>-835257.01470264i</v>
      </c>
      <c r="T493" s="170" t="str">
        <f t="shared" si="156"/>
        <v>9759.12239027271-10178.7695723958i</v>
      </c>
      <c r="U493" s="170" t="str">
        <f t="shared" si="148"/>
        <v>-1.02727604108134+1.07144942867324i</v>
      </c>
      <c r="V493" s="170"/>
    </row>
    <row r="494" spans="1:22" x14ac:dyDescent="0.2">
      <c r="A494" s="8"/>
      <c r="B494" s="170">
        <f t="shared" si="157"/>
        <v>3.2849999999999513</v>
      </c>
      <c r="C494" s="170">
        <f t="shared" si="158"/>
        <v>1927.5249131907215</v>
      </c>
      <c r="D494" s="170">
        <f t="shared" si="149"/>
        <v>1.9275249131907215</v>
      </c>
      <c r="E494" s="170">
        <f t="shared" si="150"/>
        <v>19.829513922056702</v>
      </c>
      <c r="F494" s="170">
        <f t="shared" si="151"/>
        <v>-87.491674605177039</v>
      </c>
      <c r="G494" s="170">
        <f t="shared" si="152"/>
        <v>3.3800881881309</v>
      </c>
      <c r="H494" s="170">
        <f t="shared" si="153"/>
        <v>134.11617885829025</v>
      </c>
      <c r="I494" s="170">
        <f t="shared" si="154"/>
        <v>23.209602110187603</v>
      </c>
      <c r="J494" s="170">
        <f t="shared" si="155"/>
        <v>46.624504253113216</v>
      </c>
      <c r="K494" s="170" t="str">
        <f t="shared" si="141"/>
        <v>1+0.0192610614850059i</v>
      </c>
      <c r="L494" s="170" t="str">
        <f t="shared" si="142"/>
        <v>1-0.00280701975202324i</v>
      </c>
      <c r="M494" s="170" t="str">
        <f t="shared" si="159"/>
        <v>1.00005406618003+0.0164540417329827i</v>
      </c>
      <c r="N494" s="170" t="str">
        <f t="shared" si="143"/>
        <v>1+18.4130259828926i</v>
      </c>
      <c r="O494" s="170" t="str">
        <f t="shared" si="144"/>
        <v>0.999906142810017+0.0269331918211449i</v>
      </c>
      <c r="P494" s="170" t="str">
        <f t="shared" si="160"/>
        <v>0.503984582005045+18.4382309798359i</v>
      </c>
      <c r="Q494" s="170" t="str">
        <f t="shared" si="145"/>
        <v>0.429139217172064-9.79623934292134i</v>
      </c>
      <c r="R494" s="170" t="str">
        <f t="shared" si="146"/>
        <v>10000-10069.4622770514i</v>
      </c>
      <c r="S494" s="170" t="str">
        <f t="shared" si="147"/>
        <v>-825695.906718214i</v>
      </c>
      <c r="T494" s="170" t="str">
        <f t="shared" si="156"/>
        <v>9759.09059188256-10064.9117599192i</v>
      </c>
      <c r="U494" s="170" t="str">
        <f t="shared" si="148"/>
        <v>-1.02727269388238+1.05946439578097i</v>
      </c>
      <c r="V494" s="170"/>
    </row>
    <row r="495" spans="1:22" x14ac:dyDescent="0.2">
      <c r="A495" s="8"/>
      <c r="B495" s="170">
        <f t="shared" si="157"/>
        <v>3.2899999999999512</v>
      </c>
      <c r="C495" s="170">
        <f t="shared" si="158"/>
        <v>1949.8445997578283</v>
      </c>
      <c r="D495" s="170">
        <f t="shared" si="149"/>
        <v>1.9498445997578282</v>
      </c>
      <c r="E495" s="170">
        <f t="shared" si="150"/>
        <v>19.729788603293613</v>
      </c>
      <c r="F495" s="170">
        <f t="shared" si="151"/>
        <v>-87.534139553415926</v>
      </c>
      <c r="G495" s="170">
        <f t="shared" si="152"/>
        <v>3.3300154209341866</v>
      </c>
      <c r="H495" s="170">
        <f t="shared" si="153"/>
        <v>134.43806070278697</v>
      </c>
      <c r="I495" s="170">
        <f t="shared" si="154"/>
        <v>23.059804024227802</v>
      </c>
      <c r="J495" s="170">
        <f t="shared" si="155"/>
        <v>46.903921149371044</v>
      </c>
      <c r="K495" s="170" t="str">
        <f t="shared" si="141"/>
        <v>1+0.0194840940654687i</v>
      </c>
      <c r="L495" s="170" t="str">
        <f t="shared" si="142"/>
        <v>1-0.00283952350884843i</v>
      </c>
      <c r="M495" s="170" t="str">
        <f t="shared" si="159"/>
        <v>1.00005532554315+0.0166445705566203i</v>
      </c>
      <c r="N495" s="170" t="str">
        <f t="shared" si="143"/>
        <v>1+18.6262387750478i</v>
      </c>
      <c r="O495" s="170" t="str">
        <f t="shared" si="144"/>
        <v>0.999903956595216+0.027245063483911i</v>
      </c>
      <c r="P495" s="170" t="str">
        <f t="shared" si="160"/>
        <v>0.492430898702554+18.6516949111414i</v>
      </c>
      <c r="Q495" s="170" t="str">
        <f t="shared" si="145"/>
        <v>0.417062570864564-9.68472073902377i</v>
      </c>
      <c r="R495" s="170" t="str">
        <f t="shared" si="146"/>
        <v>10000-9954.19809551043i</v>
      </c>
      <c r="S495" s="170" t="str">
        <f t="shared" si="147"/>
        <v>-816244.243831858i</v>
      </c>
      <c r="T495" s="170" t="str">
        <f t="shared" si="156"/>
        <v>9759.05805302727-9952.38802287109i</v>
      </c>
      <c r="U495" s="170" t="str">
        <f t="shared" si="148"/>
        <v>-1.02726926873971+1.04761979188117i</v>
      </c>
      <c r="V495" s="170"/>
    </row>
    <row r="496" spans="1:22" x14ac:dyDescent="0.2">
      <c r="A496" s="8"/>
      <c r="B496" s="170">
        <f t="shared" si="157"/>
        <v>3.2949999999999511</v>
      </c>
      <c r="C496" s="170">
        <f t="shared" si="158"/>
        <v>1972.4227361146322</v>
      </c>
      <c r="D496" s="170">
        <f t="shared" si="149"/>
        <v>1.9724227361146323</v>
      </c>
      <c r="E496" s="170">
        <f t="shared" si="150"/>
        <v>19.630056311863935</v>
      </c>
      <c r="F496" s="170">
        <f t="shared" si="151"/>
        <v>-87.576280671456999</v>
      </c>
      <c r="G496" s="170">
        <f t="shared" si="152"/>
        <v>3.2805179379243912</v>
      </c>
      <c r="H496" s="170">
        <f t="shared" si="153"/>
        <v>134.75983323613545</v>
      </c>
      <c r="I496" s="170">
        <f t="shared" si="154"/>
        <v>22.910574249788326</v>
      </c>
      <c r="J496" s="170">
        <f t="shared" si="155"/>
        <v>47.18355256467845</v>
      </c>
      <c r="K496" s="170" t="str">
        <f t="shared" si="141"/>
        <v>1+0.0197097092414953i</v>
      </c>
      <c r="L496" s="170" t="str">
        <f t="shared" si="142"/>
        <v>1-0.00287240364143904i</v>
      </c>
      <c r="M496" s="170" t="str">
        <f t="shared" si="159"/>
        <v>1.0000566142406+0.0168373056000563i</v>
      </c>
      <c r="N496" s="170" t="str">
        <f t="shared" si="143"/>
        <v>1+18.8419204549774i</v>
      </c>
      <c r="O496" s="170" t="str">
        <f t="shared" si="144"/>
        <v>0.999901719456929+0.0275605464503309i</v>
      </c>
      <c r="P496" s="170" t="str">
        <f t="shared" si="160"/>
        <v>0.480608095544084+18.8676292072529i</v>
      </c>
      <c r="Q496" s="170" t="str">
        <f t="shared" si="145"/>
        <v>0.405259287972776-9.57445639720002i</v>
      </c>
      <c r="R496" s="170" t="str">
        <f t="shared" si="146"/>
        <v>10000-9840.25333214502i</v>
      </c>
      <c r="S496" s="170" t="str">
        <f t="shared" si="147"/>
        <v>-806900.773235895i</v>
      </c>
      <c r="T496" s="170" t="str">
        <f t="shared" si="156"/>
        <v>9759.0247564693-9841.18344572961i</v>
      </c>
      <c r="U496" s="170" t="str">
        <f t="shared" si="148"/>
        <v>-1.02726576383888+1.03591404691891i</v>
      </c>
      <c r="V496" s="170"/>
    </row>
    <row r="497" spans="1:22" x14ac:dyDescent="0.2">
      <c r="A497" s="8"/>
      <c r="B497" s="170">
        <f t="shared" si="157"/>
        <v>3.299999999999951</v>
      </c>
      <c r="C497" s="170">
        <f t="shared" si="158"/>
        <v>1995.2623149686553</v>
      </c>
      <c r="D497" s="170">
        <f t="shared" si="149"/>
        <v>1.9952623149686552</v>
      </c>
      <c r="E497" s="170">
        <f t="shared" si="150"/>
        <v>19.530317188451129</v>
      </c>
      <c r="F497" s="170">
        <f t="shared" si="151"/>
        <v>-87.618103436008369</v>
      </c>
      <c r="G497" s="170">
        <f t="shared" si="152"/>
        <v>3.2315955941370156</v>
      </c>
      <c r="H497" s="170">
        <f t="shared" si="153"/>
        <v>135.08145169374279</v>
      </c>
      <c r="I497" s="170">
        <f t="shared" si="154"/>
        <v>22.761912782588144</v>
      </c>
      <c r="J497" s="170">
        <f t="shared" si="155"/>
        <v>47.463348257734424</v>
      </c>
      <c r="K497" s="170" t="str">
        <f t="shared" si="141"/>
        <v>1+0.0199379369181331i</v>
      </c>
      <c r="L497" s="170" t="str">
        <f t="shared" si="142"/>
        <v>1-0.00290566450802105i</v>
      </c>
      <c r="M497" s="170" t="str">
        <f t="shared" si="159"/>
        <v>1.00005793295567+0.017032272410112i</v>
      </c>
      <c r="N497" s="170" t="str">
        <f t="shared" si="143"/>
        <v>1+19.0600996110545i</v>
      </c>
      <c r="O497" s="170" t="str">
        <f t="shared" si="144"/>
        <v>0.999899430208998+0.0278796825373303i</v>
      </c>
      <c r="P497" s="170" t="str">
        <f t="shared" si="160"/>
        <v>0.468509903922906+19.0860624233575i</v>
      </c>
      <c r="Q497" s="170" t="str">
        <f t="shared" si="145"/>
        <v>0.393723216655521-9.46543269585733i</v>
      </c>
      <c r="R497" s="170" t="str">
        <f t="shared" si="146"/>
        <v>10000-9727.61288370029i</v>
      </c>
      <c r="S497" s="170" t="str">
        <f t="shared" si="147"/>
        <v>-797664.256463418i</v>
      </c>
      <c r="T497" s="170" t="str">
        <f t="shared" si="156"/>
        <v>9758.99068457007-9731.28328780403i</v>
      </c>
      <c r="U497" s="170" t="str">
        <f t="shared" si="148"/>
        <v>-1.02726217732317+1.02434560924253i</v>
      </c>
      <c r="V497" s="170"/>
    </row>
    <row r="498" spans="1:22" x14ac:dyDescent="0.2">
      <c r="A498" s="8"/>
      <c r="B498" s="170">
        <f t="shared" si="157"/>
        <v>3.3049999999999509</v>
      </c>
      <c r="C498" s="170">
        <f t="shared" si="158"/>
        <v>2018.3663636813342</v>
      </c>
      <c r="D498" s="170">
        <f t="shared" si="149"/>
        <v>2.0183663636813343</v>
      </c>
      <c r="E498" s="170">
        <f t="shared" si="150"/>
        <v>19.430571370174786</v>
      </c>
      <c r="F498" s="170">
        <f t="shared" si="151"/>
        <v>-87.659613285018011</v>
      </c>
      <c r="G498" s="170">
        <f t="shared" si="152"/>
        <v>3.1832480920090638</v>
      </c>
      <c r="H498" s="170">
        <f t="shared" si="153"/>
        <v>135.40287133923582</v>
      </c>
      <c r="I498" s="170">
        <f t="shared" si="154"/>
        <v>22.613819462183848</v>
      </c>
      <c r="J498" s="170">
        <f t="shared" si="155"/>
        <v>47.743258054217804</v>
      </c>
      <c r="K498" s="170" t="str">
        <f t="shared" si="141"/>
        <v>1+0.0201688073467134i</v>
      </c>
      <c r="L498" s="170" t="str">
        <f t="shared" si="142"/>
        <v>1-0.00293931051728629i</v>
      </c>
      <c r="M498" s="170" t="str">
        <f t="shared" si="159"/>
        <v>1.00005928238756+0.0172294968294271i</v>
      </c>
      <c r="N498" s="170" t="str">
        <f t="shared" si="143"/>
        <v>1+19.2808051626898i</v>
      </c>
      <c r="O498" s="170" t="str">
        <f t="shared" si="144"/>
        <v>0.999897087637633+0.0282025140460518i</v>
      </c>
      <c r="P498" s="170" t="str">
        <f t="shared" si="160"/>
        <v>0.456129909217686+19.3070234435282i</v>
      </c>
      <c r="Q498" s="170" t="str">
        <f t="shared" si="145"/>
        <v>0.382448341987458-9.35763614442143i</v>
      </c>
      <c r="R498" s="170" t="str">
        <f t="shared" si="146"/>
        <v>10000-9616.26181980658i</v>
      </c>
      <c r="S498" s="170" t="str">
        <f t="shared" si="147"/>
        <v>-788533.469224142i</v>
      </c>
      <c r="T498" s="170" t="str">
        <f t="shared" si="156"/>
        <v>9758.95581928063-9622.67298128005i</v>
      </c>
      <c r="U498" s="170" t="str">
        <f t="shared" si="148"/>
        <v>-1.0272585072927+1.0129129453979i</v>
      </c>
      <c r="V498" s="170"/>
    </row>
    <row r="499" spans="1:22" x14ac:dyDescent="0.2">
      <c r="A499" s="8"/>
      <c r="B499" s="170">
        <f t="shared" si="157"/>
        <v>3.3099999999999508</v>
      </c>
      <c r="C499" s="170">
        <f t="shared" si="158"/>
        <v>2041.7379446692998</v>
      </c>
      <c r="D499" s="170">
        <f t="shared" si="149"/>
        <v>2.0417379446693</v>
      </c>
      <c r="E499" s="170">
        <f t="shared" si="150"/>
        <v>19.33081899066066</v>
      </c>
      <c r="F499" s="170">
        <f t="shared" si="151"/>
        <v>-87.700815618270454</v>
      </c>
      <c r="G499" s="170">
        <f t="shared" si="152"/>
        <v>3.1354749816815906</v>
      </c>
      <c r="H499" s="170">
        <f t="shared" si="153"/>
        <v>135.72404749319583</v>
      </c>
      <c r="I499" s="170">
        <f t="shared" si="154"/>
        <v>22.46629397234225</v>
      </c>
      <c r="J499" s="170">
        <f t="shared" si="155"/>
        <v>48.023231874925372</v>
      </c>
      <c r="K499" s="170" t="str">
        <f t="shared" si="141"/>
        <v>1+0.0204023511288613i</v>
      </c>
      <c r="L499" s="170" t="str">
        <f t="shared" si="142"/>
        <v>1-0.00297334612897685i</v>
      </c>
      <c r="M499" s="170" t="str">
        <f t="shared" si="159"/>
        <v>1.00006066325175+0.0174290049998845i</v>
      </c>
      <c r="N499" s="170" t="str">
        <f t="shared" si="143"/>
        <v>1+19.5040663641652i</v>
      </c>
      <c r="O499" s="170" t="str">
        <f t="shared" si="144"/>
        <v>0.999894690500771+0.0285290837674622i</v>
      </c>
      <c r="P499" s="170" t="str">
        <f t="shared" si="160"/>
        <v>0.44346154739136+19.5305414844709i</v>
      </c>
      <c r="Q499" s="170" t="str">
        <f t="shared" si="145"/>
        <v>0.371428782982492-9.25105338266579i</v>
      </c>
      <c r="R499" s="170" t="str">
        <f t="shared" si="146"/>
        <v>10000-9506.18538100116i</v>
      </c>
      <c r="S499" s="170" t="str">
        <f t="shared" si="147"/>
        <v>-779507.201242095i</v>
      </c>
      <c r="T499" s="170" t="str">
        <f t="shared" si="156"/>
        <v>9758.92014213219-9515.33812928883i</v>
      </c>
      <c r="U499" s="170" t="str">
        <f t="shared" si="148"/>
        <v>-1.02725475180339+1.00161453992514i</v>
      </c>
      <c r="V499" s="170"/>
    </row>
    <row r="500" spans="1:22" x14ac:dyDescent="0.2">
      <c r="A500" s="8"/>
      <c r="B500" s="170">
        <f t="shared" si="157"/>
        <v>3.3149999999999507</v>
      </c>
      <c r="C500" s="170">
        <f t="shared" si="158"/>
        <v>2065.3801558102969</v>
      </c>
      <c r="D500" s="170">
        <f t="shared" si="149"/>
        <v>2.0653801558102969</v>
      </c>
      <c r="E500" s="170">
        <f t="shared" si="150"/>
        <v>19.231060180109548</v>
      </c>
      <c r="F500" s="170">
        <f t="shared" si="151"/>
        <v>-87.741715797982096</v>
      </c>
      <c r="G500" s="170">
        <f t="shared" si="152"/>
        <v>3.0882756614623279</v>
      </c>
      <c r="H500" s="170">
        <f t="shared" si="153"/>
        <v>136.04493556178485</v>
      </c>
      <c r="I500" s="170">
        <f t="shared" si="154"/>
        <v>22.319335841571878</v>
      </c>
      <c r="J500" s="170">
        <f t="shared" si="155"/>
        <v>48.303219763802758</v>
      </c>
      <c r="K500" s="170" t="str">
        <f t="shared" si="141"/>
        <v>1+0.0206385992205524i</v>
      </c>
      <c r="L500" s="170" t="str">
        <f t="shared" si="142"/>
        <v>1-0.00300777585447618i</v>
      </c>
      <c r="M500" s="170" t="str">
        <f t="shared" si="159"/>
        <v>1.00006207628041+0.0176308233660762i</v>
      </c>
      <c r="N500" s="170" t="str">
        <f t="shared" si="143"/>
        <v>1+19.7299128085111i</v>
      </c>
      <c r="O500" s="170" t="str">
        <f t="shared" si="144"/>
        <v>0.999892237527418+0.0288594349880244i</v>
      </c>
      <c r="P500" s="170" t="str">
        <f t="shared" si="160"/>
        <v>0.430498101510802+19.7566460993111i</v>
      </c>
      <c r="Q500" s="170" t="str">
        <f t="shared" si="145"/>
        <v>0.360658789678819-9.1456711800218i</v>
      </c>
      <c r="R500" s="170" t="str">
        <f t="shared" si="146"/>
        <v>10000-9397.36897677123i</v>
      </c>
      <c r="S500" s="170" t="str">
        <f t="shared" si="147"/>
        <v>-770584.256095245i</v>
      </c>
      <c r="T500" s="170" t="str">
        <f t="shared" si="156"/>
        <v>9758.88363422623-9409.26450399704i</v>
      </c>
      <c r="U500" s="170" t="str">
        <f t="shared" si="148"/>
        <v>-1.02725090886592+0.990448895157584i</v>
      </c>
      <c r="V500" s="170"/>
    </row>
    <row r="501" spans="1:22" x14ac:dyDescent="0.2">
      <c r="A501" s="8"/>
      <c r="B501" s="170">
        <f t="shared" si="157"/>
        <v>3.3199999999999505</v>
      </c>
      <c r="C501" s="170">
        <f t="shared" si="158"/>
        <v>2089.2961308538024</v>
      </c>
      <c r="D501" s="170">
        <f t="shared" si="149"/>
        <v>2.0892961308538025</v>
      </c>
      <c r="E501" s="170">
        <f t="shared" si="150"/>
        <v>19.131295065363581</v>
      </c>
      <c r="F501" s="170">
        <f t="shared" si="151"/>
        <v>-87.782319149395278</v>
      </c>
      <c r="G501" s="170">
        <f t="shared" si="152"/>
        <v>3.0416493784485272</v>
      </c>
      <c r="H501" s="170">
        <f t="shared" si="153"/>
        <v>136.36549106520926</v>
      </c>
      <c r="I501" s="170">
        <f t="shared" si="154"/>
        <v>22.172944443812106</v>
      </c>
      <c r="J501" s="170">
        <f t="shared" si="155"/>
        <v>48.583171915813978</v>
      </c>
      <c r="K501" s="170" t="str">
        <f t="shared" si="141"/>
        <v>1+0.0208775829362151i</v>
      </c>
      <c r="L501" s="170" t="str">
        <f t="shared" si="142"/>
        <v>1-0.00304260425740711i</v>
      </c>
      <c r="M501" s="170" t="str">
        <f t="shared" si="159"/>
        <v>1.00006352222273+0.017834978678808i</v>
      </c>
      <c r="N501" s="170" t="str">
        <f t="shared" si="143"/>
        <v>1+19.958374431429i</v>
      </c>
      <c r="O501" s="170" t="str">
        <f t="shared" si="144"/>
        <v>0.999889727416976+0.0291936114954347i</v>
      </c>
      <c r="P501" s="170" t="str">
        <f t="shared" si="160"/>
        <v>0.41723269818542+19.9853671814229i</v>
      </c>
      <c r="Q501" s="170" t="str">
        <f t="shared" si="145"/>
        <v>0.350132740284333-9.04147643486944i</v>
      </c>
      <c r="R501" s="170" t="str">
        <f t="shared" si="146"/>
        <v>10000-9289.79818362031i</v>
      </c>
      <c r="S501" s="170" t="str">
        <f t="shared" si="147"/>
        <v>-761763.451056866i</v>
      </c>
      <c r="T501" s="170" t="str">
        <f t="shared" si="156"/>
        <v>9758.84627622468-9304.43804472066i</v>
      </c>
      <c r="U501" s="170" t="str">
        <f t="shared" si="148"/>
        <v>-1.0272469764447+0.979414531023229i</v>
      </c>
      <c r="V501" s="170"/>
    </row>
    <row r="502" spans="1:22" x14ac:dyDescent="0.2">
      <c r="A502" s="8"/>
      <c r="B502" s="170">
        <f t="shared" si="157"/>
        <v>3.3249999999999504</v>
      </c>
      <c r="C502" s="170">
        <f t="shared" si="158"/>
        <v>2113.4890398364068</v>
      </c>
      <c r="D502" s="170">
        <f t="shared" si="149"/>
        <v>2.113489039836407</v>
      </c>
      <c r="E502" s="170">
        <f t="shared" si="150"/>
        <v>19.031523769971376</v>
      </c>
      <c r="F502" s="170">
        <f t="shared" si="151"/>
        <v>-87.822630961371331</v>
      </c>
      <c r="G502" s="170">
        <f t="shared" si="152"/>
        <v>2.9955952293075221</v>
      </c>
      <c r="H502" s="170">
        <f t="shared" si="153"/>
        <v>136.68566966597928</v>
      </c>
      <c r="I502" s="170">
        <f t="shared" si="154"/>
        <v>22.027118999278898</v>
      </c>
      <c r="J502" s="170">
        <f t="shared" si="155"/>
        <v>48.863038704607945</v>
      </c>
      <c r="K502" s="170" t="str">
        <f t="shared" si="141"/>
        <v>1+0.0211193339528823i</v>
      </c>
      <c r="L502" s="170" t="str">
        <f t="shared" si="142"/>
        <v>1-0.00307783595423673i</v>
      </c>
      <c r="M502" s="170" t="str">
        <f t="shared" si="159"/>
        <v>1.00006500184537+0.0180414979986456i</v>
      </c>
      <c r="N502" s="170" t="str">
        <f t="shared" si="143"/>
        <v>1+20.1894815152597i</v>
      </c>
      <c r="O502" s="170" t="str">
        <f t="shared" si="144"/>
        <v>0.999887158838551+0.0295316575844273i</v>
      </c>
      <c r="P502" s="170" t="str">
        <f t="shared" si="160"/>
        <v>0.403658303922777+20.2167349683009i</v>
      </c>
      <c r="Q502" s="170" t="str">
        <f t="shared" si="145"/>
        <v>0.339845138381371-8.93845617381096i</v>
      </c>
      <c r="R502" s="170" t="str">
        <f t="shared" si="146"/>
        <v>10000-9183.45874315626i</v>
      </c>
      <c r="S502" s="170" t="str">
        <f t="shared" si="147"/>
        <v>-753043.616938816i</v>
      </c>
      <c r="T502" s="170" t="str">
        <f t="shared" si="156"/>
        <v>9758.80804833957-9200.84485606006i</v>
      </c>
      <c r="U502" s="170" t="str">
        <f t="shared" si="148"/>
        <v>-1.0272429524568+0.968509984848429i</v>
      </c>
      <c r="V502" s="170"/>
    </row>
    <row r="503" spans="1:22" x14ac:dyDescent="0.2">
      <c r="A503" s="8"/>
      <c r="B503" s="170">
        <f t="shared" si="157"/>
        <v>3.3299999999999503</v>
      </c>
      <c r="C503" s="170">
        <f t="shared" si="158"/>
        <v>2137.9620895019893</v>
      </c>
      <c r="D503" s="170">
        <f t="shared" si="149"/>
        <v>2.1379620895019893</v>
      </c>
      <c r="E503" s="170">
        <f t="shared" si="150"/>
        <v>18.931746414251847</v>
      </c>
      <c r="F503" s="170">
        <f t="shared" si="151"/>
        <v>-87.862656486981777</v>
      </c>
      <c r="G503" s="170">
        <f t="shared" si="152"/>
        <v>2.9501121612136765</v>
      </c>
      <c r="H503" s="170">
        <f t="shared" si="153"/>
        <v>137.00542719691549</v>
      </c>
      <c r="I503" s="170">
        <f t="shared" si="154"/>
        <v>21.881858575465525</v>
      </c>
      <c r="J503" s="170">
        <f t="shared" si="155"/>
        <v>49.142770709933714</v>
      </c>
      <c r="K503" s="170" t="str">
        <f t="shared" si="141"/>
        <v>1+0.0213638843143892i</v>
      </c>
      <c r="L503" s="170" t="str">
        <f t="shared" si="142"/>
        <v>1-0.00311347561488828i</v>
      </c>
      <c r="M503" s="170" t="str">
        <f t="shared" si="159"/>
        <v>1.00006651593285+0.0182504086995009i</v>
      </c>
      <c r="N503" s="170" t="str">
        <f t="shared" si="143"/>
        <v>1+20.4232646929967i</v>
      </c>
      <c r="O503" s="170" t="str">
        <f t="shared" si="144"/>
        <v>0.999884530430248+0.0298736180626452i</v>
      </c>
      <c r="P503" s="170" t="str">
        <f t="shared" si="160"/>
        <v>0.389767721399358+20.4507800454723i</v>
      </c>
      <c r="Q503" s="170" t="str">
        <f t="shared" si="145"/>
        <v>0.329790610189723-8.83659755092841i</v>
      </c>
      <c r="R503" s="170" t="str">
        <f t="shared" si="146"/>
        <v>10000-9078.33656020149i</v>
      </c>
      <c r="S503" s="170" t="str">
        <f t="shared" si="147"/>
        <v>-744423.597936519i</v>
      </c>
      <c r="T503" s="170" t="str">
        <f t="shared" si="156"/>
        <v>9758.76893032266-9098.47120605753i</v>
      </c>
      <c r="U503" s="170" t="str">
        <f t="shared" si="148"/>
        <v>-1.02723883477081+0.957733811163952i</v>
      </c>
      <c r="V503" s="170"/>
    </row>
    <row r="504" spans="1:22" x14ac:dyDescent="0.2">
      <c r="A504" s="8"/>
      <c r="B504" s="170">
        <f t="shared" si="157"/>
        <v>3.3349999999999502</v>
      </c>
      <c r="C504" s="170">
        <f t="shared" si="158"/>
        <v>2162.7185237267745</v>
      </c>
      <c r="D504" s="170">
        <f t="shared" si="149"/>
        <v>2.1627185237267743</v>
      </c>
      <c r="E504" s="170">
        <f t="shared" si="150"/>
        <v>18.831963115355556</v>
      </c>
      <c r="F504" s="170">
        <f t="shared" si="151"/>
        <v>-87.902400944098531</v>
      </c>
      <c r="G504" s="170">
        <f t="shared" si="152"/>
        <v>2.9051989729396999</v>
      </c>
      <c r="H504" s="170">
        <f t="shared" si="153"/>
        <v>137.32471968886412</v>
      </c>
      <c r="I504" s="170">
        <f t="shared" si="154"/>
        <v>21.737162088295257</v>
      </c>
      <c r="J504" s="170">
        <f t="shared" si="155"/>
        <v>49.42231874476559</v>
      </c>
      <c r="K504" s="170" t="str">
        <f t="shared" si="141"/>
        <v>1+0.0216112664356214i</v>
      </c>
      <c r="L504" s="170" t="str">
        <f t="shared" si="142"/>
        <v>1-0.00314952796336019i</v>
      </c>
      <c r="M504" s="170" t="str">
        <f t="shared" si="159"/>
        <v>1.00006806528796+0.0184617384722612i</v>
      </c>
      <c r="N504" s="170" t="str">
        <f t="shared" si="143"/>
        <v>1+20.659754952347i</v>
      </c>
      <c r="O504" s="170" t="str">
        <f t="shared" si="144"/>
        <v>0.999881840798451+0.0302195382565793i</v>
      </c>
      <c r="P504" s="170" t="str">
        <f t="shared" si="160"/>
        <v>0.375553585644447+20.6875333504542i</v>
      </c>
      <c r="Q504" s="170" t="str">
        <f t="shared" si="145"/>
        <v>0.319963901886709-8.73588784702478i</v>
      </c>
      <c r="R504" s="170" t="str">
        <f t="shared" si="146"/>
        <v>10000-8974.41770092437i</v>
      </c>
      <c r="S504" s="170" t="str">
        <f t="shared" si="147"/>
        <v>-735902.251475801i</v>
      </c>
      <c r="T504" s="170" t="str">
        <f t="shared" si="156"/>
        <v>9758.72890145475-8997.30352437583i</v>
      </c>
      <c r="U504" s="170" t="str">
        <f t="shared" si="148"/>
        <v>-1.02723462120576+0.947084581513246i</v>
      </c>
      <c r="V504" s="170"/>
    </row>
    <row r="505" spans="1:22" x14ac:dyDescent="0.2">
      <c r="A505" s="8"/>
      <c r="B505" s="170">
        <f t="shared" si="157"/>
        <v>3.3399999999999501</v>
      </c>
      <c r="C505" s="170">
        <f t="shared" si="158"/>
        <v>2187.7616239493022</v>
      </c>
      <c r="D505" s="170">
        <f t="shared" si="149"/>
        <v>2.1877616239493021</v>
      </c>
      <c r="E505" s="170">
        <f t="shared" si="150"/>
        <v>18.732173987325101</v>
      </c>
      <c r="F505" s="170">
        <f t="shared" si="151"/>
        <v>-87.941869515982361</v>
      </c>
      <c r="G505" s="170">
        <f t="shared" si="152"/>
        <v>2.8608543160999016</v>
      </c>
      <c r="H505" s="170">
        <f t="shared" si="153"/>
        <v>137.64350339806964</v>
      </c>
      <c r="I505" s="170">
        <f t="shared" si="154"/>
        <v>21.593028303425001</v>
      </c>
      <c r="J505" s="170">
        <f t="shared" si="155"/>
        <v>49.701633882087279</v>
      </c>
      <c r="K505" s="170" t="str">
        <f t="shared" si="141"/>
        <v>1+0.0218615131068111i</v>
      </c>
      <c r="L505" s="170" t="str">
        <f t="shared" si="142"/>
        <v>1-0.00318599777835219i</v>
      </c>
      <c r="M505" s="170" t="str">
        <f t="shared" si="159"/>
        <v>1.00006965073219+0.0186755153284589i</v>
      </c>
      <c r="N505" s="170" t="str">
        <f t="shared" si="143"/>
        <v>1+20.8989836398384i</v>
      </c>
      <c r="O505" s="170" t="str">
        <f t="shared" si="144"/>
        <v>0.999879088517082+0.0305694640175766i</v>
      </c>
      <c r="P505" s="170" t="str">
        <f t="shared" si="160"/>
        <v>0.36100836013512+20.9270261767526i</v>
      </c>
      <c r="Q505" s="170" t="str">
        <f t="shared" si="145"/>
        <v>0.310359876983367-8.63631446885125i</v>
      </c>
      <c r="R505" s="170" t="str">
        <f t="shared" si="146"/>
        <v>10000-8871.68839099281i</v>
      </c>
      <c r="S505" s="170" t="str">
        <f t="shared" si="147"/>
        <v>-727478.448061413i</v>
      </c>
      <c r="T505" s="170" t="str">
        <f t="shared" si="156"/>
        <v>9758.68794053465-8897.32840049892i</v>
      </c>
      <c r="U505" s="170" t="str">
        <f t="shared" si="148"/>
        <v>-1.02723030952996+0.936560884263046i</v>
      </c>
      <c r="V505" s="170"/>
    </row>
    <row r="506" spans="1:22" x14ac:dyDescent="0.2">
      <c r="A506" s="8"/>
      <c r="B506" s="170">
        <f t="shared" si="157"/>
        <v>3.34499999999995</v>
      </c>
      <c r="C506" s="170">
        <f t="shared" si="158"/>
        <v>2213.0947096053842</v>
      </c>
      <c r="D506" s="170">
        <f t="shared" si="149"/>
        <v>2.2130947096053841</v>
      </c>
      <c r="E506" s="170">
        <f t="shared" si="150"/>
        <v>18.632379141153798</v>
      </c>
      <c r="F506" s="170">
        <f t="shared" si="151"/>
        <v>-87.981067351870067</v>
      </c>
      <c r="G506" s="170">
        <f t="shared" si="152"/>
        <v>2.8170766965421117</v>
      </c>
      <c r="H506" s="170">
        <f t="shared" si="153"/>
        <v>137.96173483316875</v>
      </c>
      <c r="I506" s="170">
        <f t="shared" si="154"/>
        <v>21.449455837695911</v>
      </c>
      <c r="J506" s="170">
        <f t="shared" si="155"/>
        <v>49.980667481298681</v>
      </c>
      <c r="K506" s="170" t="str">
        <f t="shared" si="141"/>
        <v>1+0.0221146574978836i</v>
      </c>
      <c r="L506" s="170" t="str">
        <f t="shared" si="142"/>
        <v>1-0.00322288989389876i</v>
      </c>
      <c r="M506" s="170" t="str">
        <f t="shared" si="159"/>
        <v>1.00007127310616+0.0188917676039848i</v>
      </c>
      <c r="N506" s="170" t="str">
        <f t="shared" si="143"/>
        <v>1+21.1409824649743i</v>
      </c>
      <c r="O506" s="170" t="str">
        <f t="shared" si="144"/>
        <v>0.999876272126843+0.0309234417279177i</v>
      </c>
      <c r="P506" s="170" t="str">
        <f t="shared" si="160"/>
        <v>0.34612433280028+21.1692901779054i</v>
      </c>
      <c r="Q506" s="170" t="str">
        <f t="shared" si="145"/>
        <v>0.300973513755626-8.53786494832067i</v>
      </c>
      <c r="R506" s="170" t="str">
        <f t="shared" si="146"/>
        <v>10000-8770.13501374802i</v>
      </c>
      <c r="S506" s="170" t="str">
        <f t="shared" si="147"/>
        <v>-719151.071127338i</v>
      </c>
      <c r="T506" s="170" t="str">
        <f t="shared" si="156"/>
        <v>9758.64602586814-8798.5325819531i</v>
      </c>
      <c r="U506" s="170" t="str">
        <f t="shared" si="148"/>
        <v>-1.02722589745981+0.926161324416117i</v>
      </c>
      <c r="V506" s="170"/>
    </row>
    <row r="507" spans="1:22" x14ac:dyDescent="0.2">
      <c r="A507" s="8"/>
      <c r="B507" s="170">
        <f t="shared" si="157"/>
        <v>3.3499999999999499</v>
      </c>
      <c r="C507" s="170">
        <f t="shared" si="158"/>
        <v>2238.721138568083</v>
      </c>
      <c r="D507" s="170">
        <f t="shared" si="149"/>
        <v>2.2387211385680832</v>
      </c>
      <c r="E507" s="170">
        <f t="shared" si="150"/>
        <v>18.532578684842818</v>
      </c>
      <c r="F507" s="170">
        <f t="shared" si="151"/>
        <v>-88.01999956755985</v>
      </c>
      <c r="G507" s="170">
        <f t="shared" si="152"/>
        <v>2.7738644758856541</v>
      </c>
      <c r="H507" s="170">
        <f t="shared" si="153"/>
        <v>138.27937078175964</v>
      </c>
      <c r="I507" s="170">
        <f t="shared" si="154"/>
        <v>21.30644316072847</v>
      </c>
      <c r="J507" s="170">
        <f t="shared" si="155"/>
        <v>50.259371214199788</v>
      </c>
      <c r="K507" s="170" t="str">
        <f t="shared" si="141"/>
        <v>1+0.0223707331628537i</v>
      </c>
      <c r="L507" s="170" t="str">
        <f t="shared" si="142"/>
        <v>1-0.00326020920000985i</v>
      </c>
      <c r="M507" s="170" t="str">
        <f t="shared" si="159"/>
        <v>1.00007293327007+0.0191105239628439i</v>
      </c>
      <c r="N507" s="170" t="str">
        <f t="shared" si="143"/>
        <v>1+21.3857835044368i</v>
      </c>
      <c r="O507" s="170" t="str">
        <f t="shared" si="144"/>
        <v>0.999873390134449+0.0312815183069647i</v>
      </c>
      <c r="P507" s="170" t="str">
        <f t="shared" si="160"/>
        <v>0.330893611931625+21.4143573715696i</v>
      </c>
      <c r="Q507" s="170" t="str">
        <f t="shared" si="145"/>
        <v>0.291799902729452-8.44052694170832i</v>
      </c>
      <c r="R507" s="170" t="str">
        <f t="shared" si="146"/>
        <v>10000-8669.74410839979i</v>
      </c>
      <c r="S507" s="170" t="str">
        <f t="shared" si="147"/>
        <v>-710919.016888782i</v>
      </c>
      <c r="T507" s="170" t="str">
        <f t="shared" si="156"/>
        <v>9758.60313525634-8700.90297254931i</v>
      </c>
      <c r="U507" s="170" t="str">
        <f t="shared" si="148"/>
        <v>-1.02722138265856+0.915884523426244i</v>
      </c>
      <c r="V507" s="170"/>
    </row>
    <row r="508" spans="1:22" x14ac:dyDescent="0.2">
      <c r="A508" s="8"/>
      <c r="B508" s="170">
        <f t="shared" si="157"/>
        <v>3.3549999999999498</v>
      </c>
      <c r="C508" s="170">
        <f t="shared" si="158"/>
        <v>2264.6443075928</v>
      </c>
      <c r="D508" s="170">
        <f t="shared" si="149"/>
        <v>2.2646443075928002</v>
      </c>
      <c r="E508" s="170">
        <f t="shared" si="150"/>
        <v>18.432772723456953</v>
      </c>
      <c r="F508" s="170">
        <f t="shared" si="151"/>
        <v>-88.058671245995455</v>
      </c>
      <c r="G508" s="170">
        <f t="shared" si="152"/>
        <v>2.7312158732025775</v>
      </c>
      <c r="H508" s="170">
        <f t="shared" si="153"/>
        <v>138.59636833651203</v>
      </c>
      <c r="I508" s="170">
        <f t="shared" si="154"/>
        <v>21.163988596659529</v>
      </c>
      <c r="J508" s="170">
        <f t="shared" si="155"/>
        <v>50.537697090516573</v>
      </c>
      <c r="K508" s="170" t="str">
        <f t="shared" si="141"/>
        <v>1+0.0226297740442734i</v>
      </c>
      <c r="L508" s="170" t="str">
        <f t="shared" si="142"/>
        <v>1-0.00329796064331906i</v>
      </c>
      <c r="M508" s="170" t="str">
        <f t="shared" si="159"/>
        <v>1.00007463210417+0.0193318134009543i</v>
      </c>
      <c r="N508" s="170" t="str">
        <f t="shared" si="143"/>
        <v>1+21.6334192063385i</v>
      </c>
      <c r="O508" s="170" t="str">
        <f t="shared" si="144"/>
        <v>0.999870441011828+0.0316437412173804i</v>
      </c>
      <c r="P508" s="170" t="str">
        <f t="shared" si="160"/>
        <v>0.315308121999346+21.6622601436528i</v>
      </c>
      <c r="Q508" s="170" t="str">
        <f t="shared" si="145"/>
        <v>0.282834244218915-8.34428822884084i</v>
      </c>
      <c r="R508" s="170" t="str">
        <f t="shared" si="146"/>
        <v>10000-8570.50236824233i</v>
      </c>
      <c r="S508" s="170" t="str">
        <f t="shared" si="147"/>
        <v>-702781.194195871i</v>
      </c>
      <c r="T508" s="170" t="str">
        <f t="shared" si="156"/>
        <v>9758.55924598416-8604.42663064637i</v>
      </c>
      <c r="U508" s="170" t="str">
        <f t="shared" si="148"/>
        <v>-1.02721676273518+0.905729119015409i</v>
      </c>
      <c r="V508" s="170"/>
    </row>
    <row r="509" spans="1:22" x14ac:dyDescent="0.2">
      <c r="A509" s="8"/>
      <c r="B509" s="170">
        <f t="shared" si="157"/>
        <v>3.3599999999999497</v>
      </c>
      <c r="C509" s="170">
        <f t="shared" si="158"/>
        <v>2290.8676527675102</v>
      </c>
      <c r="D509" s="170">
        <f t="shared" si="149"/>
        <v>2.2908676527675103</v>
      </c>
      <c r="E509" s="170">
        <f t="shared" si="150"/>
        <v>18.33296135917832</v>
      </c>
      <c r="F509" s="170">
        <f t="shared" si="151"/>
        <v>-88.097087437848344</v>
      </c>
      <c r="G509" s="170">
        <f t="shared" si="152"/>
        <v>2.6891289668366465</v>
      </c>
      <c r="H509" s="170">
        <f t="shared" si="153"/>
        <v>138.91268492076958</v>
      </c>
      <c r="I509" s="170">
        <f t="shared" si="154"/>
        <v>21.022090326014968</v>
      </c>
      <c r="J509" s="170">
        <f t="shared" si="155"/>
        <v>50.815597482921234</v>
      </c>
      <c r="K509" s="170" t="str">
        <f t="shared" si="141"/>
        <v>1+0.0228918144777309i</v>
      </c>
      <c r="L509" s="170" t="str">
        <f t="shared" si="142"/>
        <v>1-0.00333614922773932i</v>
      </c>
      <c r="M509" s="170" t="str">
        <f t="shared" si="159"/>
        <v>1.00007637050919+0.0195556652499916i</v>
      </c>
      <c r="N509" s="170" t="str">
        <f t="shared" si="143"/>
        <v>1+21.8839223945235i</v>
      </c>
      <c r="O509" s="170" t="str">
        <f t="shared" si="144"/>
        <v>0.999867423195317+0.0320101584714191i</v>
      </c>
      <c r="P509" s="170" t="str">
        <f t="shared" si="160"/>
        <v>0.299359599370382+21.9130312524899i</v>
      </c>
      <c r="Q509" s="170" t="str">
        <f t="shared" si="145"/>
        <v>0.274071845916188-8.24913671227366i</v>
      </c>
      <c r="R509" s="170" t="str">
        <f t="shared" si="146"/>
        <v>10000-8472.39663889059i</v>
      </c>
      <c r="S509" s="170" t="str">
        <f t="shared" si="147"/>
        <v>-694736.524389029i</v>
      </c>
      <c r="T509" s="170" t="str">
        <f t="shared" si="156"/>
        <v>9758.51433480817-8509.09076743446i</v>
      </c>
      <c r="U509" s="170" t="str">
        <f t="shared" si="148"/>
        <v>-1.02721203524297+0.895693764993102i</v>
      </c>
      <c r="V509" s="170"/>
    </row>
    <row r="510" spans="1:22" x14ac:dyDescent="0.2">
      <c r="A510" s="8"/>
      <c r="B510" s="170">
        <f t="shared" si="157"/>
        <v>3.3649999999999496</v>
      </c>
      <c r="C510" s="170">
        <f t="shared" si="158"/>
        <v>2317.3946499682106</v>
      </c>
      <c r="D510" s="170">
        <f t="shared" si="149"/>
        <v>2.3173946499682105</v>
      </c>
      <c r="E510" s="170">
        <f t="shared" si="150"/>
        <v>18.233144691359733</v>
      </c>
      <c r="F510" s="170">
        <f t="shared" si="151"/>
        <v>-88.13525316209855</v>
      </c>
      <c r="G510" s="170">
        <f t="shared" si="152"/>
        <v>2.6476016963583038</v>
      </c>
      <c r="H510" s="170">
        <f t="shared" si="153"/>
        <v>139.2282783136198</v>
      </c>
      <c r="I510" s="170">
        <f t="shared" si="154"/>
        <v>20.880746387718037</v>
      </c>
      <c r="J510" s="170">
        <f t="shared" si="155"/>
        <v>51.093025151521246</v>
      </c>
      <c r="K510" s="170" t="str">
        <f t="shared" si="141"/>
        <v>1+0.0231568891964018i</v>
      </c>
      <c r="L510" s="170" t="str">
        <f t="shared" si="142"/>
        <v>1-0.00337478001512612i</v>
      </c>
      <c r="M510" s="170" t="str">
        <f t="shared" si="159"/>
        <v>1.00007814940687+0.0197821091812757i</v>
      </c>
      <c r="N510" s="170" t="str">
        <f t="shared" si="143"/>
        <v>1+22.137326272918i</v>
      </c>
      <c r="O510" s="170" t="str">
        <f t="shared" si="144"/>
        <v>0.999864335084829+0.032380818637291i</v>
      </c>
      <c r="P510" s="170" t="str">
        <f t="shared" si="160"/>
        <v>0.283039587926934+22.1667038330644i</v>
      </c>
      <c r="Q510" s="170" t="str">
        <f t="shared" si="145"/>
        <v>0.265508120532467-8.15506041645914i</v>
      </c>
      <c r="R510" s="170" t="str">
        <f t="shared" si="146"/>
        <v>10000-8375.41391653636i</v>
      </c>
      <c r="S510" s="170" t="str">
        <f t="shared" si="147"/>
        <v>-686783.941155983i</v>
      </c>
      <c r="T510" s="170" t="str">
        <f t="shared" si="156"/>
        <v>9758.46837794446-8414.88274523863i</v>
      </c>
      <c r="U510" s="170" t="str">
        <f t="shared" si="148"/>
        <v>-1.02720719767837+0.885777131077752i</v>
      </c>
      <c r="V510" s="170"/>
    </row>
    <row r="511" spans="1:22" x14ac:dyDescent="0.2">
      <c r="A511" s="8"/>
      <c r="B511" s="170">
        <f t="shared" si="157"/>
        <v>3.3699999999999495</v>
      </c>
      <c r="C511" s="170">
        <f t="shared" si="158"/>
        <v>2344.2288153196509</v>
      </c>
      <c r="D511" s="170">
        <f t="shared" si="149"/>
        <v>2.3442288153196511</v>
      </c>
      <c r="E511" s="170">
        <f t="shared" si="150"/>
        <v>18.133322816575443</v>
      </c>
      <c r="F511" s="170">
        <f t="shared" si="151"/>
        <v>-88.173173406613671</v>
      </c>
      <c r="G511" s="170">
        <f t="shared" si="152"/>
        <v>2.6066318646496249</v>
      </c>
      <c r="H511" s="170">
        <f t="shared" si="153"/>
        <v>139.54310667438446</v>
      </c>
      <c r="I511" s="170">
        <f t="shared" si="154"/>
        <v>20.739954681225068</v>
      </c>
      <c r="J511" s="170">
        <f t="shared" si="155"/>
        <v>51.36993326777079</v>
      </c>
      <c r="K511" s="170" t="str">
        <f t="shared" si="141"/>
        <v>1+0.0234250333356531i</v>
      </c>
      <c r="L511" s="170" t="str">
        <f t="shared" si="142"/>
        <v>1-0.00341385812594849i</v>
      </c>
      <c r="M511" s="170" t="str">
        <f t="shared" si="159"/>
        <v>1.0000799697404+0.0200111752097046i</v>
      </c>
      <c r="N511" s="170" t="str">
        <f t="shared" si="143"/>
        <v>1+22.3936644299317i</v>
      </c>
      <c r="O511" s="170" t="str">
        <f t="shared" si="144"/>
        <v>0.999861175043007+0.0327557708455996i</v>
      </c>
      <c r="P511" s="170" t="str">
        <f t="shared" si="160"/>
        <v>0.266339434582909+22.4233114012759i</v>
      </c>
      <c r="Q511" s="170" t="str">
        <f t="shared" si="145"/>
        <v>0.257138583488821-8.06204748690409i</v>
      </c>
      <c r="R511" s="170" t="str">
        <f t="shared" si="146"/>
        <v>10000-8279.54134622482i</v>
      </c>
      <c r="S511" s="170" t="str">
        <f t="shared" si="147"/>
        <v>-678922.390390436i</v>
      </c>
      <c r="T511" s="170" t="str">
        <f t="shared" si="156"/>
        <v>9758.42135105596-8321.79007584253i</v>
      </c>
      <c r="U511" s="170" t="str">
        <f t="shared" si="148"/>
        <v>-1.02720224747958+0.875977902720267i</v>
      </c>
      <c r="V511" s="170"/>
    </row>
    <row r="512" spans="1:22" x14ac:dyDescent="0.2">
      <c r="A512" s="8"/>
      <c r="B512" s="170">
        <f t="shared" si="157"/>
        <v>3.3749999999999494</v>
      </c>
      <c r="C512" s="170">
        <f t="shared" si="158"/>
        <v>2371.3737056613809</v>
      </c>
      <c r="D512" s="170">
        <f t="shared" si="149"/>
        <v>2.3713737056613811</v>
      </c>
      <c r="E512" s="170">
        <f t="shared" si="150"/>
        <v>18.033495828671281</v>
      </c>
      <c r="F512" s="170">
        <f t="shared" si="151"/>
        <v>-88.2108531287262</v>
      </c>
      <c r="G512" s="170">
        <f t="shared" si="152"/>
        <v>2.5662171401161182</v>
      </c>
      <c r="H512" s="170">
        <f t="shared" si="153"/>
        <v>139.85712856650201</v>
      </c>
      <c r="I512" s="170">
        <f t="shared" si="154"/>
        <v>20.599712968787401</v>
      </c>
      <c r="J512" s="170">
        <f t="shared" si="155"/>
        <v>51.646275437775813</v>
      </c>
      <c r="K512" s="170" t="str">
        <f t="shared" si="141"/>
        <v>1+0.0236962824376999i</v>
      </c>
      <c r="L512" s="170" t="str">
        <f t="shared" si="142"/>
        <v>1-0.0034533887399677i</v>
      </c>
      <c r="M512" s="170" t="str">
        <f t="shared" si="159"/>
        <v>1.00008183247495+0.0202428936977322i</v>
      </c>
      <c r="N512" s="170" t="str">
        <f t="shared" si="143"/>
        <v>1+22.6529708429096i</v>
      </c>
      <c r="O512" s="170" t="str">
        <f t="shared" si="144"/>
        <v>0.999857941394355+0.0331350647958539i</v>
      </c>
      <c r="P512" s="170" t="str">
        <f t="shared" si="160"/>
        <v>0.249250284695956+22.6828878582538i</v>
      </c>
      <c r="Q512" s="170" t="str">
        <f t="shared" si="145"/>
        <v>0.248958850656025-7.97008618931932i</v>
      </c>
      <c r="R512" s="170" t="str">
        <f t="shared" si="146"/>
        <v>10000-8184.76622015064i</v>
      </c>
      <c r="S512" s="170" t="str">
        <f t="shared" si="147"/>
        <v>-671150.83005235i</v>
      </c>
      <c r="T512" s="170" t="str">
        <f t="shared" si="156"/>
        <v>9758.37322923972-8229.80041883203i</v>
      </c>
      <c r="U512" s="170" t="str">
        <f t="shared" si="148"/>
        <v>-1.02719718202524+0.866294780929689i</v>
      </c>
      <c r="V512" s="170"/>
    </row>
    <row r="513" spans="1:22" x14ac:dyDescent="0.2">
      <c r="A513" s="8"/>
      <c r="B513" s="170">
        <f t="shared" si="157"/>
        <v>3.3799999999999493</v>
      </c>
      <c r="C513" s="170">
        <f t="shared" si="158"/>
        <v>2398.8329190192126</v>
      </c>
      <c r="D513" s="170">
        <f t="shared" si="149"/>
        <v>2.3988329190192124</v>
      </c>
      <c r="E513" s="170">
        <f t="shared" si="150"/>
        <v>17.933663818812931</v>
      </c>
      <c r="F513" s="170">
        <f t="shared" si="151"/>
        <v>-88.248297255809234</v>
      </c>
      <c r="G513" s="170">
        <f t="shared" si="152"/>
        <v>2.5263550590195023</v>
      </c>
      <c r="H513" s="170">
        <f t="shared" si="153"/>
        <v>140.17030298076915</v>
      </c>
      <c r="I513" s="170">
        <f t="shared" si="154"/>
        <v>20.460018877832432</v>
      </c>
      <c r="J513" s="170">
        <f t="shared" si="155"/>
        <v>51.922005724959917</v>
      </c>
      <c r="K513" s="170" t="str">
        <f t="shared" si="141"/>
        <v>1+0.0239706724563168i</v>
      </c>
      <c r="L513" s="170" t="str">
        <f t="shared" si="142"/>
        <v>1-0.0034933770969238i</v>
      </c>
      <c r="M513" s="170" t="str">
        <f t="shared" si="159"/>
        <v>1.00008373859816+0.020477295359393i</v>
      </c>
      <c r="N513" s="170" t="str">
        <f t="shared" si="143"/>
        <v>1+22.9152798826359i</v>
      </c>
      <c r="O513" s="170" t="str">
        <f t="shared" si="144"/>
        <v>0.99985463242435+0.0335187507630563i</v>
      </c>
      <c r="P513" s="170" t="str">
        <f t="shared" si="160"/>
        <v>0.231763077372599+22.9454674947171i</v>
      </c>
      <c r="Q513" s="170" t="str">
        <f t="shared" si="145"/>
        <v>0.240964636142387-7.8791649087606i</v>
      </c>
      <c r="R513" s="170" t="str">
        <f t="shared" si="146"/>
        <v>10000-8091.07597597346i</v>
      </c>
      <c r="S513" s="170" t="str">
        <f t="shared" si="147"/>
        <v>-663468.230029826i</v>
      </c>
      <c r="T513" s="170" t="str">
        <f t="shared" si="156"/>
        <v>9758.32398701371-8138.90157995799i</v>
      </c>
      <c r="U513" s="170" t="str">
        <f t="shared" si="148"/>
        <v>-1.02719199863302+0.856726482100842i</v>
      </c>
      <c r="V513" s="170"/>
    </row>
    <row r="514" spans="1:22" x14ac:dyDescent="0.2">
      <c r="A514" s="8"/>
      <c r="B514" s="170">
        <f t="shared" si="157"/>
        <v>3.3849999999999492</v>
      </c>
      <c r="C514" s="170">
        <f t="shared" si="158"/>
        <v>2426.6100950821324</v>
      </c>
      <c r="D514" s="170">
        <f t="shared" si="149"/>
        <v>2.4266100950821325</v>
      </c>
      <c r="E514" s="170">
        <f t="shared" si="150"/>
        <v>17.833826875533362</v>
      </c>
      <c r="F514" s="170">
        <f t="shared" si="151"/>
        <v>-88.285510685850454</v>
      </c>
      <c r="G514" s="170">
        <f t="shared" si="152"/>
        <v>2.4870430279278235</v>
      </c>
      <c r="H514" s="170">
        <f t="shared" si="153"/>
        <v>140.48258935790858</v>
      </c>
      <c r="I514" s="170">
        <f t="shared" si="154"/>
        <v>20.320869903461187</v>
      </c>
      <c r="J514" s="170">
        <f t="shared" si="155"/>
        <v>52.197078672058126</v>
      </c>
      <c r="K514" s="170" t="str">
        <f t="shared" si="141"/>
        <v>1+0.0242482397616038i</v>
      </c>
      <c r="L514" s="170" t="str">
        <f t="shared" si="142"/>
        <v>1-0.0035338284972302i</v>
      </c>
      <c r="M514" s="170" t="str">
        <f t="shared" si="159"/>
        <v>1.00008568912068+0.0207144112643736i</v>
      </c>
      <c r="N514" s="170" t="str">
        <f t="shared" si="143"/>
        <v>1+23.1806263178897i</v>
      </c>
      <c r="O514" s="170" t="str">
        <f t="shared" si="144"/>
        <v>0.999851246378533+0.033906879604366i</v>
      </c>
      <c r="P514" s="170" t="str">
        <f t="shared" si="160"/>
        <v>0.213868540664049+23.2110849953814i</v>
      </c>
      <c r="Q514" s="170" t="str">
        <f t="shared" si="145"/>
        <v>0.233151750128666-7.78927214876273i</v>
      </c>
      <c r="R514" s="170" t="str">
        <f t="shared" si="146"/>
        <v>10000-7998.45819515302i</v>
      </c>
      <c r="S514" s="170" t="str">
        <f t="shared" si="147"/>
        <v>-655873.572002546i</v>
      </c>
      <c r="T514" s="170" t="str">
        <f t="shared" si="156"/>
        <v>9758.27359830338-8049.08150951892i</v>
      </c>
      <c r="U514" s="170" t="str">
        <f t="shared" si="148"/>
        <v>-1.02718669455825+0.847271737844098i</v>
      </c>
      <c r="V514" s="170"/>
    </row>
    <row r="515" spans="1:22" x14ac:dyDescent="0.2">
      <c r="A515" s="8"/>
      <c r="B515" s="170">
        <f t="shared" si="157"/>
        <v>3.3899999999999491</v>
      </c>
      <c r="C515" s="170">
        <f t="shared" si="158"/>
        <v>2454.7089156847437</v>
      </c>
      <c r="D515" s="170">
        <f t="shared" si="149"/>
        <v>2.4547089156847437</v>
      </c>
      <c r="E515" s="170">
        <f t="shared" si="150"/>
        <v>17.733985084778421</v>
      </c>
      <c r="F515" s="170">
        <f t="shared" si="151"/>
        <v>-88.32249828802432</v>
      </c>
      <c r="G515" s="170">
        <f t="shared" si="152"/>
        <v>2.448278326276105</v>
      </c>
      <c r="H515" s="170">
        <f t="shared" si="153"/>
        <v>140.79394761043659</v>
      </c>
      <c r="I515" s="170">
        <f t="shared" si="154"/>
        <v>20.182263411054528</v>
      </c>
      <c r="J515" s="170">
        <f t="shared" si="155"/>
        <v>52.471449322412269</v>
      </c>
      <c r="K515" s="170" t="str">
        <f t="shared" si="141"/>
        <v>1+0.0245290211448063i</v>
      </c>
      <c r="L515" s="170" t="str">
        <f t="shared" si="142"/>
        <v>1-0.00357474830267621i</v>
      </c>
      <c r="M515" s="170" t="str">
        <f t="shared" si="159"/>
        <v>1.0000876850767+0.0209542728421301i</v>
      </c>
      <c r="N515" s="170" t="str">
        <f t="shared" si="143"/>
        <v>1+23.4490453200535i</v>
      </c>
      <c r="O515" s="170" t="str">
        <f t="shared" si="144"/>
        <v>0.999847781461576+0.0342995027658407i</v>
      </c>
      <c r="P515" s="170" t="str">
        <f t="shared" si="160"/>
        <v>0.195557186650077+23.4797754434133i</v>
      </c>
      <c r="Q515" s="170" t="str">
        <f t="shared" si="145"/>
        <v>0.22551609674913-7.70039653046641i</v>
      </c>
      <c r="R515" s="170" t="str">
        <f t="shared" si="146"/>
        <v>10000-7906.90060130261i</v>
      </c>
      <c r="S515" s="170" t="str">
        <f t="shared" si="147"/>
        <v>-648365.849306817i</v>
      </c>
      <c r="T515" s="170" t="str">
        <f t="shared" si="156"/>
        <v>9758.2220364279-7960.32830076188i</v>
      </c>
      <c r="U515" s="170" t="str">
        <f t="shared" si="148"/>
        <v>-1.02718126699241+0.837929294817041i</v>
      </c>
      <c r="V515" s="170"/>
    </row>
    <row r="516" spans="1:22" x14ac:dyDescent="0.2">
      <c r="A516" s="8"/>
      <c r="B516" s="170">
        <f t="shared" si="157"/>
        <v>3.3949999999999489</v>
      </c>
      <c r="C516" s="170">
        <f t="shared" si="158"/>
        <v>2483.1331052952801</v>
      </c>
      <c r="D516" s="170">
        <f t="shared" si="149"/>
        <v>2.4831331052952801</v>
      </c>
      <c r="E516" s="170">
        <f t="shared" si="150"/>
        <v>17.634138529951578</v>
      </c>
      <c r="F516" s="170">
        <f t="shared" si="151"/>
        <v>-88.359264903262499</v>
      </c>
      <c r="G516" s="170">
        <f t="shared" si="152"/>
        <v>2.4100581090343831</v>
      </c>
      <c r="H516" s="170">
        <f t="shared" si="153"/>
        <v>141.10433814380028</v>
      </c>
      <c r="I516" s="170">
        <f t="shared" si="154"/>
        <v>20.044196638985962</v>
      </c>
      <c r="J516" s="170">
        <f t="shared" si="155"/>
        <v>52.745073240537778</v>
      </c>
      <c r="K516" s="170" t="str">
        <f t="shared" si="141"/>
        <v>1+0.0248130538231927i</v>
      </c>
      <c r="L516" s="170" t="str">
        <f t="shared" si="142"/>
        <v>1-0.00361614193713769i</v>
      </c>
      <c r="M516" s="170" t="str">
        <f t="shared" si="159"/>
        <v>1.00008972752452+0.021196911886055i</v>
      </c>
      <c r="N516" s="170" t="str">
        <f t="shared" si="143"/>
        <v>1+23.7205724677753i</v>
      </c>
      <c r="O516" s="170" t="str">
        <f t="shared" si="144"/>
        <v>0.999844235836336+0.034696672289255i</v>
      </c>
      <c r="P516" s="170" t="str">
        <f t="shared" si="160"/>
        <v>0.176819306408412+23.7515743249325i</v>
      </c>
      <c r="Q516" s="170" t="str">
        <f t="shared" si="145"/>
        <v>0.218053672017861-7.61252679173939i</v>
      </c>
      <c r="R516" s="170" t="str">
        <f t="shared" si="146"/>
        <v>10000-7816.39105856252i</v>
      </c>
      <c r="S516" s="170" t="str">
        <f t="shared" si="147"/>
        <v>-640944.066802129i</v>
      </c>
      <c r="T516" s="170" t="str">
        <f t="shared" si="156"/>
        <v>9758.16927408613-7872.63018830356i</v>
      </c>
      <c r="U516" s="170" t="str">
        <f t="shared" si="148"/>
        <v>-1.0271757130617+0.828697914558271i</v>
      </c>
      <c r="V516" s="170"/>
    </row>
    <row r="517" spans="1:22" x14ac:dyDescent="0.2">
      <c r="A517" s="8"/>
      <c r="B517" s="170">
        <f t="shared" si="157"/>
        <v>3.3999999999999488</v>
      </c>
      <c r="C517" s="170">
        <f t="shared" si="158"/>
        <v>2511.8864315092865</v>
      </c>
      <c r="D517" s="170">
        <f t="shared" si="149"/>
        <v>2.5118864315092866</v>
      </c>
      <c r="E517" s="170">
        <f t="shared" si="150"/>
        <v>17.53428729195663</v>
      </c>
      <c r="F517" s="170">
        <f t="shared" si="151"/>
        <v>-88.395815344822566</v>
      </c>
      <c r="G517" s="170">
        <f t="shared" si="152"/>
        <v>2.3723794094755015</v>
      </c>
      <c r="H517" s="170">
        <f t="shared" si="153"/>
        <v>141.41372187676467</v>
      </c>
      <c r="I517" s="170">
        <f t="shared" si="154"/>
        <v>19.906666701432133</v>
      </c>
      <c r="J517" s="170">
        <f t="shared" si="155"/>
        <v>53.017906531942103</v>
      </c>
      <c r="K517" s="170" t="str">
        <f t="shared" si="141"/>
        <v>1+0.0251003754449867i</v>
      </c>
      <c r="L517" s="170" t="str">
        <f t="shared" si="142"/>
        <v>1-0.00365801488729608i</v>
      </c>
      <c r="M517" s="170" t="str">
        <f t="shared" si="159"/>
        <v>1.00009181754705+0.0214423605576906i</v>
      </c>
      <c r="N517" s="170" t="str">
        <f t="shared" si="143"/>
        <v>1+23.9952437516845i</v>
      </c>
      <c r="O517" s="170" t="str">
        <f t="shared" si="144"/>
        <v>0.999840607622874+0.0350984408189991i</v>
      </c>
      <c r="P517" s="170" t="str">
        <f t="shared" si="160"/>
        <v>0.157644964866918+24.0265175335622i</v>
      </c>
      <c r="Q517" s="170" t="str">
        <f t="shared" si="145"/>
        <v>0.210760561799374-7.52565178629145i</v>
      </c>
      <c r="R517" s="170" t="str">
        <f t="shared" si="146"/>
        <v>10000-7726.91756999081i</v>
      </c>
      <c r="S517" s="170" t="str">
        <f t="shared" si="147"/>
        <v>-633607.240739248i</v>
      </c>
      <c r="T517" s="170" t="str">
        <f t="shared" si="156"/>
        <v>9758.1152833422-7785.97554656864i</v>
      </c>
      <c r="U517" s="170" t="str">
        <f t="shared" si="148"/>
        <v>-1.0271700298255+0.819576373323016i</v>
      </c>
      <c r="V517" s="170"/>
    </row>
    <row r="518" spans="1:22" x14ac:dyDescent="0.2">
      <c r="A518" s="8"/>
      <c r="B518" s="170">
        <f t="shared" si="157"/>
        <v>3.4049999999999487</v>
      </c>
      <c r="C518" s="170">
        <f t="shared" si="158"/>
        <v>2540.972705549008</v>
      </c>
      <c r="D518" s="170">
        <f t="shared" si="149"/>
        <v>2.5409727055490081</v>
      </c>
      <c r="E518" s="170">
        <f t="shared" si="150"/>
        <v>17.4344314492403</v>
      </c>
      <c r="F518" s="170">
        <f t="shared" si="151"/>
        <v>-88.432154398854991</v>
      </c>
      <c r="G518" s="170">
        <f t="shared" si="152"/>
        <v>2.3352391420386454</v>
      </c>
      <c r="H518" s="170">
        <f t="shared" si="153"/>
        <v>141.72206026102006</v>
      </c>
      <c r="I518" s="170">
        <f t="shared" si="154"/>
        <v>19.769670591278945</v>
      </c>
      <c r="J518" s="170">
        <f t="shared" si="155"/>
        <v>53.289905862165071</v>
      </c>
      <c r="K518" s="170" t="str">
        <f t="shared" si="141"/>
        <v>1+0.0253910240943582i</v>
      </c>
      <c r="L518" s="170" t="str">
        <f t="shared" si="142"/>
        <v>1-0.00370037270336555i</v>
      </c>
      <c r="M518" s="170" t="str">
        <f t="shared" si="159"/>
        <v>1.00009395625247+0.0216906513909926i</v>
      </c>
      <c r="N518" s="170" t="str">
        <f t="shared" si="143"/>
        <v>1+24.2730955791623i</v>
      </c>
      <c r="O518" s="170" t="str">
        <f t="shared" si="144"/>
        <v>0.999836894897464+0.0355048616090564i</v>
      </c>
      <c r="P518" s="170" t="str">
        <f t="shared" si="160"/>
        <v>0.138023995535908+24.3046413750281i</v>
      </c>
      <c r="Q518" s="170" t="str">
        <f t="shared" si="145"/>
        <v>0.203632939822743-7.43976048278543i</v>
      </c>
      <c r="R518" s="170" t="str">
        <f t="shared" si="146"/>
        <v>10000-7638.4682759735i</v>
      </c>
      <c r="S518" s="170" t="str">
        <f t="shared" si="147"/>
        <v>-626354.398629827i</v>
      </c>
      <c r="T518" s="170" t="str">
        <f t="shared" si="156"/>
        <v>9758.06003561078-7700.35288824767i</v>
      </c>
      <c r="U518" s="170" t="str">
        <f t="shared" si="148"/>
        <v>-1.02716421427482+0.810563461920809i</v>
      </c>
      <c r="V518" s="170"/>
    </row>
    <row r="519" spans="1:22" x14ac:dyDescent="0.2">
      <c r="A519" s="8"/>
      <c r="B519" s="170">
        <f t="shared" si="157"/>
        <v>3.4099999999999486</v>
      </c>
      <c r="C519" s="170">
        <f t="shared" si="158"/>
        <v>2570.3957827685608</v>
      </c>
      <c r="D519" s="170">
        <f t="shared" si="149"/>
        <v>2.5703957827685606</v>
      </c>
      <c r="E519" s="170">
        <f t="shared" si="150"/>
        <v>17.334571077832358</v>
      </c>
      <c r="F519" s="170">
        <f t="shared" si="151"/>
        <v>-88.468286824968175</v>
      </c>
      <c r="G519" s="170">
        <f t="shared" si="152"/>
        <v>2.2986341052822388</v>
      </c>
      <c r="H519" s="170">
        <f t="shared" si="153"/>
        <v>142.02931529999483</v>
      </c>
      <c r="I519" s="170">
        <f t="shared" si="154"/>
        <v>19.633205183114598</v>
      </c>
      <c r="J519" s="170">
        <f t="shared" si="155"/>
        <v>53.56102847502666</v>
      </c>
      <c r="K519" s="170" t="str">
        <f t="shared" si="141"/>
        <v>1+0.0256850382964708i</v>
      </c>
      <c r="L519" s="170" t="str">
        <f t="shared" si="142"/>
        <v>1-0.00374322099982875i</v>
      </c>
      <c r="M519" s="170" t="str">
        <f t="shared" si="159"/>
        <v>1.00009614477473+0.0219418172966421i</v>
      </c>
      <c r="N519" s="170" t="str">
        <f t="shared" si="143"/>
        <v>1+24.5541647791673i</v>
      </c>
      <c r="O519" s="170" t="str">
        <f t="shared" si="144"/>
        <v>0.99983309569157+0.0359159885300625i</v>
      </c>
      <c r="P519" s="170" t="str">
        <f t="shared" si="160"/>
        <v>0.117945995117733+24.5859825718058i</v>
      </c>
      <c r="Q519" s="170" t="str">
        <f t="shared" si="145"/>
        <v>0.19666706573828-7.35484196394284i</v>
      </c>
      <c r="R519" s="170" t="str">
        <f t="shared" si="146"/>
        <v>10000-7551.03145265246i</v>
      </c>
      <c r="S519" s="170" t="str">
        <f t="shared" si="147"/>
        <v>-619184.579117502i</v>
      </c>
      <c r="T519" s="170" t="str">
        <f t="shared" si="156"/>
        <v>9758.00350164199-7615.75086277274i</v>
      </c>
      <c r="U519" s="170" t="str">
        <f t="shared" si="148"/>
        <v>-1.02715826333074+0.801657985555026i</v>
      </c>
      <c r="V519" s="170"/>
    </row>
    <row r="520" spans="1:22" x14ac:dyDescent="0.2">
      <c r="A520" s="8"/>
      <c r="B520" s="170">
        <f t="shared" si="157"/>
        <v>3.4149999999999485</v>
      </c>
      <c r="C520" s="170">
        <f t="shared" si="158"/>
        <v>2600.1595631649652</v>
      </c>
      <c r="D520" s="170">
        <f t="shared" si="149"/>
        <v>2.6001595631649654</v>
      </c>
      <c r="E520" s="170">
        <f t="shared" si="150"/>
        <v>17.234706251385447</v>
      </c>
      <c r="F520" s="170">
        <f t="shared" si="151"/>
        <v>-88.504217356792026</v>
      </c>
      <c r="G520" s="170">
        <f t="shared" si="152"/>
        <v>2.2625609849201473</v>
      </c>
      <c r="H520" s="170">
        <f t="shared" si="153"/>
        <v>142.33544956684909</v>
      </c>
      <c r="I520" s="170">
        <f t="shared" si="154"/>
        <v>19.497267236305593</v>
      </c>
      <c r="J520" s="170">
        <f t="shared" si="155"/>
        <v>53.831232210057067</v>
      </c>
      <c r="K520" s="170" t="str">
        <f t="shared" si="141"/>
        <v>1+0.0259824570225885i</v>
      </c>
      <c r="L520" s="170" t="str">
        <f t="shared" si="142"/>
        <v>1-0.00378656545618096i</v>
      </c>
      <c r="M520" s="170" t="str">
        <f t="shared" si="159"/>
        <v>1.00009838427423+0.0221958915664075i</v>
      </c>
      <c r="N520" s="170" t="str">
        <f t="shared" si="143"/>
        <v>1+24.8384886071177i</v>
      </c>
      <c r="O520" s="170" t="str">
        <f t="shared" si="144"/>
        <v>0.999829207990802+0.0363318760764454i</v>
      </c>
      <c r="P520" s="170" t="str">
        <f t="shared" si="160"/>
        <v>0.0974003179908008+24.8705782678195i</v>
      </c>
      <c r="Q520" s="170" t="str">
        <f t="shared" si="145"/>
        <v>0.189859283215957-7.27088542564637i</v>
      </c>
      <c r="R520" s="170" t="str">
        <f t="shared" si="146"/>
        <v>10000-7464.59551037147i</v>
      </c>
      <c r="S520" s="170" t="str">
        <f t="shared" si="147"/>
        <v>-612096.831850461i</v>
      </c>
      <c r="T520" s="170" t="str">
        <f t="shared" si="156"/>
        <v>9757.94565150602-7532.15825481138i</v>
      </c>
      <c r="U520" s="170" t="str">
        <f t="shared" si="148"/>
        <v>-1.02715217384274+0.792858763664357i</v>
      </c>
      <c r="V520" s="170"/>
    </row>
    <row r="521" spans="1:22" x14ac:dyDescent="0.2">
      <c r="A521" s="8"/>
      <c r="B521" s="170">
        <f t="shared" si="157"/>
        <v>3.4199999999999484</v>
      </c>
      <c r="C521" s="170">
        <f t="shared" si="158"/>
        <v>2630.2679918950716</v>
      </c>
      <c r="D521" s="170">
        <f t="shared" si="149"/>
        <v>2.6302679918950718</v>
      </c>
      <c r="E521" s="170">
        <f t="shared" si="150"/>
        <v>17.134837041213121</v>
      </c>
      <c r="F521" s="170">
        <f t="shared" si="151"/>
        <v>-88.539950702539244</v>
      </c>
      <c r="G521" s="170">
        <f t="shared" si="152"/>
        <v>2.2270163569359882</v>
      </c>
      <c r="H521" s="170">
        <f t="shared" si="153"/>
        <v>142.64042622163839</v>
      </c>
      <c r="I521" s="170">
        <f t="shared" si="154"/>
        <v>19.361853398149108</v>
      </c>
      <c r="J521" s="170">
        <f t="shared" si="155"/>
        <v>54.100475519099149</v>
      </c>
      <c r="K521" s="170" t="str">
        <f t="shared" si="141"/>
        <v>1+0.0262833196952414i</v>
      </c>
      <c r="L521" s="170" t="str">
        <f t="shared" si="142"/>
        <v>1-0.00383041181768292i</v>
      </c>
      <c r="M521" s="170" t="str">
        <f t="shared" si="159"/>
        <v>1.00010067593837+0.0224529078775585i</v>
      </c>
      <c r="N521" s="170" t="str">
        <f t="shared" si="143"/>
        <v>1+25.1261047498288i</v>
      </c>
      <c r="O521" s="170" t="str">
        <f t="shared" si="144"/>
        <v>0.99982522973385+0.0367525793736489i</v>
      </c>
      <c r="P521" s="170" t="str">
        <f t="shared" si="160"/>
        <v>0.0763760705651504+25.158466033188i</v>
      </c>
      <c r="Q521" s="170" t="str">
        <f t="shared" si="145"/>
        <v>0.18320601808477-7.18788017603857i</v>
      </c>
      <c r="R521" s="170" t="str">
        <f t="shared" si="146"/>
        <v>10000-7379.14899214001i</v>
      </c>
      <c r="S521" s="170" t="str">
        <f t="shared" si="147"/>
        <v>-605090.21735548i</v>
      </c>
      <c r="T521" s="170" t="str">
        <f t="shared" si="156"/>
        <v>9757.88645457736-7449.56398277825i</v>
      </c>
      <c r="U521" s="170" t="str">
        <f t="shared" si="148"/>
        <v>-1.02714594258709+0.784164629766133i</v>
      </c>
      <c r="V521" s="170"/>
    </row>
    <row r="522" spans="1:22" x14ac:dyDescent="0.2">
      <c r="A522" s="8"/>
      <c r="B522" s="170">
        <f t="shared" si="157"/>
        <v>3.4249999999999483</v>
      </c>
      <c r="C522" s="170">
        <f t="shared" si="158"/>
        <v>2660.7250597984957</v>
      </c>
      <c r="D522" s="170">
        <f t="shared" si="149"/>
        <v>2.6607250597984957</v>
      </c>
      <c r="E522" s="170">
        <f t="shared" si="150"/>
        <v>17.034963516326933</v>
      </c>
      <c r="F522" s="170">
        <f t="shared" si="151"/>
        <v>-88.575491545565342</v>
      </c>
      <c r="G522" s="170">
        <f t="shared" si="152"/>
        <v>2.1919966907687698</v>
      </c>
      <c r="H522" s="170">
        <f t="shared" si="153"/>
        <v>142.94420902762741</v>
      </c>
      <c r="I522" s="170">
        <f t="shared" si="154"/>
        <v>19.226960207095701</v>
      </c>
      <c r="J522" s="170">
        <f t="shared" si="155"/>
        <v>54.368717482062067</v>
      </c>
      <c r="K522" s="170" t="str">
        <f t="shared" si="141"/>
        <v>1+0.0265876661934507i</v>
      </c>
      <c r="L522" s="170" t="str">
        <f t="shared" si="142"/>
        <v>1-0.00387476589612235i</v>
      </c>
      <c r="M522" s="170" t="str">
        <f t="shared" si="159"/>
        <v>1.00010302098222+0.0227129002973284i</v>
      </c>
      <c r="N522" s="170" t="str">
        <f t="shared" si="143"/>
        <v>1+25.4170513305089i</v>
      </c>
      <c r="O522" s="170" t="str">
        <f t="shared" si="144"/>
        <v>0.99982115881139+0.0371781541854393i</v>
      </c>
      <c r="P522" s="170" t="str">
        <f t="shared" si="160"/>
        <v>0.0548621055065049+25.4496838690234i</v>
      </c>
      <c r="Q522" s="170" t="str">
        <f t="shared" si="145"/>
        <v>0.176703776512121-7.10581563461787i</v>
      </c>
      <c r="R522" s="170" t="str">
        <f t="shared" si="146"/>
        <v>10000-7294.68057211462i</v>
      </c>
      <c r="S522" s="170" t="str">
        <f t="shared" si="147"/>
        <v>-598163.806913402i</v>
      </c>
      <c r="T522" s="170" t="str">
        <f t="shared" si="156"/>
        <v>9757.82587951861-7367.95709736451i</v>
      </c>
      <c r="U522" s="170" t="str">
        <f t="shared" si="148"/>
        <v>-1.02713956626512+0.775574431301528i</v>
      </c>
      <c r="V522" s="170"/>
    </row>
    <row r="523" spans="1:22" x14ac:dyDescent="0.2">
      <c r="A523" s="8"/>
      <c r="B523" s="170">
        <f t="shared" si="157"/>
        <v>3.4299999999999482</v>
      </c>
      <c r="C523" s="170">
        <f t="shared" si="158"/>
        <v>2691.5348039265955</v>
      </c>
      <c r="D523" s="170">
        <f t="shared" si="149"/>
        <v>2.6915348039265954</v>
      </c>
      <c r="E523" s="170">
        <f t="shared" si="150"/>
        <v>16.935085743472669</v>
      </c>
      <c r="F523" s="170">
        <f t="shared" si="151"/>
        <v>-88.610844544926621</v>
      </c>
      <c r="G523" s="170">
        <f t="shared" si="152"/>
        <v>2.1574983525644087</v>
      </c>
      <c r="H523" s="170">
        <f t="shared" si="153"/>
        <v>143.2467623667427</v>
      </c>
      <c r="I523" s="170">
        <f t="shared" si="154"/>
        <v>19.092584096037079</v>
      </c>
      <c r="J523" s="170">
        <f t="shared" si="155"/>
        <v>54.635917821816079</v>
      </c>
      <c r="K523" s="170" t="str">
        <f t="shared" si="141"/>
        <v>1+0.0268955368580152i</v>
      </c>
      <c r="L523" s="170" t="str">
        <f t="shared" si="142"/>
        <v>1-0.00391963357058431i</v>
      </c>
      <c r="M523" s="170" t="str">
        <f t="shared" si="159"/>
        <v>1.00010542064917+0.0229759032874309i</v>
      </c>
      <c r="N523" s="170" t="str">
        <f t="shared" si="143"/>
        <v>1+25.711366913812i</v>
      </c>
      <c r="O523" s="170" t="str">
        <f t="shared" si="144"/>
        <v>0.999816993064964+0.0376086569212971i</v>
      </c>
      <c r="P523" s="170" t="str">
        <f t="shared" si="160"/>
        <v>0.0328470158258191+25.7442702122788i</v>
      </c>
      <c r="Q523" s="170" t="str">
        <f t="shared" si="145"/>
        <v>0.17034914322252-7.02468133133246i</v>
      </c>
      <c r="R523" s="170" t="str">
        <f t="shared" si="146"/>
        <v>10000-7211.1790540978i</v>
      </c>
      <c r="S523" s="170" t="str">
        <f t="shared" si="147"/>
        <v>-591316.682436017i</v>
      </c>
      <c r="T523" s="170" t="str">
        <f t="shared" si="156"/>
        <v>9757.76389426405-7287.32678008488i</v>
      </c>
      <c r="U523" s="170" t="str">
        <f t="shared" si="148"/>
        <v>-1.02713304150148+0.76708702948262i</v>
      </c>
      <c r="V523" s="170"/>
    </row>
    <row r="524" spans="1:22" x14ac:dyDescent="0.2">
      <c r="A524" s="8"/>
      <c r="B524" s="170">
        <f t="shared" si="157"/>
        <v>3.4349999999999481</v>
      </c>
      <c r="C524" s="170">
        <f t="shared" si="158"/>
        <v>2722.7013080775887</v>
      </c>
      <c r="D524" s="170">
        <f t="shared" si="149"/>
        <v>2.7227013080775886</v>
      </c>
      <c r="E524" s="170">
        <f t="shared" si="150"/>
        <v>16.835203787164325</v>
      </c>
      <c r="F524" s="170">
        <f t="shared" si="151"/>
        <v>-88.646014335936144</v>
      </c>
      <c r="G524" s="170">
        <f t="shared" si="152"/>
        <v>2.1235176084866909</v>
      </c>
      <c r="H524" s="170">
        <f t="shared" si="153"/>
        <v>143.54805125415828</v>
      </c>
      <c r="I524" s="170">
        <f t="shared" si="154"/>
        <v>18.958721395651015</v>
      </c>
      <c r="J524" s="170">
        <f t="shared" si="155"/>
        <v>54.902036918222137</v>
      </c>
      <c r="K524" s="170" t="str">
        <f t="shared" si="141"/>
        <v>1+0.027206972496858i</v>
      </c>
      <c r="L524" s="170" t="str">
        <f t="shared" si="142"/>
        <v>1-0.00396502078823045i</v>
      </c>
      <c r="M524" s="170" t="str">
        <f t="shared" si="159"/>
        <v>1.00010787621153+0.0232419517086275i</v>
      </c>
      <c r="N524" s="170" t="str">
        <f t="shared" si="143"/>
        <v>1+26.0090905109499i</v>
      </c>
      <c r="O524" s="170" t="str">
        <f t="shared" si="144"/>
        <v>0.999812730285839+0.0380441446438934i</v>
      </c>
      <c r="P524" s="170" t="str">
        <f t="shared" si="160"/>
        <v>0.0103191288311457+26.0422639406482i</v>
      </c>
      <c r="Q524" s="170" t="str">
        <f t="shared" si="145"/>
        <v>0.164138779754729-6.94446690567131i</v>
      </c>
      <c r="R524" s="170" t="str">
        <f t="shared" si="146"/>
        <v>10000-7128.63337005368i</v>
      </c>
      <c r="S524" s="170" t="str">
        <f t="shared" si="147"/>
        <v>-584547.936344402i</v>
      </c>
      <c r="T524" s="170" t="str">
        <f t="shared" si="156"/>
        <v>9757.70046600267-7207.66234184134i</v>
      </c>
      <c r="U524" s="170" t="str">
        <f t="shared" si="148"/>
        <v>-1.02712636484239+0.758701299141195i</v>
      </c>
      <c r="V524" s="170"/>
    </row>
    <row r="525" spans="1:22" x14ac:dyDescent="0.2">
      <c r="A525" s="8"/>
      <c r="B525" s="170">
        <f t="shared" si="157"/>
        <v>3.439999999999948</v>
      </c>
      <c r="C525" s="170">
        <f t="shared" si="158"/>
        <v>2754.2287033378389</v>
      </c>
      <c r="D525" s="170">
        <f t="shared" si="149"/>
        <v>2.754228703337839</v>
      </c>
      <c r="E525" s="170">
        <f t="shared" si="150"/>
        <v>16.735317709718579</v>
      </c>
      <c r="F525" s="170">
        <f t="shared" si="151"/>
        <v>-88.681005530718522</v>
      </c>
      <c r="G525" s="170">
        <f t="shared" si="152"/>
        <v>2.0900506280817774</v>
      </c>
      <c r="H525" s="170">
        <f t="shared" si="153"/>
        <v>143.84804135199602</v>
      </c>
      <c r="I525" s="170">
        <f t="shared" si="154"/>
        <v>18.825368337800356</v>
      </c>
      <c r="J525" s="170">
        <f t="shared" si="155"/>
        <v>55.167035821277494</v>
      </c>
      <c r="K525" s="170" t="str">
        <f t="shared" si="141"/>
        <v>1+0.0275220143904357i</v>
      </c>
      <c r="L525" s="170" t="str">
        <f t="shared" si="142"/>
        <v>1-0.00401093356508731i</v>
      </c>
      <c r="M525" s="170" t="str">
        <f t="shared" si="159"/>
        <v>1.0001103889713+0.0235110808253484i</v>
      </c>
      <c r="N525" s="170" t="str">
        <f t="shared" si="143"/>
        <v>1+26.310261584863i</v>
      </c>
      <c r="O525" s="170" t="str">
        <f t="shared" si="144"/>
        <v>0.999808368213832+0.0384846750766544i</v>
      </c>
      <c r="P525" s="170" t="str">
        <f t="shared" si="160"/>
        <v>-0.0127335000614027+26.3437043775176i</v>
      </c>
      <c r="Q525" s="170" t="str">
        <f t="shared" si="145"/>
        <v>0.158069422756596-6.865162105755i</v>
      </c>
      <c r="R525" s="170" t="str">
        <f t="shared" si="146"/>
        <v>10000-7047.03257864125i</v>
      </c>
      <c r="S525" s="170" t="str">
        <f t="shared" si="147"/>
        <v>-577856.671448584i</v>
      </c>
      <c r="T525" s="170" t="str">
        <f t="shared" si="156"/>
        <v>9757.63556116092-7128.95322150479i</v>
      </c>
      <c r="U525" s="170" t="str">
        <f t="shared" si="148"/>
        <v>-1.02711953275378+0.750416128579453i</v>
      </c>
      <c r="V525" s="170"/>
    </row>
    <row r="526" spans="1:22" x14ac:dyDescent="0.2">
      <c r="A526" s="8"/>
      <c r="B526" s="170">
        <f t="shared" si="157"/>
        <v>3.4449999999999479</v>
      </c>
      <c r="C526" s="170">
        <f t="shared" si="158"/>
        <v>2786.1211686294387</v>
      </c>
      <c r="D526" s="170">
        <f t="shared" si="149"/>
        <v>2.7861211686294385</v>
      </c>
      <c r="E526" s="170">
        <f t="shared" si="150"/>
        <v>16.635427571286417</v>
      </c>
      <c r="F526" s="170">
        <f t="shared" si="151"/>
        <v>-88.715822718762197</v>
      </c>
      <c r="G526" s="170">
        <f t="shared" si="152"/>
        <v>2.0570934876903952</v>
      </c>
      <c r="H526" s="170">
        <f t="shared" si="153"/>
        <v>144.14669898214467</v>
      </c>
      <c r="I526" s="170">
        <f t="shared" si="154"/>
        <v>18.692521058976812</v>
      </c>
      <c r="J526" s="170">
        <f t="shared" si="155"/>
        <v>55.430876263382473</v>
      </c>
      <c r="K526" s="170" t="str">
        <f t="shared" si="141"/>
        <v>1+0.02784070429721i</v>
      </c>
      <c r="L526" s="170" t="str">
        <f t="shared" si="142"/>
        <v>1-0.00405737798684373i</v>
      </c>
      <c r="M526" s="170" t="str">
        <f t="shared" si="159"/>
        <v>1.00011296026075+0.0237833263103663i</v>
      </c>
      <c r="N526" s="170" t="str">
        <f t="shared" si="143"/>
        <v>1+26.6149200554509i</v>
      </c>
      <c r="O526" s="170" t="str">
        <f t="shared" si="144"/>
        <v>0.999803904536116+0.0389303066114115i</v>
      </c>
      <c r="P526" s="170" t="str">
        <f t="shared" si="160"/>
        <v>-0.0363230936607928+26.6486312969678i</v>
      </c>
      <c r="Q526" s="170" t="str">
        <f t="shared" si="145"/>
        <v>0.152137882316823-6.78675678742407i</v>
      </c>
      <c r="R526" s="170" t="str">
        <f t="shared" si="146"/>
        <v>10000-6966.36586376409i</v>
      </c>
      <c r="S526" s="170" t="str">
        <f t="shared" si="147"/>
        <v>-571242.000828656i</v>
      </c>
      <c r="T526" s="170" t="str">
        <f t="shared" si="156"/>
        <v>9757.56914538503-7051.1889845131i</v>
      </c>
      <c r="U526" s="170" t="str">
        <f t="shared" si="148"/>
        <v>-1.02711254161948+0.742230419422433i</v>
      </c>
      <c r="V526" s="170"/>
    </row>
    <row r="527" spans="1:22" x14ac:dyDescent="0.2">
      <c r="A527" s="8"/>
      <c r="B527" s="170">
        <f t="shared" si="157"/>
        <v>3.4499999999999478</v>
      </c>
      <c r="C527" s="170">
        <f t="shared" si="158"/>
        <v>2818.3829312641183</v>
      </c>
      <c r="D527" s="170">
        <f t="shared" si="149"/>
        <v>2.8183829312641184</v>
      </c>
      <c r="E527" s="170">
        <f t="shared" si="150"/>
        <v>16.535533429885344</v>
      </c>
      <c r="F527" s="170">
        <f t="shared" si="151"/>
        <v>-88.750470467470592</v>
      </c>
      <c r="G527" s="170">
        <f t="shared" si="152"/>
        <v>2.024642173900705</v>
      </c>
      <c r="H527" s="170">
        <f t="shared" si="153"/>
        <v>144.44399113818653</v>
      </c>
      <c r="I527" s="170">
        <f t="shared" si="154"/>
        <v>18.56017560378605</v>
      </c>
      <c r="J527" s="170">
        <f t="shared" si="155"/>
        <v>55.693520670715941</v>
      </c>
      <c r="K527" s="170" t="str">
        <f t="shared" si="141"/>
        <v>1+0.0281630844591829i</v>
      </c>
      <c r="L527" s="170" t="str">
        <f t="shared" si="142"/>
        <v>1-0.00410436020965751i</v>
      </c>
      <c r="M527" s="170" t="str">
        <f t="shared" si="159"/>
        <v>1.00011559144324+0.0240587242495254i</v>
      </c>
      <c r="N527" s="170" t="str">
        <f t="shared" si="143"/>
        <v>1+26.9231063048639i</v>
      </c>
      <c r="O527" s="170" t="str">
        <f t="shared" si="144"/>
        <v>0.99979933688599+0.0393810983161422i</v>
      </c>
      <c r="P527" s="170" t="str">
        <f t="shared" si="160"/>
        <v>-0.0604621594818032+26.9570849288301i</v>
      </c>
      <c r="Q527" s="170" t="str">
        <f t="shared" si="145"/>
        <v>0.146341040332887-6.70924091332796i</v>
      </c>
      <c r="R527" s="170" t="str">
        <f t="shared" si="146"/>
        <v>10000-6886.62253313648i</v>
      </c>
      <c r="S527" s="170" t="str">
        <f t="shared" si="147"/>
        <v>-564703.047717191i</v>
      </c>
      <c r="T527" s="170" t="str">
        <f t="shared" si="156"/>
        <v>9757.50118352293-6974.35932148564i</v>
      </c>
      <c r="U527" s="170" t="str">
        <f t="shared" si="148"/>
        <v>-1.02710538773926+0.734143086472174i</v>
      </c>
      <c r="V527" s="170"/>
    </row>
    <row r="528" spans="1:22" x14ac:dyDescent="0.2">
      <c r="A528" s="8"/>
      <c r="B528" s="170">
        <f t="shared" si="157"/>
        <v>3.4549999999999477</v>
      </c>
      <c r="C528" s="170">
        <f t="shared" si="158"/>
        <v>2851.0182675035671</v>
      </c>
      <c r="D528" s="170">
        <f t="shared" si="149"/>
        <v>2.8510182675035671</v>
      </c>
      <c r="E528" s="170">
        <f t="shared" si="150"/>
        <v>16.435635341428856</v>
      </c>
      <c r="F528" s="170">
        <f t="shared" si="151"/>
        <v>-88.784953322710905</v>
      </c>
      <c r="G528" s="170">
        <f t="shared" si="152"/>
        <v>1.9926925870372862</v>
      </c>
      <c r="H528" s="170">
        <f t="shared" si="153"/>
        <v>144.73988549643153</v>
      </c>
      <c r="I528" s="170">
        <f t="shared" si="154"/>
        <v>18.428327928466143</v>
      </c>
      <c r="J528" s="170">
        <f t="shared" si="155"/>
        <v>55.954932173720621</v>
      </c>
      <c r="K528" s="170" t="str">
        <f t="shared" si="141"/>
        <v>1+0.0284891976074956i</v>
      </c>
      <c r="L528" s="170" t="str">
        <f t="shared" si="142"/>
        <v>1-0.00415188646097138i</v>
      </c>
      <c r="M528" s="170" t="str">
        <f t="shared" si="159"/>
        <v>1.00011828391383+0.0243373111465242i</v>
      </c>
      <c r="N528" s="170" t="str">
        <f t="shared" si="143"/>
        <v>1+27.2348611828554i</v>
      </c>
      <c r="O528" s="170" t="str">
        <f t="shared" si="144"/>
        <v>0.999794662841624+0.0398371099427985i</v>
      </c>
      <c r="P528" s="170" t="str">
        <f t="shared" si="160"/>
        <v>-0.0851634963766418+27.2691059637941i</v>
      </c>
      <c r="Q528" s="170" t="str">
        <f t="shared" si="145"/>
        <v>0.140675848914392-6.63260455201236i</v>
      </c>
      <c r="R528" s="170" t="str">
        <f t="shared" si="146"/>
        <v>10000-6807.79201686625i</v>
      </c>
      <c r="S528" s="170" t="str">
        <f t="shared" si="147"/>
        <v>-558238.945383033i</v>
      </c>
      <c r="T528" s="170" t="str">
        <f t="shared" si="156"/>
        <v>9757.43163960576-6898.45404685493i</v>
      </c>
      <c r="U528" s="170" t="str">
        <f t="shared" si="148"/>
        <v>-1.02709806732692+0.726153057563678i</v>
      </c>
      <c r="V528" s="170"/>
    </row>
    <row r="529" spans="1:22" x14ac:dyDescent="0.2">
      <c r="A529" s="8"/>
      <c r="B529" s="170">
        <f t="shared" si="157"/>
        <v>3.4599999999999476</v>
      </c>
      <c r="C529" s="170">
        <f t="shared" si="158"/>
        <v>2884.0315031262594</v>
      </c>
      <c r="D529" s="170">
        <f t="shared" si="149"/>
        <v>2.8840315031262596</v>
      </c>
      <c r="E529" s="170">
        <f t="shared" si="150"/>
        <v>16.335733359756116</v>
      </c>
      <c r="F529" s="170">
        <f t="shared" si="151"/>
        <v>-88.819275809361642</v>
      </c>
      <c r="G529" s="170">
        <f t="shared" si="152"/>
        <v>1.9612405446791228</v>
      </c>
      <c r="H529" s="170">
        <f t="shared" si="153"/>
        <v>145.03435042605861</v>
      </c>
      <c r="I529" s="170">
        <f t="shared" si="154"/>
        <v>18.296973904435237</v>
      </c>
      <c r="J529" s="170">
        <f t="shared" si="155"/>
        <v>56.215074616696967</v>
      </c>
      <c r="K529" s="170" t="str">
        <f t="shared" si="141"/>
        <v>1+0.0288190869680928i</v>
      </c>
      <c r="L529" s="170" t="str">
        <f t="shared" si="142"/>
        <v>1-0.00419996304033849i</v>
      </c>
      <c r="M529" s="170" t="str">
        <f t="shared" si="159"/>
        <v>1.00012103910012+0.0246191239277543i</v>
      </c>
      <c r="N529" s="170" t="str">
        <f t="shared" si="143"/>
        <v>1+27.5502260121969i</v>
      </c>
      <c r="O529" s="170" t="str">
        <f t="shared" si="144"/>
        <v>0.999789879924779+0.0402984019352277i</v>
      </c>
      <c r="P529" s="170" t="str">
        <f t="shared" si="160"/>
        <v>-0.110440201321097+27.5847355585701i</v>
      </c>
      <c r="Q529" s="170" t="str">
        <f t="shared" si="145"/>
        <v>0.135139328821106-6.55683787700753i</v>
      </c>
      <c r="R529" s="170" t="str">
        <f t="shared" si="146"/>
        <v>10000-6729.86386605394i</v>
      </c>
      <c r="S529" s="170" t="str">
        <f t="shared" si="147"/>
        <v>-551848.837016422i</v>
      </c>
      <c r="T529" s="170" t="str">
        <f t="shared" si="156"/>
        <v>9757.36047682885-6823.4630975142i</v>
      </c>
      <c r="U529" s="170" t="str">
        <f t="shared" si="148"/>
        <v>-1.0270905765083+0.718259273422548i</v>
      </c>
      <c r="V529" s="170"/>
    </row>
    <row r="530" spans="1:22" x14ac:dyDescent="0.2">
      <c r="A530" s="8"/>
      <c r="B530" s="170">
        <f t="shared" si="157"/>
        <v>3.4649999999999475</v>
      </c>
      <c r="C530" s="170">
        <f t="shared" si="158"/>
        <v>2917.4270140008161</v>
      </c>
      <c r="D530" s="170">
        <f t="shared" si="149"/>
        <v>2.9174270140008161</v>
      </c>
      <c r="E530" s="170">
        <f t="shared" si="150"/>
        <v>16.235827536660089</v>
      </c>
      <c r="F530" s="170">
        <f t="shared" si="151"/>
        <v>-88.853442431858142</v>
      </c>
      <c r="G530" s="170">
        <f t="shared" si="152"/>
        <v>1.9302817852009317</v>
      </c>
      <c r="H530" s="170">
        <f t="shared" si="153"/>
        <v>145.3273549983642</v>
      </c>
      <c r="I530" s="170">
        <f t="shared" si="154"/>
        <v>18.166109321861022</v>
      </c>
      <c r="J530" s="170">
        <f t="shared" si="155"/>
        <v>56.473912566506058</v>
      </c>
      <c r="K530" s="170" t="str">
        <f t="shared" si="141"/>
        <v>1+0.0291527962674519i</v>
      </c>
      <c r="L530" s="170" t="str">
        <f t="shared" si="142"/>
        <v>1-0.00424859632025736i</v>
      </c>
      <c r="M530" s="170" t="str">
        <f t="shared" si="159"/>
        <v>1.00012385846295+0.0249041999471945i</v>
      </c>
      <c r="N530" s="170" t="str">
        <f t="shared" si="143"/>
        <v>1+27.869242594155i</v>
      </c>
      <c r="O530" s="170" t="str">
        <f t="shared" si="144"/>
        <v>0.999784985599489+0.0407650354371837i</v>
      </c>
      <c r="P530" s="170" t="str">
        <f t="shared" si="160"/>
        <v>-0.136305676358709+27.9040153411031i</v>
      </c>
      <c r="Q530" s="170" t="str">
        <f t="shared" si="145"/>
        <v>0.129728567934984-6.48193116591666i</v>
      </c>
      <c r="R530" s="170" t="str">
        <f t="shared" si="146"/>
        <v>10000-6652.82775140752i</v>
      </c>
      <c r="S530" s="170" t="str">
        <f t="shared" si="147"/>
        <v>-545531.875615419i</v>
      </c>
      <c r="T530" s="170" t="str">
        <f t="shared" si="156"/>
        <v>9757.28765753248-6749.37653148121i</v>
      </c>
      <c r="U530" s="170" t="str">
        <f t="shared" si="148"/>
        <v>-1.02708291131921+0.710460687524339i</v>
      </c>
      <c r="V530" s="170"/>
    </row>
    <row r="531" spans="1:22" x14ac:dyDescent="0.2">
      <c r="A531" s="8"/>
      <c r="B531" s="170">
        <f t="shared" si="157"/>
        <v>3.4699999999999473</v>
      </c>
      <c r="C531" s="170">
        <f t="shared" si="158"/>
        <v>2951.2092266660311</v>
      </c>
      <c r="D531" s="170">
        <f t="shared" si="149"/>
        <v>2.9512092266660312</v>
      </c>
      <c r="E531" s="170">
        <f t="shared" si="150"/>
        <v>16.135917921914224</v>
      </c>
      <c r="F531" s="170">
        <f t="shared" si="151"/>
        <v>-88.887457674736211</v>
      </c>
      <c r="G531" s="170">
        <f t="shared" si="152"/>
        <v>1.8998119713325277</v>
      </c>
      <c r="H531" s="170">
        <f t="shared" si="153"/>
        <v>145.61886899512268</v>
      </c>
      <c r="I531" s="170">
        <f t="shared" si="154"/>
        <v>18.035729893246753</v>
      </c>
      <c r="J531" s="170">
        <f t="shared" si="155"/>
        <v>56.731411320386471</v>
      </c>
      <c r="K531" s="170" t="str">
        <f t="shared" si="141"/>
        <v>1+0.029490369738379i</v>
      </c>
      <c r="L531" s="170" t="str">
        <f t="shared" si="142"/>
        <v>1-0.00429779274701655i</v>
      </c>
      <c r="M531" s="170" t="str">
        <f t="shared" si="159"/>
        <v>1.00012674349717+0.0251925769913624i</v>
      </c>
      <c r="N531" s="170" t="str">
        <f t="shared" si="143"/>
        <v>1+28.1919532140321i</v>
      </c>
      <c r="O531" s="170" t="str">
        <f t="shared" si="144"/>
        <v>0.999779977270718+0.0412370723004317i</v>
      </c>
      <c r="P531" s="170" t="str">
        <f t="shared" si="160"/>
        <v>-0.162773635706712+28.2269874158426i</v>
      </c>
      <c r="Q531" s="170" t="str">
        <f t="shared" si="145"/>
        <v>0.124440719765471-6.40787479950458i</v>
      </c>
      <c r="R531" s="170" t="str">
        <f t="shared" si="146"/>
        <v>10000-6576.67346187348i</v>
      </c>
      <c r="S531" s="170" t="str">
        <f t="shared" si="147"/>
        <v>-539287.223873627i</v>
      </c>
      <c r="T531" s="170" t="str">
        <f t="shared" si="156"/>
        <v>9757.213143182-6676.18452657819i</v>
      </c>
      <c r="U531" s="170" t="str">
        <f t="shared" si="148"/>
        <v>-1.02707506770337+0.7027562659556i</v>
      </c>
      <c r="V531" s="170"/>
    </row>
    <row r="532" spans="1:22" x14ac:dyDescent="0.2">
      <c r="A532" s="8"/>
      <c r="B532" s="170">
        <f t="shared" si="157"/>
        <v>3.4749999999999472</v>
      </c>
      <c r="C532" s="170">
        <f t="shared" si="158"/>
        <v>2985.3826189176007</v>
      </c>
      <c r="D532" s="170">
        <f t="shared" si="149"/>
        <v>2.9853826189176007</v>
      </c>
      <c r="E532" s="170">
        <f t="shared" si="150"/>
        <v>16.036004563299059</v>
      </c>
      <c r="F532" s="170">
        <f t="shared" si="151"/>
        <v>-88.9213260031744</v>
      </c>
      <c r="G532" s="170">
        <f t="shared" si="152"/>
        <v>1.8698266937297179</v>
      </c>
      <c r="H532" s="170">
        <f t="shared" si="153"/>
        <v>145.90886291606449</v>
      </c>
      <c r="I532" s="170">
        <f t="shared" si="154"/>
        <v>17.905831257028776</v>
      </c>
      <c r="J532" s="170">
        <f t="shared" si="155"/>
        <v>56.987536912890093</v>
      </c>
      <c r="K532" s="170" t="str">
        <f t="shared" si="141"/>
        <v>1+0.0298318521258721i</v>
      </c>
      <c r="L532" s="170" t="str">
        <f t="shared" si="142"/>
        <v>1-0.00434755884154915i</v>
      </c>
      <c r="M532" s="170" t="str">
        <f t="shared" si="159"/>
        <v>1.00012969573247+0.0254842932843229i</v>
      </c>
      <c r="N532" s="170" t="str">
        <f t="shared" si="143"/>
        <v>1+28.5184006467712i</v>
      </c>
      <c r="O532" s="170" t="str">
        <f t="shared" si="144"/>
        <v>0.999774852282983+0.0417145750929466i</v>
      </c>
      <c r="P532" s="170" t="str">
        <f t="shared" si="160"/>
        <v>-0.189858113027491+28.5536943690656i</v>
      </c>
      <c r="Q532" s="170" t="str">
        <f t="shared" si="145"/>
        <v>0.119273001987389-6.33465926078823i</v>
      </c>
      <c r="R532" s="170" t="str">
        <f t="shared" si="146"/>
        <v>10000-6501.39090328318i</v>
      </c>
      <c r="S532" s="170" t="str">
        <f t="shared" si="147"/>
        <v>-533114.054069222i</v>
      </c>
      <c r="T532" s="170" t="str">
        <f t="shared" si="156"/>
        <v>9757.13689434746-6603.87737912711i</v>
      </c>
      <c r="U532" s="170" t="str">
        <f t="shared" si="148"/>
        <v>-1.02706704151026+0.695144987276539i</v>
      </c>
      <c r="V532" s="170"/>
    </row>
    <row r="533" spans="1:22" x14ac:dyDescent="0.2">
      <c r="A533" s="8"/>
      <c r="B533" s="170">
        <f t="shared" si="157"/>
        <v>3.4799999999999471</v>
      </c>
      <c r="C533" s="170">
        <f t="shared" si="158"/>
        <v>3019.9517204016529</v>
      </c>
      <c r="D533" s="170">
        <f t="shared" si="149"/>
        <v>3.0199517204016528</v>
      </c>
      <c r="E533" s="170">
        <f t="shared" si="150"/>
        <v>15.936087506626889</v>
      </c>
      <c r="F533" s="170">
        <f t="shared" si="151"/>
        <v>-88.955051863534223</v>
      </c>
      <c r="G533" s="170">
        <f t="shared" si="152"/>
        <v>1.8403214745521028</v>
      </c>
      <c r="H533" s="170">
        <f t="shared" si="153"/>
        <v>146.19730798547485</v>
      </c>
      <c r="I533" s="170">
        <f t="shared" si="154"/>
        <v>17.776408981178992</v>
      </c>
      <c r="J533" s="170">
        <f t="shared" si="155"/>
        <v>57.242256121940628</v>
      </c>
      <c r="K533" s="170" t="str">
        <f t="shared" si="141"/>
        <v>1+0.0301772886930517i</v>
      </c>
      <c r="L533" s="170" t="str">
        <f t="shared" si="142"/>
        <v>1-0.00439790120029709i</v>
      </c>
      <c r="M533" s="170" t="str">
        <f t="shared" si="159"/>
        <v>1.00013271673416+0.0257793874927546i</v>
      </c>
      <c r="N533" s="170" t="str">
        <f t="shared" si="143"/>
        <v>1+28.8486281626259i</v>
      </c>
      <c r="O533" s="170" t="str">
        <f t="shared" si="144"/>
        <v>0.999769607918949+0.0421976071072065i</v>
      </c>
      <c r="P533" s="170" t="str">
        <f t="shared" si="160"/>
        <v>-0.217573468869431+28.8841792742552i</v>
      </c>
      <c r="Q533" s="170" t="str">
        <f t="shared" si="145"/>
        <v>0.114222695010729-6.26227513412774i</v>
      </c>
      <c r="R533" s="170" t="str">
        <f t="shared" si="146"/>
        <v>10000-6426.97009701507i</v>
      </c>
      <c r="S533" s="170" t="str">
        <f t="shared" si="147"/>
        <v>-527011.547955236i</v>
      </c>
      <c r="T533" s="170" t="str">
        <f t="shared" si="156"/>
        <v>9757.05887068307-6532.44550266135i</v>
      </c>
      <c r="U533" s="170" t="str">
        <f t="shared" si="148"/>
        <v>-1.02705882849296+0.687625842385406i</v>
      </c>
      <c r="V533" s="170"/>
    </row>
    <row r="534" spans="1:22" x14ac:dyDescent="0.2">
      <c r="A534" s="8"/>
      <c r="B534" s="170">
        <f t="shared" si="157"/>
        <v>3.484999999999947</v>
      </c>
      <c r="C534" s="170">
        <f t="shared" si="158"/>
        <v>3054.9211132151454</v>
      </c>
      <c r="D534" s="170">
        <f t="shared" si="149"/>
        <v>3.0549211132151455</v>
      </c>
      <c r="E534" s="170">
        <f t="shared" si="150"/>
        <v>15.836166795765829</v>
      </c>
      <c r="F534" s="170">
        <f t="shared" si="151"/>
        <v>-88.988639683898839</v>
      </c>
      <c r="G534" s="170">
        <f t="shared" si="152"/>
        <v>1.8112917710410772</v>
      </c>
      <c r="H534" s="170">
        <f t="shared" si="153"/>
        <v>146.48417615792638</v>
      </c>
      <c r="I534" s="170">
        <f t="shared" si="154"/>
        <v>17.647458566806907</v>
      </c>
      <c r="J534" s="170">
        <f t="shared" si="155"/>
        <v>57.495536474027546</v>
      </c>
      <c r="K534" s="170" t="str">
        <f t="shared" si="141"/>
        <v>1+0.0305267252271606i</v>
      </c>
      <c r="L534" s="170" t="str">
        <f t="shared" si="142"/>
        <v>1-0.00444882649608548i</v>
      </c>
      <c r="M534" s="170" t="str">
        <f t="shared" si="159"/>
        <v>1.00013580810403+0.0260778987310751i</v>
      </c>
      <c r="N534" s="170" t="str">
        <f t="shared" si="143"/>
        <v>1+29.1826795328959i</v>
      </c>
      <c r="O534" s="170" t="str">
        <f t="shared" si="144"/>
        <v>0.999764241397983+0.0426862323685816i</v>
      </c>
      <c r="P534" s="170" t="str">
        <f t="shared" si="160"/>
        <v>-0.245934398281062+29.2184856975347i</v>
      </c>
      <c r="Q534" s="170" t="str">
        <f t="shared" si="145"/>
        <v>0.109287140581698-6.19071310431941i</v>
      </c>
      <c r="R534" s="170" t="str">
        <f t="shared" si="146"/>
        <v>10000-6353.40117867186i</v>
      </c>
      <c r="S534" s="170" t="str">
        <f t="shared" si="147"/>
        <v>-520978.896651093i</v>
      </c>
      <c r="T534" s="170" t="str">
        <f t="shared" si="156"/>
        <v>9756.97903090584-6461.87942665199i</v>
      </c>
      <c r="U534" s="170" t="str">
        <f t="shared" si="148"/>
        <v>-1.02705042430588+0.680197834384421i</v>
      </c>
      <c r="V534" s="170"/>
    </row>
    <row r="535" spans="1:22" x14ac:dyDescent="0.2">
      <c r="A535" s="8"/>
      <c r="B535" s="170">
        <f t="shared" si="157"/>
        <v>3.4899999999999469</v>
      </c>
      <c r="C535" s="170">
        <f t="shared" si="158"/>
        <v>3090.2954325132132</v>
      </c>
      <c r="D535" s="170">
        <f t="shared" si="149"/>
        <v>3.090295432513213</v>
      </c>
      <c r="E535" s="170">
        <f t="shared" si="150"/>
        <v>15.736242472662987</v>
      </c>
      <c r="F535" s="170">
        <f t="shared" si="151"/>
        <v>-89.022093874609794</v>
      </c>
      <c r="G535" s="170">
        <f t="shared" si="152"/>
        <v>1.7827329790940669</v>
      </c>
      <c r="H535" s="170">
        <f t="shared" si="153"/>
        <v>146.76944012315286</v>
      </c>
      <c r="I535" s="170">
        <f t="shared" si="154"/>
        <v>17.518975451757054</v>
      </c>
      <c r="J535" s="170">
        <f t="shared" si="155"/>
        <v>57.747346248543067</v>
      </c>
      <c r="K535" s="170" t="str">
        <f t="shared" si="141"/>
        <v>1+0.0308802080456329i</v>
      </c>
      <c r="L535" s="170" t="str">
        <f t="shared" si="142"/>
        <v>1-0.00450034147900712i</v>
      </c>
      <c r="M535" s="170" t="str">
        <f t="shared" si="159"/>
        <v>1.00013897148115+0.0263798665666258i</v>
      </c>
      <c r="N535" s="170" t="str">
        <f t="shared" si="143"/>
        <v>1+29.5205990357282i</v>
      </c>
      <c r="O535" s="170" t="str">
        <f t="shared" si="144"/>
        <v>0.999758749874686+0.0431805156438209i</v>
      </c>
      <c r="P535" s="170" t="str">
        <f t="shared" si="160"/>
        <v>-0.27495593860254+29.5566577031553i</v>
      </c>
      <c r="Q535" s="170" t="str">
        <f t="shared" si="145"/>
        <v>0.104463740414369-6.11996395569064i</v>
      </c>
      <c r="R535" s="170" t="str">
        <f t="shared" si="146"/>
        <v>10000-6280.67439677311i</v>
      </c>
      <c r="S535" s="170" t="str">
        <f t="shared" si="147"/>
        <v>-515015.300535396i</v>
      </c>
      <c r="T535" s="170" t="str">
        <f t="shared" si="156"/>
        <v>9756.89733277392-6392.16979525i</v>
      </c>
      <c r="U535" s="170" t="str">
        <f t="shared" si="148"/>
        <v>-1.02704182450252+0.672859978447369i</v>
      </c>
      <c r="V535" s="170"/>
    </row>
    <row r="536" spans="1:22" x14ac:dyDescent="0.2">
      <c r="A536" s="8"/>
      <c r="B536" s="170">
        <f t="shared" si="157"/>
        <v>3.4949999999999468</v>
      </c>
      <c r="C536" s="170">
        <f t="shared" si="158"/>
        <v>3126.0793671235729</v>
      </c>
      <c r="D536" s="170">
        <f t="shared" si="149"/>
        <v>3.1260793671235727</v>
      </c>
      <c r="E536" s="170">
        <f t="shared" si="150"/>
        <v>15.636314577366209</v>
      </c>
      <c r="F536" s="170">
        <f t="shared" si="151"/>
        <v>-89.05541882880253</v>
      </c>
      <c r="G536" s="170">
        <f t="shared" si="152"/>
        <v>1.7546404368284938</v>
      </c>
      <c r="H536" s="170">
        <f t="shared" si="153"/>
        <v>147.05307331007529</v>
      </c>
      <c r="I536" s="170">
        <f t="shared" si="154"/>
        <v>17.390955014194702</v>
      </c>
      <c r="J536" s="170">
        <f t="shared" si="155"/>
        <v>57.997654481272761</v>
      </c>
      <c r="K536" s="170" t="str">
        <f t="shared" si="141"/>
        <v>1+0.0312377840022335i</v>
      </c>
      <c r="L536" s="170" t="str">
        <f t="shared" si="142"/>
        <v>1-0.0045524529773172i</v>
      </c>
      <c r="M536" s="170" t="str">
        <f t="shared" si="159"/>
        <v>1.00014220854279+0.0266853310249163i</v>
      </c>
      <c r="N536" s="170" t="str">
        <f t="shared" si="143"/>
        <v>1+29.8624314619873i</v>
      </c>
      <c r="O536" s="170" t="str">
        <f t="shared" si="144"/>
        <v>0.999753130437379+0.0436805224496373i</v>
      </c>
      <c r="P536" s="170" t="str">
        <f t="shared" si="160"/>
        <v>-0.304653477438712+29.8987398590431i</v>
      </c>
      <c r="Q536" s="170" t="str">
        <f t="shared" si="145"/>
        <v>0.0997499548522578-6.05001857119669i</v>
      </c>
      <c r="R536" s="170" t="str">
        <f t="shared" si="146"/>
        <v>10000-6208.78011146268i</v>
      </c>
      <c r="S536" s="170" t="str">
        <f t="shared" si="147"/>
        <v>-509119.969139939i</v>
      </c>
      <c r="T536" s="170" t="str">
        <f t="shared" si="156"/>
        <v>9756.81373306436-6323.30736604315i</v>
      </c>
      <c r="U536" s="170" t="str">
        <f t="shared" si="148"/>
        <v>-1.02703302453309+0.665611301688753i</v>
      </c>
      <c r="V536" s="170"/>
    </row>
    <row r="537" spans="1:22" x14ac:dyDescent="0.2">
      <c r="A537" s="8"/>
      <c r="B537" s="170">
        <f t="shared" si="157"/>
        <v>3.4999999999999467</v>
      </c>
      <c r="C537" s="170">
        <f t="shared" si="158"/>
        <v>3162.2776601679925</v>
      </c>
      <c r="D537" s="170">
        <f t="shared" si="149"/>
        <v>3.1622776601679927</v>
      </c>
      <c r="E537" s="170">
        <f t="shared" si="150"/>
        <v>15.536383148045571</v>
      </c>
      <c r="F537" s="170">
        <f t="shared" si="151"/>
        <v>-89.088618922939659</v>
      </c>
      <c r="G537" s="170">
        <f t="shared" si="152"/>
        <v>1.7270094281314758</v>
      </c>
      <c r="H537" s="170">
        <f t="shared" si="153"/>
        <v>147.33504988999579</v>
      </c>
      <c r="I537" s="170">
        <f t="shared" si="154"/>
        <v>17.263392576177047</v>
      </c>
      <c r="J537" s="170">
        <f t="shared" si="155"/>
        <v>58.246430967056128</v>
      </c>
      <c r="K537" s="170" t="str">
        <f t="shared" si="141"/>
        <v>1+0.0315995004932679i</v>
      </c>
      <c r="L537" s="170" t="str">
        <f t="shared" si="142"/>
        <v>1-0.00460516789833839i</v>
      </c>
      <c r="M537" s="170" t="str">
        <f t="shared" si="159"/>
        <v>1.00014552100528+0.0269943325949295i</v>
      </c>
      <c r="N537" s="170" t="str">
        <f t="shared" si="143"/>
        <v>1+30.2082221211907i</v>
      </c>
      <c r="O537" s="170" t="str">
        <f t="shared" si="144"/>
        <v>0.999747380106563+0.0441863190613914i</v>
      </c>
      <c r="P537" s="170" t="str">
        <f t="shared" si="160"/>
        <v>-0.335042760817751+30.2447772423989i</v>
      </c>
      <c r="Q537" s="170" t="str">
        <f t="shared" si="145"/>
        <v>0.0951433015592628-5.98086793152031i</v>
      </c>
      <c r="R537" s="170" t="str">
        <f t="shared" si="146"/>
        <v>10000-6137.70879323088i</v>
      </c>
      <c r="S537" s="170" t="str">
        <f t="shared" si="147"/>
        <v>-503292.121044931i</v>
      </c>
      <c r="T537" s="170" t="str">
        <f t="shared" si="156"/>
        <v>9756.72818755046-6255.283008828i</v>
      </c>
      <c r="U537" s="170" t="str">
        <f t="shared" si="148"/>
        <v>-1.02702401974215+0.658450843034527i</v>
      </c>
      <c r="V537" s="170"/>
    </row>
    <row r="538" spans="1:22" x14ac:dyDescent="0.2">
      <c r="A538" s="8"/>
      <c r="B538" s="170">
        <f t="shared" si="157"/>
        <v>3.5049999999999466</v>
      </c>
      <c r="C538" s="170">
        <f t="shared" si="158"/>
        <v>3198.8951096910068</v>
      </c>
      <c r="D538" s="170">
        <f t="shared" si="149"/>
        <v>3.1988951096910068</v>
      </c>
      <c r="E538" s="170">
        <f t="shared" si="150"/>
        <v>15.436448221013174</v>
      </c>
      <c r="F538" s="170">
        <f t="shared" si="151"/>
        <v>-89.121698517342949</v>
      </c>
      <c r="G538" s="170">
        <f t="shared" si="152"/>
        <v>1.6998351861898739</v>
      </c>
      <c r="H538" s="170">
        <f t="shared" si="153"/>
        <v>147.61534477897044</v>
      </c>
      <c r="I538" s="170">
        <f t="shared" si="154"/>
        <v>17.136283407203049</v>
      </c>
      <c r="J538" s="170">
        <f t="shared" si="155"/>
        <v>58.493646261627489</v>
      </c>
      <c r="K538" s="170" t="str">
        <f t="shared" si="141"/>
        <v>1+0.0319654054638654i</v>
      </c>
      <c r="L538" s="170" t="str">
        <f t="shared" si="142"/>
        <v>1-0.00465849322937635i</v>
      </c>
      <c r="M538" s="170" t="str">
        <f t="shared" si="159"/>
        <v>1.00014891062493+0.027306912234489i</v>
      </c>
      <c r="N538" s="170" t="str">
        <f t="shared" si="143"/>
        <v>1+30.5580168475159i</v>
      </c>
      <c r="O538" s="170" t="str">
        <f t="shared" si="144"/>
        <v>0.999741495833335+0.044697972521876i</v>
      </c>
      <c r="P538" s="170" t="str">
        <f t="shared" si="160"/>
        <v>-0.366139901539955+30.5948154453577i</v>
      </c>
      <c r="Q538" s="170" t="str">
        <f t="shared" si="145"/>
        <v>0.0906413542392945-5.91250311417348i</v>
      </c>
      <c r="R538" s="170" t="str">
        <f t="shared" si="146"/>
        <v>10000-6067.45102165149i</v>
      </c>
      <c r="S538" s="170" t="str">
        <f t="shared" si="147"/>
        <v>-497530.983775421i</v>
      </c>
      <c r="T538" s="170" t="str">
        <f t="shared" si="156"/>
        <v>9756.64065097847-6188.0877043968i</v>
      </c>
      <c r="U538" s="170" t="str">
        <f t="shared" si="148"/>
        <v>-1.02701480536616+0.651377653094401i</v>
      </c>
      <c r="V538" s="170"/>
    </row>
    <row r="539" spans="1:22" x14ac:dyDescent="0.2">
      <c r="A539" s="8"/>
      <c r="B539" s="170">
        <f t="shared" si="157"/>
        <v>3.5099999999999465</v>
      </c>
      <c r="C539" s="170">
        <f t="shared" si="158"/>
        <v>3235.9365692958868</v>
      </c>
      <c r="D539" s="170">
        <f t="shared" si="149"/>
        <v>3.2359365692958866</v>
      </c>
      <c r="E539" s="170">
        <f t="shared" si="150"/>
        <v>15.336509830742379</v>
      </c>
      <c r="F539" s="170">
        <f t="shared" si="151"/>
        <v>-89.154661956723572</v>
      </c>
      <c r="G539" s="170">
        <f t="shared" si="152"/>
        <v>1.6731128969956111</v>
      </c>
      <c r="H539" s="170">
        <f t="shared" si="153"/>
        <v>147.89393363937873</v>
      </c>
      <c r="I539" s="170">
        <f t="shared" si="154"/>
        <v>17.009622727737991</v>
      </c>
      <c r="J539" s="170">
        <f t="shared" si="155"/>
        <v>58.739271682655158</v>
      </c>
      <c r="K539" s="170" t="str">
        <f t="shared" si="141"/>
        <v>1+0.0323355474143333i</v>
      </c>
      <c r="L539" s="170" t="str">
        <f t="shared" si="142"/>
        <v>1-0.00471243603864596i</v>
      </c>
      <c r="M539" s="170" t="str">
        <f t="shared" si="159"/>
        <v>1.00015237919896+0.0276231113756873i</v>
      </c>
      <c r="N539" s="170" t="str">
        <f t="shared" si="143"/>
        <v>1+30.9118620058749i</v>
      </c>
      <c r="O539" s="170" t="str">
        <f t="shared" si="144"/>
        <v>0.999735474497777+0.0452155506502033i</v>
      </c>
      <c r="P539" s="170" t="str">
        <f t="shared" si="160"/>
        <v>-0.397961387720955+30.9489005807034i</v>
      </c>
      <c r="Q539" s="170" t="str">
        <f t="shared" si="145"/>
        <v>0.0862417413840171-5.84491529260228i</v>
      </c>
      <c r="R539" s="170" t="str">
        <f t="shared" si="146"/>
        <v>10000-5997.99748413299i</v>
      </c>
      <c r="S539" s="170" t="str">
        <f t="shared" si="147"/>
        <v>-491835.793698906i</v>
      </c>
      <c r="T539" s="170" t="str">
        <f t="shared" si="156"/>
        <v>9756.55107704379-6121.71254333862i</v>
      </c>
      <c r="U539" s="170" t="str">
        <f t="shared" si="148"/>
        <v>-1.02700537653093+0.644390794035645i</v>
      </c>
      <c r="V539" s="170"/>
    </row>
    <row r="540" spans="1:22" x14ac:dyDescent="0.2">
      <c r="A540" s="8"/>
      <c r="B540" s="170">
        <f t="shared" si="157"/>
        <v>3.5149999999999464</v>
      </c>
      <c r="C540" s="170">
        <f t="shared" si="158"/>
        <v>3273.406948787981</v>
      </c>
      <c r="D540" s="170">
        <f t="shared" si="149"/>
        <v>3.2734069487879811</v>
      </c>
      <c r="E540" s="170">
        <f t="shared" si="150"/>
        <v>15.236568009886271</v>
      </c>
      <c r="F540" s="170">
        <f t="shared" si="151"/>
        <v>-89.187513570710621</v>
      </c>
      <c r="G540" s="170">
        <f t="shared" si="152"/>
        <v>1.6468377028231964</v>
      </c>
      <c r="H540" s="170">
        <f t="shared" si="153"/>
        <v>148.17079288070721</v>
      </c>
      <c r="I540" s="170">
        <f t="shared" si="154"/>
        <v>16.883405712709468</v>
      </c>
      <c r="J540" s="170">
        <f t="shared" si="155"/>
        <v>58.98327930999659</v>
      </c>
      <c r="K540" s="170" t="str">
        <f t="shared" si="141"/>
        <v>1+0.0327099754065864i</v>
      </c>
      <c r="L540" s="170" t="str">
        <f t="shared" si="142"/>
        <v>1-0.00476700347620816i</v>
      </c>
      <c r="M540" s="170" t="str">
        <f t="shared" si="159"/>
        <v>1.00015592856647+0.0279429719303782i</v>
      </c>
      <c r="N540" s="170" t="str">
        <f t="shared" si="143"/>
        <v>1+31.2698044980602i</v>
      </c>
      <c r="O540" s="170" t="str">
        <f t="shared" si="144"/>
        <v>0.999729312907295+0.0457391220507935i</v>
      </c>
      <c r="P540" s="170" t="str">
        <f t="shared" si="160"/>
        <v>-0.430524091533932+31.307079287642i</v>
      </c>
      <c r="Q540" s="170" t="str">
        <f t="shared" si="145"/>
        <v>0.0819421450481122-5.77809573529494i</v>
      </c>
      <c r="R540" s="170" t="str">
        <f t="shared" si="146"/>
        <v>10000-5929.33897468421i</v>
      </c>
      <c r="S540" s="170" t="str">
        <f t="shared" si="147"/>
        <v>-486205.795924104i</v>
      </c>
      <c r="T540" s="170" t="str">
        <f t="shared" si="156"/>
        <v>9756.45941836678-6056.14872485536i</v>
      </c>
      <c r="U540" s="170" t="str">
        <f t="shared" si="148"/>
        <v>-1.02699572824914+0.63748933945846i</v>
      </c>
      <c r="V540" s="170"/>
    </row>
    <row r="541" spans="1:22" x14ac:dyDescent="0.2">
      <c r="A541" s="8"/>
      <c r="B541" s="170">
        <f t="shared" si="157"/>
        <v>3.5199999999999463</v>
      </c>
      <c r="C541" s="170">
        <f t="shared" si="158"/>
        <v>3311.3112148255054</v>
      </c>
      <c r="D541" s="170">
        <f t="shared" si="149"/>
        <v>3.3113112148255053</v>
      </c>
      <c r="E541" s="170">
        <f t="shared" si="150"/>
        <v>15.136622789294288</v>
      </c>
      <c r="F541" s="170">
        <f t="shared" si="151"/>
        <v>-89.22025767437809</v>
      </c>
      <c r="G541" s="170">
        <f t="shared" si="152"/>
        <v>1.6210047056730856</v>
      </c>
      <c r="H541" s="170">
        <f t="shared" si="153"/>
        <v>148.44589965956249</v>
      </c>
      <c r="I541" s="170">
        <f t="shared" si="154"/>
        <v>16.757627494967373</v>
      </c>
      <c r="J541" s="170">
        <f t="shared" si="155"/>
        <v>59.225641985184396</v>
      </c>
      <c r="K541" s="170" t="str">
        <f t="shared" si="141"/>
        <v>1+0.0330887390706493i</v>
      </c>
      <c r="L541" s="170" t="str">
        <f t="shared" si="142"/>
        <v>1-0.00482220277491769i</v>
      </c>
      <c r="M541" s="170" t="str">
        <f t="shared" si="159"/>
        <v>1.00015956060936+0.0282665362957316i</v>
      </c>
      <c r="N541" s="170" t="str">
        <f t="shared" si="143"/>
        <v>1+31.6318917689615i</v>
      </c>
      <c r="O541" s="170" t="str">
        <f t="shared" si="144"/>
        <v>0.999723007794934+0.0462687561224685i</v>
      </c>
      <c r="P541" s="170" t="str">
        <f t="shared" si="160"/>
        <v>-0.463845278155464+31.6693987376325i</v>
      </c>
      <c r="Q541" s="170" t="str">
        <f t="shared" si="145"/>
        <v>0.0777402996514749-5.71203580489252i</v>
      </c>
      <c r="R541" s="170" t="str">
        <f t="shared" si="146"/>
        <v>10000-5861.46639269406i</v>
      </c>
      <c r="S541" s="170" t="str">
        <f t="shared" si="147"/>
        <v>-480640.244200913i</v>
      </c>
      <c r="T541" s="170" t="str">
        <f t="shared" si="156"/>
        <v>9756.36562646772-5991.38755559167i</v>
      </c>
      <c r="U541" s="170" t="str">
        <f t="shared" si="148"/>
        <v>-1.02698585541766+0.630672374272808i</v>
      </c>
      <c r="V541" s="170"/>
    </row>
    <row r="542" spans="1:22" x14ac:dyDescent="0.2">
      <c r="A542" s="8"/>
      <c r="B542" s="170">
        <f t="shared" si="157"/>
        <v>3.5249999999999462</v>
      </c>
      <c r="C542" s="170">
        <f t="shared" si="158"/>
        <v>3349.6543915778661</v>
      </c>
      <c r="D542" s="170">
        <f t="shared" si="149"/>
        <v>3.3496543915778663</v>
      </c>
      <c r="E542" s="170">
        <f t="shared" si="150"/>
        <v>15.036674198029473</v>
      </c>
      <c r="F542" s="170">
        <f t="shared" si="151"/>
        <v>-89.252898568770277</v>
      </c>
      <c r="G542" s="170">
        <f t="shared" si="152"/>
        <v>1.5956089706784695</v>
      </c>
      <c r="H542" s="170">
        <f t="shared" si="153"/>
        <v>148.71923187893393</v>
      </c>
      <c r="I542" s="170">
        <f t="shared" si="154"/>
        <v>16.632283168707943</v>
      </c>
      <c r="J542" s="170">
        <f t="shared" si="155"/>
        <v>59.466333310163648</v>
      </c>
      <c r="K542" s="170" t="str">
        <f t="shared" si="141"/>
        <v>1+0.0334718886112356i</v>
      </c>
      <c r="L542" s="170" t="str">
        <f t="shared" si="142"/>
        <v>1-0.0048780412513818i</v>
      </c>
      <c r="M542" s="170" t="str">
        <f t="shared" si="159"/>
        <v>1.00016327725341+0.0285938473598538i</v>
      </c>
      <c r="N542" s="170" t="str">
        <f t="shared" si="143"/>
        <v>1+31.9981718128542i</v>
      </c>
      <c r="O542" s="170" t="str">
        <f t="shared" si="144"/>
        <v>0.99971655581764+0.0468045230676511i</v>
      </c>
      <c r="P542" s="170" t="str">
        <f t="shared" si="160"/>
        <v>-0.497942614919758+32.0359066402753i</v>
      </c>
      <c r="Q542" s="170" t="str">
        <f t="shared" si="145"/>
        <v>0.0736339908077713-5.64672695730411i</v>
      </c>
      <c r="R542" s="170" t="str">
        <f t="shared" si="146"/>
        <v>10000-5794.37074172537i</v>
      </c>
      <c r="S542" s="170" t="str">
        <f t="shared" si="147"/>
        <v>-475138.40082148i</v>
      </c>
      <c r="T542" s="170" t="str">
        <f t="shared" si="156"/>
        <v>9756.26965174146-5927.42044847934i</v>
      </c>
      <c r="U542" s="170" t="str">
        <f t="shared" si="148"/>
        <v>-1.02697575281489+0.623938994576773i</v>
      </c>
      <c r="V542" s="170"/>
    </row>
    <row r="543" spans="1:22" x14ac:dyDescent="0.2">
      <c r="A543" s="8"/>
      <c r="B543" s="170">
        <f t="shared" si="157"/>
        <v>3.5299999999999461</v>
      </c>
      <c r="C543" s="170">
        <f t="shared" si="158"/>
        <v>3388.4415613916103</v>
      </c>
      <c r="D543" s="170">
        <f t="shared" si="149"/>
        <v>3.3884415613916103</v>
      </c>
      <c r="E543" s="170">
        <f t="shared" si="150"/>
        <v>14.936722263382979</v>
      </c>
      <c r="F543" s="170">
        <f t="shared" si="151"/>
        <v>-89.285440541425416</v>
      </c>
      <c r="G543" s="170">
        <f t="shared" si="152"/>
        <v>1.5706455294706849</v>
      </c>
      <c r="H543" s="170">
        <f t="shared" si="153"/>
        <v>148.99076818672833</v>
      </c>
      <c r="I543" s="170">
        <f t="shared" si="154"/>
        <v>16.507367792853664</v>
      </c>
      <c r="J543" s="170">
        <f t="shared" si="155"/>
        <v>59.705327645302916</v>
      </c>
      <c r="K543" s="170" t="str">
        <f t="shared" si="141"/>
        <v>1+0.0338594748144019i</v>
      </c>
      <c r="L543" s="170" t="str">
        <f t="shared" si="142"/>
        <v>1-0.00493452630693008i</v>
      </c>
      <c r="M543" s="170" t="str">
        <f t="shared" si="159"/>
        <v>1.00016708046921+0.0289249485074718i</v>
      </c>
      <c r="N543" s="170" t="str">
        <f t="shared" si="143"/>
        <v>1+32.3686931797615i</v>
      </c>
      <c r="O543" s="170" t="str">
        <f t="shared" si="144"/>
        <v>0.999709953554488+0.0473464939016693i</v>
      </c>
      <c r="P543" s="170" t="str">
        <f t="shared" si="160"/>
        <v>-0.532834180686095+32.4066512492605i</v>
      </c>
      <c r="Q543" s="170" t="str">
        <f t="shared" si="145"/>
        <v>0.0696210541788123-5.58216074082445i</v>
      </c>
      <c r="R543" s="170" t="str">
        <f t="shared" si="146"/>
        <v>10000-5728.04312832222i</v>
      </c>
      <c r="S543" s="170" t="str">
        <f t="shared" si="147"/>
        <v>-469699.536522423i</v>
      </c>
      <c r="T543" s="170" t="str">
        <f t="shared" si="156"/>
        <v>9756.17144343134-5864.23892159523i</v>
      </c>
      <c r="U543" s="170" t="str">
        <f t="shared" si="148"/>
        <v>-1.02696541509804+0.617288307536341i</v>
      </c>
      <c r="V543" s="170"/>
    </row>
    <row r="544" spans="1:22" x14ac:dyDescent="0.2">
      <c r="A544" s="8"/>
      <c r="B544" s="170">
        <f t="shared" si="157"/>
        <v>3.534999999999946</v>
      </c>
      <c r="C544" s="170">
        <f t="shared" si="158"/>
        <v>3427.6778654640775</v>
      </c>
      <c r="D544" s="170">
        <f t="shared" si="149"/>
        <v>3.4276778654640774</v>
      </c>
      <c r="E544" s="170">
        <f t="shared" si="150"/>
        <v>14.836767010889503</v>
      </c>
      <c r="F544" s="170">
        <f t="shared" si="151"/>
        <v>-89.317887866898019</v>
      </c>
      <c r="G544" s="170">
        <f t="shared" si="152"/>
        <v>1.5461093834994264</v>
      </c>
      <c r="H544" s="170">
        <f t="shared" si="153"/>
        <v>149.26048797359107</v>
      </c>
      <c r="I544" s="170">
        <f t="shared" si="154"/>
        <v>16.38287639438893</v>
      </c>
      <c r="J544" s="170">
        <f t="shared" si="155"/>
        <v>59.94260010669305</v>
      </c>
      <c r="K544" s="170" t="str">
        <f t="shared" si="141"/>
        <v>1+0.0342515490542794i</v>
      </c>
      <c r="L544" s="170" t="str">
        <f t="shared" si="142"/>
        <v>1-0.00499166542859543i</v>
      </c>
      <c r="M544" s="170" t="str">
        <f t="shared" si="159"/>
        <v>1.00017097227329+0.029259883625684i</v>
      </c>
      <c r="N544" s="170" t="str">
        <f t="shared" si="143"/>
        <v>1+32.7435049818892i</v>
      </c>
      <c r="O544" s="170" t="str">
        <f t="shared" si="144"/>
        <v>0.999703197504872+0.0478947404621702i</v>
      </c>
      <c r="P544" s="170" t="str">
        <f t="shared" si="160"/>
        <v>-0.568538475424488+32.7816813683735i</v>
      </c>
      <c r="Q544" s="170" t="str">
        <f t="shared" si="145"/>
        <v>0.0656993743541733-5.51832879525657i</v>
      </c>
      <c r="R544" s="170" t="str">
        <f t="shared" si="146"/>
        <v>10000-5662.47476083137i</v>
      </c>
      <c r="S544" s="170" t="str">
        <f t="shared" si="147"/>
        <v>-464322.930388171i</v>
      </c>
      <c r="T544" s="170" t="str">
        <f t="shared" si="156"/>
        <v>9756.07094960258-5801.83459703354i</v>
      </c>
      <c r="U544" s="170" t="str">
        <f t="shared" si="148"/>
        <v>-1.02695483680027+0.610719431266689i</v>
      </c>
      <c r="V544" s="170"/>
    </row>
    <row r="545" spans="1:22" x14ac:dyDescent="0.2">
      <c r="A545" s="8"/>
      <c r="B545" s="170">
        <f t="shared" si="157"/>
        <v>3.5399999999999459</v>
      </c>
      <c r="C545" s="170">
        <f t="shared" si="158"/>
        <v>3467.3685045248849</v>
      </c>
      <c r="D545" s="170">
        <f t="shared" si="149"/>
        <v>3.467368504524885</v>
      </c>
      <c r="E545" s="170">
        <f t="shared" si="150"/>
        <v>14.736808464340266</v>
      </c>
      <c r="F545" s="170">
        <f t="shared" si="151"/>
        <v>-89.350244807279452</v>
      </c>
      <c r="G545" s="170">
        <f t="shared" si="152"/>
        <v>1.5219955073050699</v>
      </c>
      <c r="H545" s="170">
        <f t="shared" si="153"/>
        <v>149.52837137004391</v>
      </c>
      <c r="I545" s="170">
        <f t="shared" si="154"/>
        <v>16.258803971645335</v>
      </c>
      <c r="J545" s="170">
        <f t="shared" si="155"/>
        <v>60.178126562764461</v>
      </c>
      <c r="K545" s="170" t="str">
        <f t="shared" si="141"/>
        <v>1+0.0346481632998841i</v>
      </c>
      <c r="L545" s="170" t="str">
        <f t="shared" si="142"/>
        <v>1-0.00504946619010657i</v>
      </c>
      <c r="M545" s="170" t="str">
        <f t="shared" si="159"/>
        <v>1.00017495472913+0.0295986971097775i</v>
      </c>
      <c r="N545" s="170" t="str">
        <f t="shared" si="143"/>
        <v>1+33.1226569001358i</v>
      </c>
      <c r="O545" s="170" t="str">
        <f t="shared" si="144"/>
        <v>0.999696284086644+0.0484493354186416i</v>
      </c>
      <c r="P545" s="170" t="str">
        <f t="shared" si="160"/>
        <v>-0.605074430024619+33.1610463575612i</v>
      </c>
      <c r="Q545" s="170" t="str">
        <f t="shared" si="145"/>
        <v>0.0618668837555472-5.45522285103742i</v>
      </c>
      <c r="R545" s="170" t="str">
        <f t="shared" si="146"/>
        <v>10000-5597.65694823664i</v>
      </c>
      <c r="S545" s="170" t="str">
        <f t="shared" si="147"/>
        <v>-459007.869755406i</v>
      </c>
      <c r="T545" s="170" t="str">
        <f t="shared" si="156"/>
        <v>9755.96811711497-5740.19919979116i</v>
      </c>
      <c r="U545" s="170" t="str">
        <f t="shared" si="148"/>
        <v>-1.02694401232789+0.60423149471486i</v>
      </c>
      <c r="V545" s="170"/>
    </row>
    <row r="546" spans="1:22" x14ac:dyDescent="0.2">
      <c r="A546" s="8"/>
      <c r="B546" s="170">
        <f t="shared" si="157"/>
        <v>3.5449999999999458</v>
      </c>
      <c r="C546" s="170">
        <f t="shared" si="158"/>
        <v>3507.5187395252433</v>
      </c>
      <c r="D546" s="170">
        <f t="shared" si="149"/>
        <v>3.5075187395252434</v>
      </c>
      <c r="E546" s="170">
        <f t="shared" si="150"/>
        <v>14.636846645796126</v>
      </c>
      <c r="F546" s="170">
        <f t="shared" si="151"/>
        <v>-89.382515612716873</v>
      </c>
      <c r="G546" s="170">
        <f t="shared" si="152"/>
        <v>1.4982988517386788</v>
      </c>
      <c r="H546" s="170">
        <f t="shared" si="153"/>
        <v>149.79439924295272</v>
      </c>
      <c r="I546" s="170">
        <f t="shared" si="154"/>
        <v>16.135145497534804</v>
      </c>
      <c r="J546" s="170">
        <f t="shared" si="155"/>
        <v>60.411883630235849</v>
      </c>
      <c r="K546" s="170" t="str">
        <f t="shared" si="141"/>
        <v>1+0.0350493701220045i</v>
      </c>
      <c r="L546" s="170" t="str">
        <f t="shared" si="142"/>
        <v>1-0.00510793625289181i</v>
      </c>
      <c r="M546" s="170" t="str">
        <f t="shared" si="159"/>
        <v>1.00017902994829+0.0299414338691127i</v>
      </c>
      <c r="N546" s="170" t="str">
        <f t="shared" si="143"/>
        <v>1+33.5061991906772i</v>
      </c>
      <c r="O546" s="170" t="str">
        <f t="shared" si="144"/>
        <v>0.999689209634219+0.0490103522820442i</v>
      </c>
      <c r="P546" s="170" t="str">
        <f t="shared" si="160"/>
        <v>-0.642461416333215+33.5447961390568i</v>
      </c>
      <c r="Q546" s="170" t="str">
        <f t="shared" si="145"/>
        <v>0.0581215615652921-5.39283472836827i</v>
      </c>
      <c r="R546" s="170" t="str">
        <f t="shared" si="146"/>
        <v>10000-5533.58109900726i</v>
      </c>
      <c r="S546" s="170" t="str">
        <f t="shared" si="147"/>
        <v>-453753.650118595i</v>
      </c>
      <c r="T546" s="170" t="str">
        <f t="shared" si="156"/>
        <v>9755.86289159514-5679.32455666709i</v>
      </c>
      <c r="U546" s="170" t="str">
        <f t="shared" si="148"/>
        <v>-1.02693293595738+0.597823637543905i</v>
      </c>
      <c r="V546" s="170"/>
    </row>
    <row r="547" spans="1:22" x14ac:dyDescent="0.2">
      <c r="A547" s="8"/>
      <c r="B547" s="170">
        <f t="shared" si="157"/>
        <v>3.5499999999999456</v>
      </c>
      <c r="C547" s="170">
        <f t="shared" si="158"/>
        <v>3548.1338923353128</v>
      </c>
      <c r="D547" s="170">
        <f t="shared" si="149"/>
        <v>3.5481338923353127</v>
      </c>
      <c r="E547" s="170">
        <f t="shared" si="150"/>
        <v>14.536881575599182</v>
      </c>
      <c r="F547" s="170">
        <f t="shared" si="151"/>
        <v>-89.414704521930972</v>
      </c>
      <c r="G547" s="170">
        <f t="shared" si="152"/>
        <v>1.4750143471273263</v>
      </c>
      <c r="H547" s="170">
        <f t="shared" si="153"/>
        <v>150.0585531913552</v>
      </c>
      <c r="I547" s="170">
        <f t="shared" si="154"/>
        <v>16.011895922726509</v>
      </c>
      <c r="J547" s="170">
        <f t="shared" si="155"/>
        <v>60.64384866942423</v>
      </c>
      <c r="K547" s="170" t="str">
        <f t="shared" si="141"/>
        <v>1+0.0354552227001705i</v>
      </c>
      <c r="L547" s="170" t="str">
        <f t="shared" si="142"/>
        <v>1-0.00516708336709465i</v>
      </c>
      <c r="M547" s="170" t="str">
        <f t="shared" si="159"/>
        <v>1.00018320009149+0.0302881393330759i</v>
      </c>
      <c r="N547" s="170" t="str">
        <f t="shared" si="143"/>
        <v>1+33.8941826916287i</v>
      </c>
      <c r="O547" s="170" t="str">
        <f t="shared" si="144"/>
        <v>0.999681970396627+0.0495778654145556i</v>
      </c>
      <c r="P547" s="170" t="str">
        <f t="shared" si="160"/>
        <v>-0.6807192574253+33.9329812035652i</v>
      </c>
      <c r="Q547" s="170" t="str">
        <f t="shared" si="145"/>
        <v>0.0544614326786516-5.33115633634903i</v>
      </c>
      <c r="R547" s="170" t="str">
        <f t="shared" si="146"/>
        <v>10000-5470.23871995876i</v>
      </c>
      <c r="S547" s="170" t="str">
        <f t="shared" si="147"/>
        <v>-448559.575036618i</v>
      </c>
      <c r="T547" s="170" t="str">
        <f t="shared" si="156"/>
        <v>9755.75521740784-5619.20259517467i</v>
      </c>
      <c r="U547" s="170" t="str">
        <f t="shared" si="148"/>
        <v>-1.02692160183241+0.591495010018387i</v>
      </c>
      <c r="V547" s="170"/>
    </row>
    <row r="548" spans="1:22" x14ac:dyDescent="0.2">
      <c r="A548" s="8"/>
      <c r="B548" s="170">
        <f t="shared" si="157"/>
        <v>3.5549999999999455</v>
      </c>
      <c r="C548" s="170">
        <f t="shared" si="158"/>
        <v>3589.2193464496049</v>
      </c>
      <c r="D548" s="170">
        <f t="shared" si="149"/>
        <v>3.5892193464496049</v>
      </c>
      <c r="E548" s="170">
        <f t="shared" si="150"/>
        <v>14.436913272384155</v>
      </c>
      <c r="F548" s="170">
        <f t="shared" si="151"/>
        <v>-89.44681576273193</v>
      </c>
      <c r="G548" s="170">
        <f t="shared" si="152"/>
        <v>1.4521369063814769</v>
      </c>
      <c r="H548" s="170">
        <f t="shared" si="153"/>
        <v>150.32081554166572</v>
      </c>
      <c r="I548" s="170">
        <f t="shared" si="154"/>
        <v>15.889050178765633</v>
      </c>
      <c r="J548" s="170">
        <f t="shared" si="155"/>
        <v>60.873999778933793</v>
      </c>
      <c r="K548" s="170" t="str">
        <f t="shared" si="141"/>
        <v>1+0.0358657748297017i</v>
      </c>
      <c r="L548" s="170" t="str">
        <f t="shared" si="142"/>
        <v>1-0.005226915372601i</v>
      </c>
      <c r="M548" s="170" t="str">
        <f t="shared" si="159"/>
        <v>1.00018746736981+0.0306388594571007i</v>
      </c>
      <c r="N548" s="170" t="str">
        <f t="shared" si="143"/>
        <v>1+34.286658829783i</v>
      </c>
      <c r="O548" s="170" t="str">
        <f t="shared" si="144"/>
        <v>0.999674562535531+0.0501519500394269i</v>
      </c>
      <c r="P548" s="170" t="str">
        <f t="shared" si="160"/>
        <v>-0.719868238114621+34.3256526165078i</v>
      </c>
      <c r="Q548" s="170" t="str">
        <f t="shared" si="145"/>
        <v>0.0508845666791525-5.2701796721174i</v>
      </c>
      <c r="R548" s="170" t="str">
        <f t="shared" si="146"/>
        <v>10000-5407.62141512747i</v>
      </c>
      <c r="S548" s="170" t="str">
        <f t="shared" si="147"/>
        <v>-443424.956040451i</v>
      </c>
      <c r="T548" s="170" t="str">
        <f t="shared" si="156"/>
        <v>9755.64503762697-5559.82534246759i</v>
      </c>
      <c r="U548" s="170" t="str">
        <f t="shared" si="148"/>
        <v>-1.02691000396074+0.585244772891326i</v>
      </c>
      <c r="V548" s="170"/>
    </row>
    <row r="549" spans="1:22" x14ac:dyDescent="0.2">
      <c r="A549" s="8"/>
      <c r="B549" s="170">
        <f t="shared" si="157"/>
        <v>3.5599999999999454</v>
      </c>
      <c r="C549" s="170">
        <f t="shared" si="158"/>
        <v>3630.7805477005609</v>
      </c>
      <c r="D549" s="170">
        <f t="shared" si="149"/>
        <v>3.630780547700561</v>
      </c>
      <c r="E549" s="170">
        <f t="shared" si="150"/>
        <v>14.336941753088057</v>
      </c>
      <c r="F549" s="170">
        <f t="shared" si="151"/>
        <v>-89.478853552533892</v>
      </c>
      <c r="G549" s="170">
        <f t="shared" si="152"/>
        <v>1.4296614280420261</v>
      </c>
      <c r="H549" s="170">
        <f t="shared" si="153"/>
        <v>150.58116934228866</v>
      </c>
      <c r="I549" s="170">
        <f t="shared" si="154"/>
        <v>15.766603181130083</v>
      </c>
      <c r="J549" s="170">
        <f t="shared" si="155"/>
        <v>61.102315789754769</v>
      </c>
      <c r="K549" s="170" t="str">
        <f t="shared" ref="K549:K612" si="161">COMPLEX(1,2*PI()*C549*esr*Cout)</f>
        <v>1+0.036281080928838i</v>
      </c>
      <c r="L549" s="170" t="str">
        <f t="shared" ref="L549:L612" si="162">COMPLEX(1,-2*PI()*C549*(1-Dmax)^2*Lout*10^-6/Req)</f>
        <v>1-0.0052874402000784i</v>
      </c>
      <c r="M549" s="170" t="str">
        <f t="shared" si="159"/>
        <v>1.00019183404581+0.0309936407287596i</v>
      </c>
      <c r="N549" s="170" t="str">
        <f t="shared" ref="N549:N612" si="163">COMPLEX(1,2*PI()*C549*(Rd+Rs+esr)*Req*Cout/(Req+Rd+Rs))</f>
        <v>1+34.6836796274273i</v>
      </c>
      <c r="O549" s="170" t="str">
        <f t="shared" ref="O549:O612" si="164">IMSUM(COMPLEX(1,2*PI()*C549/(Qd*ws)),IMPRODUCT(COMPLEX(0,2*PI()*C549/ws),COMPLEX(0,2*PI()*C549/ws)))</f>
        <v>0.999666982123183+0.0507326822509531i</v>
      </c>
      <c r="P549" s="170" t="str">
        <f t="shared" si="160"/>
        <v>-0.759929115708942+34.7228620243285i</v>
      </c>
      <c r="Q549" s="170" t="str">
        <f t="shared" ref="Q549:Q612" si="165">IMPRODUCT(Ap,IMDIV(M549,P549))</f>
        <v>0.0473890768366843-5.20989681999205i</v>
      </c>
      <c r="R549" s="170" t="str">
        <f t="shared" ref="R549:R612" si="166">IMSUM(Rz*10^3,IMDIV(1,COMPLEX(0,(2*PI()*C549*Cz*10^-9))))</f>
        <v>10000-5345.72088465738i</v>
      </c>
      <c r="S549" s="170" t="str">
        <f t="shared" ref="S549:S612" si="167">IMDIV(1,COMPLEX(0,(2*PI()*C549*Cp*10^-12)))</f>
        <v>-438349.112541906i</v>
      </c>
      <c r="T549" s="170" t="str">
        <f t="shared" si="156"/>
        <v>9755.53229400562-5501.18492427825i</v>
      </c>
      <c r="U549" s="170" t="str">
        <f t="shared" ref="U549:U612" si="168">IMPRODUCT(-Rs*g/(Rs+Rd),T549)</f>
        <v>-1.02689813621112+0.579072097292448i</v>
      </c>
      <c r="V549" s="170"/>
    </row>
    <row r="550" spans="1:22" x14ac:dyDescent="0.2">
      <c r="A550" s="8"/>
      <c r="B550" s="170">
        <f t="shared" si="157"/>
        <v>3.5649999999999453</v>
      </c>
      <c r="C550" s="170">
        <f t="shared" si="158"/>
        <v>3672.8230049803888</v>
      </c>
      <c r="D550" s="170">
        <f t="shared" ref="D550:D613" si="169">C550/1000</f>
        <v>3.6728230049803887</v>
      </c>
      <c r="E550" s="170">
        <f t="shared" ref="E550:E613" si="170">20*LOG(IMABS(Q550))</f>
        <v>14.236967032959596</v>
      </c>
      <c r="F550" s="170">
        <f t="shared" ref="F550:F613" si="171">IF(180/PI()*IMARGUMENT(Q550)&gt;0,180/PI()*IMARGUMENT(Q550)-360,180/PI()*IMARGUMENT(Q550))</f>
        <v>-89.510822098868033</v>
      </c>
      <c r="G550" s="170">
        <f t="shared" ref="G550:G613" si="172">20*LOG(IMABS(U550))</f>
        <v>1.4075827992641998</v>
      </c>
      <c r="H550" s="170">
        <f t="shared" ref="H550:H613" si="173">180/PI()*IMARGUMENT(U550)</f>
        <v>150.83959835765521</v>
      </c>
      <c r="I550" s="170">
        <f t="shared" ref="I550:I613" si="174">E550+G550</f>
        <v>15.644549832223795</v>
      </c>
      <c r="J550" s="170">
        <f t="shared" ref="J550:J613" si="175">F550+H550</f>
        <v>61.328776258787173</v>
      </c>
      <c r="K550" s="170" t="str">
        <f t="shared" si="161"/>
        <v>1+0.0367011960459532i</v>
      </c>
      <c r="L550" s="170" t="str">
        <f t="shared" si="162"/>
        <v>1-0.00534866587202715i</v>
      </c>
      <c r="M550" s="170" t="str">
        <f t="shared" si="159"/>
        <v>1.00019630243475+0.0313525301739261i</v>
      </c>
      <c r="N550" s="170" t="str">
        <f t="shared" si="163"/>
        <v>1+35.085297709238i</v>
      </c>
      <c r="O550" s="170" t="str">
        <f t="shared" si="164"/>
        <v>0.999659225140349+0.05132013902456i</v>
      </c>
      <c r="P550" s="170" t="str">
        <f t="shared" si="160"/>
        <v>-0.800923131015822+35.1246616608599i</v>
      </c>
      <c r="Q550" s="170" t="str">
        <f t="shared" si="165"/>
        <v>0.0439731191277702-5.15029995062089i</v>
      </c>
      <c r="R550" s="170" t="str">
        <f t="shared" si="166"/>
        <v>10000-5284.5289237003i</v>
      </c>
      <c r="S550" s="170" t="str">
        <f t="shared" si="167"/>
        <v>-433331.371743422i</v>
      </c>
      <c r="T550" s="170" t="str">
        <f t="shared" ref="T550:T613" si="176">IMDIV(IMPRODUCT(R550,S550),IMSUM(R550,S550))</f>
        <v>9755.41692694558-5443.27356386982i</v>
      </c>
      <c r="U550" s="170" t="str">
        <f t="shared" si="168"/>
        <v>-1.02688599231006+0.572976164617876i</v>
      </c>
      <c r="V550" s="170"/>
    </row>
    <row r="551" spans="1:22" x14ac:dyDescent="0.2">
      <c r="A551" s="8"/>
      <c r="B551" s="170">
        <f t="shared" ref="B551:B614" si="177">B550+0.005</f>
        <v>3.5699999999999452</v>
      </c>
      <c r="C551" s="170">
        <f t="shared" ref="C551:C614" si="178">10^B551</f>
        <v>3715.3522909712619</v>
      </c>
      <c r="D551" s="170">
        <f t="shared" si="169"/>
        <v>3.715352290971262</v>
      </c>
      <c r="E551" s="170">
        <f t="shared" si="170"/>
        <v>14.136989125567933</v>
      </c>
      <c r="F551" s="170">
        <f t="shared" si="171"/>
        <v>-89.542725599894283</v>
      </c>
      <c r="G551" s="170">
        <f t="shared" si="172"/>
        <v>1.3858958987360226</v>
      </c>
      <c r="H551" s="170">
        <f t="shared" si="173"/>
        <v>151.09608706171528</v>
      </c>
      <c r="I551" s="170">
        <f t="shared" si="174"/>
        <v>15.522885024303955</v>
      </c>
      <c r="J551" s="170">
        <f t="shared" si="175"/>
        <v>61.553361461820998</v>
      </c>
      <c r="K551" s="170" t="str">
        <f t="shared" si="161"/>
        <v>1+0.0371261758668509i</v>
      </c>
      <c r="L551" s="170" t="str">
        <f t="shared" si="162"/>
        <v>1-0.00541060050384377i</v>
      </c>
      <c r="M551" s="170" t="str">
        <f t="shared" ref="M551:M614" si="179">IMPRODUCT(K551,L551)</f>
        <v>1.00020087490585+0.0317155753630071i</v>
      </c>
      <c r="N551" s="170" t="str">
        <f t="shared" si="163"/>
        <v>1+35.4915663092571i</v>
      </c>
      <c r="O551" s="170" t="str">
        <f t="shared" si="164"/>
        <v>0.999651287474174+0.0519143982270065i</v>
      </c>
      <c r="P551" s="170" t="str">
        <f t="shared" ref="P551:P614" si="180">IMPRODUCT(N551,O551)</f>
        <v>-0.842872019604806+35.5311043537509i</v>
      </c>
      <c r="Q551" s="170" t="str">
        <f t="shared" si="165"/>
        <v>0.0406348912775394-5.09138132013423i</v>
      </c>
      <c r="R551" s="170" t="str">
        <f t="shared" si="166"/>
        <v>10000-5224.03742132803i</v>
      </c>
      <c r="S551" s="170" t="str">
        <f t="shared" si="167"/>
        <v>-428371.068548898i</v>
      </c>
      <c r="T551" s="170" t="str">
        <f t="shared" si="176"/>
        <v>9755.29887546616-5386.08358100044i</v>
      </c>
      <c r="U551" s="170" t="str">
        <f t="shared" si="168"/>
        <v>-1.02687356583854+0.5669561664211i</v>
      </c>
      <c r="V551" s="170"/>
    </row>
    <row r="552" spans="1:22" x14ac:dyDescent="0.2">
      <c r="A552" s="8"/>
      <c r="B552" s="170">
        <f t="shared" si="177"/>
        <v>3.5749999999999451</v>
      </c>
      <c r="C552" s="170">
        <f t="shared" si="178"/>
        <v>3758.3740428839728</v>
      </c>
      <c r="D552" s="170">
        <f t="shared" si="169"/>
        <v>3.7583740428839727</v>
      </c>
      <c r="E552" s="170">
        <f t="shared" si="170"/>
        <v>14.037008042809653</v>
      </c>
      <c r="F552" s="170">
        <f t="shared" si="171"/>
        <v>-89.574568244911163</v>
      </c>
      <c r="G552" s="170">
        <f t="shared" si="172"/>
        <v>1.3645955995295347</v>
      </c>
      <c r="H552" s="170">
        <f t="shared" si="173"/>
        <v>151.35062063090635</v>
      </c>
      <c r="I552" s="170">
        <f t="shared" si="174"/>
        <v>15.401603642339188</v>
      </c>
      <c r="J552" s="170">
        <f t="shared" si="175"/>
        <v>61.776052385995186</v>
      </c>
      <c r="K552" s="170" t="str">
        <f t="shared" si="161"/>
        <v>1+0.037556076722146i</v>
      </c>
      <c r="L552" s="170" t="str">
        <f t="shared" si="162"/>
        <v>1-0.00547325230489661i</v>
      </c>
      <c r="M552" s="170" t="str">
        <f t="shared" si="179"/>
        <v>1.00020555388348+0.0320828244172494i</v>
      </c>
      <c r="N552" s="170" t="str">
        <f t="shared" si="163"/>
        <v>1+35.9025392779473i</v>
      </c>
      <c r="O552" s="170" t="str">
        <f t="shared" si="164"/>
        <v>0.999643164916002+0.0525155386267063i</v>
      </c>
      <c r="P552" s="170" t="str">
        <f t="shared" si="180"/>
        <v>-0.885798023331879+35.942243530955i</v>
      </c>
      <c r="Q552" s="170" t="str">
        <f t="shared" si="165"/>
        <v>0.0373726318229789-5.03313326930232i</v>
      </c>
      <c r="R552" s="170" t="str">
        <f t="shared" si="166"/>
        <v>10000-5164.23835945748i</v>
      </c>
      <c r="S552" s="170" t="str">
        <f t="shared" si="167"/>
        <v>-423467.545475513i</v>
      </c>
      <c r="T552" s="170" t="str">
        <f t="shared" si="176"/>
        <v>9755.17807717223-5329.60739090039i</v>
      </c>
      <c r="U552" s="170" t="str">
        <f t="shared" si="168"/>
        <v>-1.02686085022866+0.561011304305305i</v>
      </c>
      <c r="V552" s="170"/>
    </row>
    <row r="553" spans="1:22" x14ac:dyDescent="0.2">
      <c r="A553" s="8"/>
      <c r="B553" s="170">
        <f t="shared" si="177"/>
        <v>3.579999999999945</v>
      </c>
      <c r="C553" s="170">
        <f t="shared" si="178"/>
        <v>3801.8939632051306</v>
      </c>
      <c r="D553" s="170">
        <f t="shared" si="169"/>
        <v>3.8018939632051305</v>
      </c>
      <c r="E553" s="170">
        <f t="shared" si="170"/>
        <v>13.937023794915843</v>
      </c>
      <c r="F553" s="170">
        <f t="shared" si="171"/>
        <v>-89.606354214864695</v>
      </c>
      <c r="G553" s="170">
        <f t="shared" si="172"/>
        <v>1.3436767718823315</v>
      </c>
      <c r="H553" s="170">
        <f t="shared" si="173"/>
        <v>151.60318493662274</v>
      </c>
      <c r="I553" s="170">
        <f t="shared" si="174"/>
        <v>15.280700566798174</v>
      </c>
      <c r="J553" s="170">
        <f t="shared" si="175"/>
        <v>61.996830721758045</v>
      </c>
      <c r="K553" s="170" t="str">
        <f t="shared" si="161"/>
        <v>1+0.0379909555947313i</v>
      </c>
      <c r="L553" s="170" t="str">
        <f t="shared" si="162"/>
        <v>1-0.00553662957961404i</v>
      </c>
      <c r="M553" s="170" t="str">
        <f t="shared" si="179"/>
        <v>1.0002103418485+0.0324543260151173i</v>
      </c>
      <c r="N553" s="170" t="str">
        <f t="shared" si="163"/>
        <v>1+36.3182710893304i</v>
      </c>
      <c r="O553" s="170" t="str">
        <f t="shared" si="164"/>
        <v>0.999634853159145+0.0531236399041681i</v>
      </c>
      <c r="P553" s="170" t="str">
        <f t="shared" si="180"/>
        <v>-0.929723902132402+36.358133227281i</v>
      </c>
      <c r="Q553" s="170" t="str">
        <f t="shared" si="165"/>
        <v>0.0341846191969476-4.97554822269848i</v>
      </c>
      <c r="R553" s="170" t="str">
        <f t="shared" si="166"/>
        <v>10000-5105.12381178776i</v>
      </c>
      <c r="S553" s="170" t="str">
        <f t="shared" si="167"/>
        <v>-418620.152566597i</v>
      </c>
      <c r="T553" s="170" t="str">
        <f t="shared" si="176"/>
        <v>9755.0544682215-5273.83750326151i</v>
      </c>
      <c r="U553" s="170" t="str">
        <f t="shared" si="168"/>
        <v>-1.02684783876016+0.555140789817002i</v>
      </c>
      <c r="V553" s="170"/>
    </row>
    <row r="554" spans="1:22" x14ac:dyDescent="0.2">
      <c r="A554" s="8"/>
      <c r="B554" s="170">
        <f t="shared" si="177"/>
        <v>3.5849999999999449</v>
      </c>
      <c r="C554" s="170">
        <f t="shared" si="178"/>
        <v>3845.9178204530485</v>
      </c>
      <c r="D554" s="170">
        <f t="shared" si="169"/>
        <v>3.8459178204530486</v>
      </c>
      <c r="E554" s="170">
        <f t="shared" si="170"/>
        <v>13.837036390457794</v>
      </c>
      <c r="F554" s="170">
        <f t="shared" si="171"/>
        <v>-89.63808768285557</v>
      </c>
      <c r="G554" s="170">
        <f t="shared" si="172"/>
        <v>1.323134285908848</v>
      </c>
      <c r="H554" s="170">
        <f t="shared" si="173"/>
        <v>151.85376653721423</v>
      </c>
      <c r="I554" s="170">
        <f t="shared" si="174"/>
        <v>15.160170676366642</v>
      </c>
      <c r="J554" s="170">
        <f t="shared" si="175"/>
        <v>62.215678854358657</v>
      </c>
      <c r="K554" s="170" t="str">
        <f t="shared" si="161"/>
        <v>1+0.0384308701273303i</v>
      </c>
      <c r="L554" s="170" t="str">
        <f t="shared" si="162"/>
        <v>1-0.00560074072858518i</v>
      </c>
      <c r="M554" s="170" t="str">
        <f t="shared" si="179"/>
        <v>1.00021524133956+0.0328301293987451i</v>
      </c>
      <c r="N554" s="170" t="str">
        <f t="shared" si="163"/>
        <v>1+36.7388168482079i</v>
      </c>
      <c r="O554" s="170" t="str">
        <f t="shared" si="164"/>
        <v>0.999626347796599+0.0537387826625577i</v>
      </c>
      <c r="P554" s="170" t="str">
        <f t="shared" si="180"/>
        <v>-0.974672946088758+36.7788280910048i</v>
      </c>
      <c r="Q554" s="170" t="str">
        <f t="shared" si="165"/>
        <v>0.0310691708325481-4.91861868786702i</v>
      </c>
      <c r="R554" s="170" t="str">
        <f t="shared" si="166"/>
        <v>10000-5046.68594274962i</v>
      </c>
      <c r="S554" s="170" t="str">
        <f t="shared" si="167"/>
        <v>-413828.247305469i</v>
      </c>
      <c r="T554" s="170" t="str">
        <f t="shared" si="176"/>
        <v>9754.92798329123-5218.76652123925i</v>
      </c>
      <c r="U554" s="170" t="str">
        <f t="shared" si="168"/>
        <v>-1.02683452455697+0.549343844340974i</v>
      </c>
      <c r="V554" s="170"/>
    </row>
    <row r="555" spans="1:22" x14ac:dyDescent="0.2">
      <c r="A555" s="8"/>
      <c r="B555" s="170">
        <f t="shared" si="177"/>
        <v>3.5899999999999448</v>
      </c>
      <c r="C555" s="170">
        <f t="shared" si="178"/>
        <v>3890.451449942313</v>
      </c>
      <c r="D555" s="170">
        <f t="shared" si="169"/>
        <v>3.8904514499423128</v>
      </c>
      <c r="E555" s="170">
        <f t="shared" si="170"/>
        <v>13.737045836351864</v>
      </c>
      <c r="F555" s="170">
        <f t="shared" si="171"/>
        <v>-89.669772814644944</v>
      </c>
      <c r="G555" s="170">
        <f t="shared" si="172"/>
        <v>1.3029630142383783</v>
      </c>
      <c r="H555" s="170">
        <f t="shared" si="173"/>
        <v>152.10235266953367</v>
      </c>
      <c r="I555" s="170">
        <f t="shared" si="174"/>
        <v>15.040008850590242</v>
      </c>
      <c r="J555" s="170">
        <f t="shared" si="175"/>
        <v>62.432579854888729</v>
      </c>
      <c r="K555" s="170" t="str">
        <f t="shared" si="161"/>
        <v>1+0.0388758786301378i</v>
      </c>
      <c r="L555" s="170" t="str">
        <f t="shared" si="162"/>
        <v>1-0.00566559424967338i</v>
      </c>
      <c r="M555" s="170" t="str">
        <f t="shared" si="179"/>
        <v>1.00022025495442+0.0332102843804644i</v>
      </c>
      <c r="N555" s="170" t="str">
        <f t="shared" si="163"/>
        <v>1+37.1642322974645i</v>
      </c>
      <c r="O555" s="170" t="str">
        <f t="shared" si="164"/>
        <v>0.99961764431871+0.0543610484383814i</v>
      </c>
      <c r="P555" s="170" t="str">
        <f t="shared" si="180"/>
        <v>-1.02066898777902+37.2043833905432i</v>
      </c>
      <c r="Q555" s="170" t="str">
        <f t="shared" si="165"/>
        <v>0.0280246422874138-4.86233725449639i</v>
      </c>
      <c r="R555" s="170" t="str">
        <f t="shared" si="166"/>
        <v>10000-4988.91700646681i</v>
      </c>
      <c r="S555" s="170" t="str">
        <f t="shared" si="167"/>
        <v>-409091.194530277i</v>
      </c>
      <c r="T555" s="170" t="str">
        <f t="shared" si="176"/>
        <v>9754.79855554394-5164.38714046666i</v>
      </c>
      <c r="U555" s="170" t="str">
        <f t="shared" si="168"/>
        <v>-1.02682090058357+0.543619698996491i</v>
      </c>
      <c r="V555" s="170"/>
    </row>
    <row r="556" spans="1:22" x14ac:dyDescent="0.2">
      <c r="A556" s="8"/>
      <c r="B556" s="170">
        <f t="shared" si="177"/>
        <v>3.5949999999999447</v>
      </c>
      <c r="C556" s="170">
        <f t="shared" si="178"/>
        <v>3935.5007545572757</v>
      </c>
      <c r="D556" s="170">
        <f t="shared" si="169"/>
        <v>3.9355007545572755</v>
      </c>
      <c r="E556" s="170">
        <f t="shared" si="170"/>
        <v>13.637052137864053</v>
      </c>
      <c r="F556" s="170">
        <f t="shared" si="171"/>
        <v>-89.701413769158847</v>
      </c>
      <c r="G556" s="170">
        <f t="shared" si="172"/>
        <v>1.2831578345796057</v>
      </c>
      <c r="H556" s="170">
        <f t="shared" si="173"/>
        <v>152.34893124006294</v>
      </c>
      <c r="I556" s="170">
        <f t="shared" si="174"/>
        <v>14.92020997244366</v>
      </c>
      <c r="J556" s="170">
        <f t="shared" si="175"/>
        <v>62.647517470904091</v>
      </c>
      <c r="K556" s="170" t="str">
        <f t="shared" si="161"/>
        <v>1+0.0393260400885489i</v>
      </c>
      <c r="L556" s="170" t="str">
        <f t="shared" si="162"/>
        <v>1-0.00573119873914262i</v>
      </c>
      <c r="M556" s="170" t="str">
        <f t="shared" si="179"/>
        <v>1.00022538535137+0.0335948413494063i</v>
      </c>
      <c r="N556" s="170" t="str">
        <f t="shared" si="163"/>
        <v>1+37.5945738254572i</v>
      </c>
      <c r="O556" s="170" t="str">
        <f t="shared" si="164"/>
        <v>0.999608738110777+0.0549905197122938i</v>
      </c>
      <c r="P556" s="170" t="str">
        <f t="shared" si="180"/>
        <v>-1.06773641491331+37.63485502119i</v>
      </c>
      <c r="Q556" s="170" t="str">
        <f t="shared" si="165"/>
        <v>0.0250494263874517-4.80669659359792i</v>
      </c>
      <c r="R556" s="170" t="str">
        <f t="shared" si="166"/>
        <v>10000-4931.8093457294i</v>
      </c>
      <c r="S556" s="170" t="str">
        <f t="shared" si="167"/>
        <v>-404408.366349811i</v>
      </c>
      <c r="T556" s="170" t="str">
        <f t="shared" si="176"/>
        <v>9754.6661165925-5110.69214808049i</v>
      </c>
      <c r="U556" s="170" t="str">
        <f t="shared" si="168"/>
        <v>-1.02680695964132+0.537967594534789i</v>
      </c>
      <c r="V556" s="170"/>
    </row>
    <row r="557" spans="1:22" x14ac:dyDescent="0.2">
      <c r="A557" s="8"/>
      <c r="B557" s="170">
        <f t="shared" si="177"/>
        <v>3.5999999999999446</v>
      </c>
      <c r="C557" s="170">
        <f t="shared" si="178"/>
        <v>3981.071705534468</v>
      </c>
      <c r="D557" s="170">
        <f t="shared" si="169"/>
        <v>3.9810717055344682</v>
      </c>
      <c r="E557" s="170">
        <f t="shared" si="170"/>
        <v>13.537055298613005</v>
      </c>
      <c r="F557" s="170">
        <f t="shared" si="171"/>
        <v>-89.733014698991411</v>
      </c>
      <c r="G557" s="170">
        <f t="shared" si="172"/>
        <v>1.2637136322099953</v>
      </c>
      <c r="H557" s="170">
        <f t="shared" si="173"/>
        <v>152.59349081563815</v>
      </c>
      <c r="I557" s="170">
        <f t="shared" si="174"/>
        <v>14.800768930823001</v>
      </c>
      <c r="J557" s="170">
        <f t="shared" si="175"/>
        <v>62.860476116646737</v>
      </c>
      <c r="K557" s="170" t="str">
        <f t="shared" si="161"/>
        <v>1+0.0397814141709772i</v>
      </c>
      <c r="L557" s="170" t="str">
        <f t="shared" si="162"/>
        <v>1-0.00579756289279691i</v>
      </c>
      <c r="M557" s="170" t="str">
        <f t="shared" si="179"/>
        <v>1.00023063525062+0.0339838512781803i</v>
      </c>
      <c r="N557" s="170" t="str">
        <f t="shared" si="163"/>
        <v>1+38.0298984734895i</v>
      </c>
      <c r="O557" s="170" t="str">
        <f t="shared" si="164"/>
        <v>0.999599624450611+0.0556272799200304i</v>
      </c>
      <c r="P557" s="170" t="str">
        <f t="shared" si="180"/>
        <v>-1.11590018326453+38.070299511915i</v>
      </c>
      <c r="Q557" s="170" t="str">
        <f t="shared" si="165"/>
        <v>0.0221419523896496-4.75168945668951i</v>
      </c>
      <c r="R557" s="170" t="str">
        <f t="shared" si="166"/>
        <v>10000-4875.3553909788i</v>
      </c>
      <c r="S557" s="170" t="str">
        <f t="shared" si="167"/>
        <v>-399779.142060263i</v>
      </c>
      <c r="T557" s="170" t="str">
        <f t="shared" si="176"/>
        <v>9754.53059646433-5057.67442175933i</v>
      </c>
      <c r="U557" s="170" t="str">
        <f t="shared" si="168"/>
        <v>-1.02679269436467+0.532386781237825i</v>
      </c>
      <c r="V557" s="170"/>
    </row>
    <row r="558" spans="1:22" x14ac:dyDescent="0.2">
      <c r="A558" s="8"/>
      <c r="B558" s="170">
        <f t="shared" si="177"/>
        <v>3.6049999999999445</v>
      </c>
      <c r="C558" s="170">
        <f t="shared" si="178"/>
        <v>4027.1703432540803</v>
      </c>
      <c r="D558" s="170">
        <f t="shared" si="169"/>
        <v>4.0271703432540802</v>
      </c>
      <c r="E558" s="170">
        <f t="shared" si="170"/>
        <v>13.437055320572529</v>
      </c>
      <c r="F558" s="170">
        <f t="shared" si="171"/>
        <v>-89.764579750906151</v>
      </c>
      <c r="G558" s="170">
        <f t="shared" si="172"/>
        <v>1.2446253023898728</v>
      </c>
      <c r="H558" s="170">
        <f t="shared" si="173"/>
        <v>152.83602061380185</v>
      </c>
      <c r="I558" s="170">
        <f t="shared" si="174"/>
        <v>14.681680622962402</v>
      </c>
      <c r="J558" s="170">
        <f t="shared" si="175"/>
        <v>63.071440862895699</v>
      </c>
      <c r="K558" s="170" t="str">
        <f t="shared" si="161"/>
        <v>1+0.0402420612367641i</v>
      </c>
      <c r="L558" s="170" t="str">
        <f t="shared" si="162"/>
        <v>1-0.00586469550713293i</v>
      </c>
      <c r="M558" s="170" t="str">
        <f t="shared" si="179"/>
        <v>1.00023600743573+0.0343773657296312i</v>
      </c>
      <c r="N558" s="170" t="str">
        <f t="shared" si="163"/>
        <v>1+38.4702639433719i</v>
      </c>
      <c r="O558" s="170" t="str">
        <f t="shared" si="164"/>
        <v>0.99959029850603+0.0562714134634669i</v>
      </c>
      <c r="P558" s="170" t="str">
        <f t="shared" si="180"/>
        <v>-1.16518582990015+38.5107740322243i</v>
      </c>
      <c r="Q558" s="170" t="str">
        <f t="shared" si="165"/>
        <v>0.0193006851635389-4.69730867498499i</v>
      </c>
      <c r="R558" s="170" t="str">
        <f t="shared" si="166"/>
        <v>10000-4819.54765930449i</v>
      </c>
      <c r="S558" s="170" t="str">
        <f t="shared" si="167"/>
        <v>-395202.908062968i</v>
      </c>
      <c r="T558" s="170" t="str">
        <f t="shared" si="176"/>
        <v>9754.39192356492-5005.32692877363i</v>
      </c>
      <c r="U558" s="170" t="str">
        <f t="shared" si="168"/>
        <v>-1.02677809721736+0.526876518818278i</v>
      </c>
      <c r="V558" s="170"/>
    </row>
    <row r="559" spans="1:22" x14ac:dyDescent="0.2">
      <c r="A559" s="8"/>
      <c r="B559" s="170">
        <f t="shared" si="177"/>
        <v>3.6099999999999444</v>
      </c>
      <c r="C559" s="170">
        <f t="shared" si="178"/>
        <v>4073.8027780406105</v>
      </c>
      <c r="D559" s="170">
        <f t="shared" si="169"/>
        <v>4.0738027780406103</v>
      </c>
      <c r="E559" s="170">
        <f t="shared" si="170"/>
        <v>13.337052204073478</v>
      </c>
      <c r="F559" s="170">
        <f t="shared" si="171"/>
        <v>-89.796113066336645</v>
      </c>
      <c r="G559" s="170">
        <f t="shared" si="172"/>
        <v>1.2258877526991634</v>
      </c>
      <c r="H559" s="170">
        <f t="shared" si="173"/>
        <v>153.07651049280543</v>
      </c>
      <c r="I559" s="170">
        <f t="shared" si="174"/>
        <v>14.562939956772642</v>
      </c>
      <c r="J559" s="170">
        <f t="shared" si="175"/>
        <v>63.280397426468781</v>
      </c>
      <c r="K559" s="170" t="str">
        <f t="shared" si="161"/>
        <v>1+0.0407080423441792i</v>
      </c>
      <c r="L559" s="170" t="str">
        <f t="shared" si="162"/>
        <v>1-0.00593260548050601i</v>
      </c>
      <c r="M559" s="170" t="str">
        <f t="shared" si="179"/>
        <v>1.00024150475511+0.0347754368636732i</v>
      </c>
      <c r="N559" s="170" t="str">
        <f t="shared" si="163"/>
        <v>1+38.9157286050703i</v>
      </c>
      <c r="O559" s="170" t="str">
        <f t="shared" si="164"/>
        <v>0.999580755332294+0.056923005721807i</v>
      </c>
      <c r="P559" s="170" t="str">
        <f t="shared" si="180"/>
        <v>-1.21561948672241+38.9563363990845i</v>
      </c>
      <c r="Q559" s="170" t="str">
        <f t="shared" si="165"/>
        <v>0.0165241243908657-4.64354715858906i</v>
      </c>
      <c r="R559" s="170" t="str">
        <f t="shared" si="166"/>
        <v>10000-4764.37875345205i</v>
      </c>
      <c r="S559" s="170" t="str">
        <f t="shared" si="167"/>
        <v>-390679.057783069i</v>
      </c>
      <c r="T559" s="170" t="str">
        <f t="shared" si="176"/>
        <v>9754.25002464034-4953.642725047i</v>
      </c>
      <c r="U559" s="170" t="str">
        <f t="shared" si="168"/>
        <v>-1.02676316048846+0.521436076320738i</v>
      </c>
      <c r="V559" s="170"/>
    </row>
    <row r="560" spans="1:22" x14ac:dyDescent="0.2">
      <c r="A560" s="8"/>
      <c r="B560" s="170">
        <f t="shared" si="177"/>
        <v>3.6149999999999443</v>
      </c>
      <c r="C560" s="170">
        <f t="shared" si="178"/>
        <v>4120.9751909727793</v>
      </c>
      <c r="D560" s="170">
        <f t="shared" si="169"/>
        <v>4.1209751909727794</v>
      </c>
      <c r="E560" s="170">
        <f t="shared" si="170"/>
        <v>13.237045947804287</v>
      </c>
      <c r="F560" s="170">
        <f t="shared" si="171"/>
        <v>-89.827618781885192</v>
      </c>
      <c r="G560" s="170">
        <f t="shared" si="172"/>
        <v>1.2074959052970133</v>
      </c>
      <c r="H560" s="170">
        <f t="shared" si="173"/>
        <v>153.31495094128277</v>
      </c>
      <c r="I560" s="170">
        <f t="shared" si="174"/>
        <v>14.444541853101301</v>
      </c>
      <c r="J560" s="170">
        <f t="shared" si="175"/>
        <v>63.487332159397582</v>
      </c>
      <c r="K560" s="170" t="str">
        <f t="shared" si="161"/>
        <v>1+0.0411794192585136i</v>
      </c>
      <c r="L560" s="170" t="str">
        <f t="shared" si="162"/>
        <v>1-0.00600130181430955i</v>
      </c>
      <c r="M560" s="170" t="str">
        <f t="shared" si="179"/>
        <v>1.00024713012351+0.0351781174442041i</v>
      </c>
      <c r="N560" s="170" t="str">
        <f t="shared" si="163"/>
        <v>1+39.3663515044434i</v>
      </c>
      <c r="O560" s="170" t="str">
        <f t="shared" si="164"/>
        <v>0.999570989869485+0.0575821430628986i</v>
      </c>
      <c r="P560" s="170" t="str">
        <f t="shared" si="180"/>
        <v>-1.26722789432373+39.4070450839095i</v>
      </c>
      <c r="Q560" s="170" t="str">
        <f t="shared" si="165"/>
        <v>0.0138108037831374-4.59039789569756i</v>
      </c>
      <c r="R560" s="170" t="str">
        <f t="shared" si="166"/>
        <v>10000-4709.84136084281i</v>
      </c>
      <c r="S560" s="170" t="str">
        <f t="shared" si="167"/>
        <v>-386206.991589109i</v>
      </c>
      <c r="T560" s="170" t="str">
        <f t="shared" si="176"/>
        <v>9754.10482473895-4902.61495422945i</v>
      </c>
      <c r="U560" s="170" t="str">
        <f t="shared" si="168"/>
        <v>-1.02674787628831+0.516064732024153i</v>
      </c>
      <c r="V560" s="170"/>
    </row>
    <row r="561" spans="1:22" x14ac:dyDescent="0.2">
      <c r="A561" s="8"/>
      <c r="B561" s="170">
        <f t="shared" si="177"/>
        <v>3.6199999999999442</v>
      </c>
      <c r="C561" s="170">
        <f t="shared" si="178"/>
        <v>4168.6938347028245</v>
      </c>
      <c r="D561" s="170">
        <f t="shared" si="169"/>
        <v>4.1686938347028244</v>
      </c>
      <c r="E561" s="170">
        <f t="shared" si="170"/>
        <v>13.13703654881124</v>
      </c>
      <c r="F561" s="170">
        <f t="shared" si="171"/>
        <v>-89.859101029820422</v>
      </c>
      <c r="G561" s="170">
        <f t="shared" si="172"/>
        <v>1.1894446991042011</v>
      </c>
      <c r="H561" s="170">
        <f t="shared" si="173"/>
        <v>153.55133306762534</v>
      </c>
      <c r="I561" s="170">
        <f t="shared" si="174"/>
        <v>14.326481247915442</v>
      </c>
      <c r="J561" s="170">
        <f t="shared" si="175"/>
        <v>63.692232037804914</v>
      </c>
      <c r="K561" s="170" t="str">
        <f t="shared" si="161"/>
        <v>1+0.0416562544602668i</v>
      </c>
      <c r="L561" s="170" t="str">
        <f t="shared" si="162"/>
        <v>1-0.0060707936141682i</v>
      </c>
      <c r="M561" s="170" t="str">
        <f t="shared" si="179"/>
        <v>1.00025288652357+0.0355854608460986i</v>
      </c>
      <c r="N561" s="170" t="str">
        <f t="shared" si="163"/>
        <v>1+39.8221923710682i</v>
      </c>
      <c r="O561" s="170" t="str">
        <f t="shared" si="164"/>
        <v>0.999560996939827+0.0582489128546823i</v>
      </c>
      <c r="P561" s="170" t="str">
        <f t="shared" si="180"/>
        <v>-1.32003841616492+39.8629592196092i</v>
      </c>
      <c r="Q561" s="170" t="str">
        <f t="shared" si="165"/>
        <v>0.0111592903166042-4.53785395180366i</v>
      </c>
      <c r="R561" s="170" t="str">
        <f t="shared" si="166"/>
        <v>10000-4655.9282526044i</v>
      </c>
      <c r="S561" s="170" t="str">
        <f t="shared" si="167"/>
        <v>-381786.116713561i</v>
      </c>
      <c r="T561" s="170" t="str">
        <f t="shared" si="176"/>
        <v>9753.95624717237-4852.23684678175i</v>
      </c>
      <c r="U561" s="170" t="str">
        <f t="shared" si="168"/>
        <v>-1.02673223654446+0.510761773345448i</v>
      </c>
      <c r="V561" s="170"/>
    </row>
    <row r="562" spans="1:22" x14ac:dyDescent="0.2">
      <c r="A562" s="8"/>
      <c r="B562" s="170">
        <f t="shared" si="177"/>
        <v>3.624999999999944</v>
      </c>
      <c r="C562" s="170">
        <f t="shared" si="178"/>
        <v>4216.9650342852792</v>
      </c>
      <c r="D562" s="170">
        <f t="shared" si="169"/>
        <v>4.2169650342852796</v>
      </c>
      <c r="E562" s="170">
        <f t="shared" si="170"/>
        <v>13.037024002497578</v>
      </c>
      <c r="F562" s="170">
        <f t="shared" si="171"/>
        <v>-89.890563938573607</v>
      </c>
      <c r="G562" s="170">
        <f t="shared" si="172"/>
        <v>1.1717290919068681</v>
      </c>
      <c r="H562" s="170">
        <f t="shared" si="173"/>
        <v>153.78564858907413</v>
      </c>
      <c r="I562" s="170">
        <f t="shared" si="174"/>
        <v>14.208753094404447</v>
      </c>
      <c r="J562" s="170">
        <f t="shared" si="175"/>
        <v>63.895084650500522</v>
      </c>
      <c r="K562" s="170" t="str">
        <f t="shared" si="161"/>
        <v>1+0.0421386111534281i</v>
      </c>
      <c r="L562" s="170" t="str">
        <f t="shared" si="162"/>
        <v>1-0.00614109009114473i</v>
      </c>
      <c r="M562" s="170" t="str">
        <f t="shared" si="179"/>
        <v>1.00025877700741+0.0359975210622834i</v>
      </c>
      <c r="N562" s="170" t="str">
        <f t="shared" si="163"/>
        <v>1+40.2833116261578i</v>
      </c>
      <c r="O562" s="170" t="str">
        <f t="shared" si="164"/>
        <v>0.999550771244935+0.0589234034767718i</v>
      </c>
      <c r="P562" s="170" t="str">
        <f t="shared" si="180"/>
        <v>-1.37407905308369+40.3241386077028i</v>
      </c>
      <c r="Q562" s="170" t="str">
        <f t="shared" si="165"/>
        <v>0.00856818348431943-4.48590846890955i</v>
      </c>
      <c r="R562" s="170" t="str">
        <f t="shared" si="166"/>
        <v>10000-4602.63228261276i</v>
      </c>
      <c r="S562" s="170" t="str">
        <f t="shared" si="167"/>
        <v>-377415.847174247i</v>
      </c>
      <c r="T562" s="170" t="str">
        <f t="shared" si="176"/>
        <v>9753.80421347532-4802.50171907132i</v>
      </c>
      <c r="U562" s="170" t="str">
        <f t="shared" si="168"/>
        <v>-1.0267162329974+0.50552649674435i</v>
      </c>
      <c r="V562" s="170"/>
    </row>
    <row r="563" spans="1:22" x14ac:dyDescent="0.2">
      <c r="A563" s="8"/>
      <c r="B563" s="170">
        <f t="shared" si="177"/>
        <v>3.6299999999999439</v>
      </c>
      <c r="C563" s="170">
        <f t="shared" si="178"/>
        <v>4265.7951880153769</v>
      </c>
      <c r="D563" s="170">
        <f t="shared" si="169"/>
        <v>4.2657951880153773</v>
      </c>
      <c r="E563" s="170">
        <f t="shared" si="170"/>
        <v>12.937008302621802</v>
      </c>
      <c r="F563" s="170">
        <f t="shared" si="171"/>
        <v>-89.922011633233424</v>
      </c>
      <c r="G563" s="170">
        <f t="shared" si="172"/>
        <v>1.1543440623828158</v>
      </c>
      <c r="H563" s="170">
        <f t="shared" si="173"/>
        <v>154.01788982055851</v>
      </c>
      <c r="I563" s="170">
        <f t="shared" si="174"/>
        <v>14.091352365004617</v>
      </c>
      <c r="J563" s="170">
        <f t="shared" si="175"/>
        <v>64.095878187325084</v>
      </c>
      <c r="K563" s="170" t="str">
        <f t="shared" si="161"/>
        <v>1+0.0426265532738548i</v>
      </c>
      <c r="L563" s="170" t="str">
        <f t="shared" si="162"/>
        <v>1-0.00621220056296106i</v>
      </c>
      <c r="M563" s="170" t="str">
        <f t="shared" si="179"/>
        <v>1.00026480469824+0.0364143527108937i</v>
      </c>
      <c r="N563" s="170" t="str">
        <f t="shared" si="163"/>
        <v>1+40.7497703905701i</v>
      </c>
      <c r="O563" s="170" t="str">
        <f t="shared" si="164"/>
        <v>0.999540307363011+0.0596057043321687i</v>
      </c>
      <c r="P563" s="170" t="str">
        <f t="shared" si="180"/>
        <v>-1.42937845814107+40.7906437254947i</v>
      </c>
      <c r="Q563" s="170" t="str">
        <f t="shared" si="165"/>
        <v>0.00603611456490847-4.43455466474391i</v>
      </c>
      <c r="R563" s="170" t="str">
        <f t="shared" si="166"/>
        <v>10000-4549.94638654477i</v>
      </c>
      <c r="S563" s="170" t="str">
        <f t="shared" si="167"/>
        <v>-373095.603696671i</v>
      </c>
      <c r="T563" s="170" t="str">
        <f t="shared" si="176"/>
        <v>9753.64864336482-4753.40297247909i</v>
      </c>
      <c r="U563" s="170" t="str">
        <f t="shared" si="168"/>
        <v>-1.0266998571963+0.500358207629379i</v>
      </c>
      <c r="V563" s="170"/>
    </row>
    <row r="564" spans="1:22" x14ac:dyDescent="0.2">
      <c r="A564" s="8"/>
      <c r="B564" s="170">
        <f t="shared" si="177"/>
        <v>3.6349999999999438</v>
      </c>
      <c r="C564" s="170">
        <f t="shared" si="178"/>
        <v>4315.1907682770961</v>
      </c>
      <c r="D564" s="170">
        <f t="shared" si="169"/>
        <v>4.3151907682770965</v>
      </c>
      <c r="E564" s="170">
        <f t="shared" si="170"/>
        <v>12.836989441295522</v>
      </c>
      <c r="F564" s="170">
        <f t="shared" si="171"/>
        <v>-89.953448236039634</v>
      </c>
      <c r="G564" s="170">
        <f t="shared" si="172"/>
        <v>1.1372846120489701</v>
      </c>
      <c r="H564" s="170">
        <f t="shared" si="173"/>
        <v>154.24804966329987</v>
      </c>
      <c r="I564" s="170">
        <f t="shared" si="174"/>
        <v>13.974274053344493</v>
      </c>
      <c r="J564" s="170">
        <f t="shared" si="175"/>
        <v>64.294601427260233</v>
      </c>
      <c r="K564" s="170" t="str">
        <f t="shared" si="161"/>
        <v>1+0.0431201454977466i</v>
      </c>
      <c r="L564" s="170" t="str">
        <f t="shared" si="162"/>
        <v>1-0.00628413445523318i</v>
      </c>
      <c r="M564" s="170" t="str">
        <f t="shared" si="179"/>
        <v>1.00027097279204+0.0368360110425134i</v>
      </c>
      <c r="N564" s="170" t="str">
        <f t="shared" si="163"/>
        <v>1+41.2216304929091i</v>
      </c>
      <c r="O564" s="170" t="str">
        <f t="shared" si="164"/>
        <v>0.999529599745966+0.060295905859112i</v>
      </c>
      <c r="P564" s="170" t="str">
        <f t="shared" si="180"/>
        <v>-1.48596595181358+41.2625357333127i</v>
      </c>
      <c r="Q564" s="170" t="str">
        <f t="shared" si="165"/>
        <v>0.00356174590767946-4.38378583198532i</v>
      </c>
      <c r="R564" s="170" t="str">
        <f t="shared" si="166"/>
        <v>10000-4497.863580942i</v>
      </c>
      <c r="S564" s="170" t="str">
        <f t="shared" si="167"/>
        <v>-368824.813637244i</v>
      </c>
      <c r="T564" s="170" t="str">
        <f t="shared" si="176"/>
        <v>9753.48945469817-4704.93409251726i</v>
      </c>
      <c r="U564" s="170" t="str">
        <f t="shared" si="168"/>
        <v>-1.02668310049455+0.495256220264975i</v>
      </c>
      <c r="V564" s="170"/>
    </row>
    <row r="565" spans="1:22" x14ac:dyDescent="0.2">
      <c r="A565" s="8"/>
      <c r="B565" s="170">
        <f t="shared" si="177"/>
        <v>3.6399999999999437</v>
      </c>
      <c r="C565" s="170">
        <f t="shared" si="178"/>
        <v>4365.1583224010965</v>
      </c>
      <c r="D565" s="170">
        <f t="shared" si="169"/>
        <v>4.3651583224010961</v>
      </c>
      <c r="E565" s="170">
        <f t="shared" si="170"/>
        <v>12.736967408979719</v>
      </c>
      <c r="F565" s="170">
        <f t="shared" si="171"/>
        <v>-89.984877866875138</v>
      </c>
      <c r="G565" s="170">
        <f t="shared" si="172"/>
        <v>1.1205457671316343</v>
      </c>
      <c r="H565" s="170">
        <f t="shared" si="173"/>
        <v>154.47612159320323</v>
      </c>
      <c r="I565" s="170">
        <f t="shared" si="174"/>
        <v>13.857513176111354</v>
      </c>
      <c r="J565" s="170">
        <f t="shared" si="175"/>
        <v>64.491243726328094</v>
      </c>
      <c r="K565" s="170" t="str">
        <f t="shared" si="161"/>
        <v>1+0.0436194532502179i</v>
      </c>
      <c r="L565" s="170" t="str">
        <f t="shared" si="162"/>
        <v>1-0.00635690130272061i</v>
      </c>
      <c r="M565" s="170" t="str">
        <f t="shared" si="179"/>
        <v>1.00027728455919+0.0372625519474973i</v>
      </c>
      <c r="N565" s="170" t="str">
        <f t="shared" si="163"/>
        <v>1+41.6989544777201i</v>
      </c>
      <c r="O565" s="170" t="str">
        <f t="shared" si="164"/>
        <v>0.99951864271648+0.0609940995430668i</v>
      </c>
      <c r="P565" s="170" t="str">
        <f t="shared" si="180"/>
        <v>-1.54387153753939+41.7398764818101i</v>
      </c>
      <c r="Q565" s="170" t="str">
        <f t="shared" si="165"/>
        <v>0.00114377023371374-4.33359533749112i</v>
      </c>
      <c r="R565" s="170" t="str">
        <f t="shared" si="166"/>
        <v>10000-4446.37696228494i</v>
      </c>
      <c r="S565" s="170" t="str">
        <f t="shared" si="167"/>
        <v>-364602.910907365i</v>
      </c>
      <c r="T565" s="170" t="str">
        <f t="shared" si="176"/>
        <v>9753.32656343023-4657.0886479583i</v>
      </c>
      <c r="U565" s="170" t="str">
        <f t="shared" si="168"/>
        <v>-1.02666595404529+0.490219857679822i</v>
      </c>
      <c r="V565" s="170"/>
    </row>
    <row r="566" spans="1:22" x14ac:dyDescent="0.2">
      <c r="A566" s="8"/>
      <c r="B566" s="170">
        <f t="shared" si="177"/>
        <v>3.6449999999999436</v>
      </c>
      <c r="C566" s="170">
        <f t="shared" si="178"/>
        <v>4415.7044735325553</v>
      </c>
      <c r="D566" s="170">
        <f t="shared" si="169"/>
        <v>4.4157044735325552</v>
      </c>
      <c r="E566" s="170">
        <f t="shared" si="170"/>
        <v>12.636942194480978</v>
      </c>
      <c r="F566" s="170">
        <f t="shared" si="171"/>
        <v>-90.016304643757024</v>
      </c>
      <c r="G566" s="170">
        <f t="shared" si="172"/>
        <v>1.1041225803586965</v>
      </c>
      <c r="H566" s="170">
        <f t="shared" si="173"/>
        <v>154.70209964906039</v>
      </c>
      <c r="I566" s="170">
        <f t="shared" si="174"/>
        <v>13.741064774839675</v>
      </c>
      <c r="J566" s="170">
        <f t="shared" si="175"/>
        <v>64.685795005303362</v>
      </c>
      <c r="K566" s="170" t="str">
        <f t="shared" si="161"/>
        <v>1+0.0441245427139706i</v>
      </c>
      <c r="L566" s="170" t="str">
        <f t="shared" si="162"/>
        <v>1-0.00643051075059015i</v>
      </c>
      <c r="M566" s="170" t="str">
        <f t="shared" si="179"/>
        <v>1.00028374334629+0.0376940319633804i</v>
      </c>
      <c r="N566" s="170" t="str">
        <f t="shared" si="163"/>
        <v>1+42.1818056137805i</v>
      </c>
      <c r="O566" s="170" t="str">
        <f t="shared" si="164"/>
        <v>0.99950743046499+0.0617003779288494i</v>
      </c>
      <c r="P566" s="170" t="str">
        <f t="shared" si="180"/>
        <v>-1.60312591762653+42.2227285193323i</v>
      </c>
      <c r="Q566" s="170" t="str">
        <f t="shared" si="165"/>
        <v>-0.00121909004740884-4.28397662153253i</v>
      </c>
      <c r="R566" s="170" t="str">
        <f t="shared" si="166"/>
        <v>10000-4395.4797060781i</v>
      </c>
      <c r="S566" s="170" t="str">
        <f t="shared" si="167"/>
        <v>-360429.335898405i</v>
      </c>
      <c r="T566" s="170" t="str">
        <f t="shared" si="176"/>
        <v>9753.15988356956-4609.86028997442i</v>
      </c>
      <c r="U566" s="170" t="str">
        <f t="shared" si="168"/>
        <v>-1.0266484087968+0.485248451576255i</v>
      </c>
      <c r="V566" s="170"/>
    </row>
    <row r="567" spans="1:22" x14ac:dyDescent="0.2">
      <c r="A567" s="8"/>
      <c r="B567" s="170">
        <f t="shared" si="177"/>
        <v>3.6499999999999435</v>
      </c>
      <c r="C567" s="170">
        <f t="shared" si="178"/>
        <v>4466.835921509055</v>
      </c>
      <c r="D567" s="170">
        <f t="shared" si="169"/>
        <v>4.4668359215090554</v>
      </c>
      <c r="E567" s="170">
        <f t="shared" si="170"/>
        <v>12.53691378494652</v>
      </c>
      <c r="F567" s="170">
        <f t="shared" si="171"/>
        <v>-90.047732683325975</v>
      </c>
      <c r="G567" s="170">
        <f t="shared" si="172"/>
        <v>1.0880101326744334</v>
      </c>
      <c r="H567" s="170">
        <f t="shared" si="173"/>
        <v>154.9259784205812</v>
      </c>
      <c r="I567" s="170">
        <f t="shared" si="174"/>
        <v>13.624923917620954</v>
      </c>
      <c r="J567" s="170">
        <f t="shared" si="175"/>
        <v>64.878245737255227</v>
      </c>
      <c r="K567" s="170" t="str">
        <f t="shared" si="161"/>
        <v>1+0.0446354808380659i</v>
      </c>
      <c r="L567" s="170" t="str">
        <f t="shared" si="162"/>
        <v>1-0.00650497255569439i</v>
      </c>
      <c r="M567" s="170" t="str">
        <f t="shared" si="179"/>
        <v>1.00029035257786+0.0381305082823715i</v>
      </c>
      <c r="N567" s="170" t="str">
        <f t="shared" si="163"/>
        <v>1+42.6702479024852i</v>
      </c>
      <c r="O567" s="170" t="str">
        <f t="shared" si="164"/>
        <v>0.999495957046614+0.062414834632895i</v>
      </c>
      <c r="P567" s="170" t="str">
        <f t="shared" si="180"/>
        <v>-1.66376050953163+42.7111550993436i</v>
      </c>
      <c r="Q567" s="170" t="str">
        <f t="shared" si="165"/>
        <v>-0.00352808350558194-4.23492319703548i</v>
      </c>
      <c r="R567" s="170" t="str">
        <f t="shared" si="166"/>
        <v>10000-4345.16506594528i</v>
      </c>
      <c r="S567" s="170" t="str">
        <f t="shared" si="167"/>
        <v>-356303.535407513i</v>
      </c>
      <c r="T567" s="170" t="str">
        <f t="shared" si="176"/>
        <v>9752.98932713364-4563.24275128776i</v>
      </c>
      <c r="U567" s="170" t="str">
        <f t="shared" si="168"/>
        <v>-1.02663045548775+0.480341342240818i</v>
      </c>
      <c r="V567" s="170"/>
    </row>
    <row r="568" spans="1:22" x14ac:dyDescent="0.2">
      <c r="A568" s="8"/>
      <c r="B568" s="170">
        <f t="shared" si="177"/>
        <v>3.6549999999999434</v>
      </c>
      <c r="C568" s="170">
        <f t="shared" si="178"/>
        <v>4518.5594437486407</v>
      </c>
      <c r="D568" s="170">
        <f t="shared" si="169"/>
        <v>4.5185594437486403</v>
      </c>
      <c r="E568" s="170">
        <f t="shared" si="170"/>
        <v>12.436882165858572</v>
      </c>
      <c r="F568" s="170">
        <f t="shared" si="171"/>
        <v>-90.079166101334778</v>
      </c>
      <c r="G568" s="170">
        <f t="shared" si="172"/>
        <v>1.0722035348781327</v>
      </c>
      <c r="H568" s="170">
        <f t="shared" si="173"/>
        <v>155.14775303627869</v>
      </c>
      <c r="I568" s="170">
        <f t="shared" si="174"/>
        <v>13.509085700736705</v>
      </c>
      <c r="J568" s="170">
        <f t="shared" si="175"/>
        <v>65.068586934943909</v>
      </c>
      <c r="K568" s="170" t="str">
        <f t="shared" si="161"/>
        <v>1+0.0451523353467989i</v>
      </c>
      <c r="L568" s="170" t="str">
        <f t="shared" si="162"/>
        <v>1-0.00658029658786495i</v>
      </c>
      <c r="M568" s="170" t="str">
        <f t="shared" si="179"/>
        <v>1.00029711575822+0.0385720387589339i</v>
      </c>
      <c r="N568" s="170" t="str">
        <f t="shared" si="163"/>
        <v>1+43.1643460863306i</v>
      </c>
      <c r="O568" s="170" t="str">
        <f t="shared" si="164"/>
        <v>0.999484216377991+0.0631375643556657i</v>
      </c>
      <c r="P568" s="170" t="str">
        <f t="shared" si="180"/>
        <v>-1.72580746251793+43.2052201879202i</v>
      </c>
      <c r="Q568" s="170" t="str">
        <f t="shared" si="165"/>
        <v>-0.00578443034320349-4.18642864882742i</v>
      </c>
      <c r="R568" s="170" t="str">
        <f t="shared" si="166"/>
        <v>10000-4295.42637273543i</v>
      </c>
      <c r="S568" s="170" t="str">
        <f t="shared" si="167"/>
        <v>-352224.962564306i</v>
      </c>
      <c r="T568" s="170" t="str">
        <f t="shared" si="176"/>
        <v>9752.81480410304-4517.22984533123i</v>
      </c>
      <c r="U568" s="170" t="str">
        <f t="shared" si="168"/>
        <v>-1.02661208464243+0.47549787845592i</v>
      </c>
      <c r="V568" s="170"/>
    </row>
    <row r="569" spans="1:22" x14ac:dyDescent="0.2">
      <c r="A569" s="8"/>
      <c r="B569" s="170">
        <f t="shared" si="177"/>
        <v>3.6599999999999433</v>
      </c>
      <c r="C569" s="170">
        <f t="shared" si="178"/>
        <v>4570.8818961481602</v>
      </c>
      <c r="D569" s="170">
        <f t="shared" si="169"/>
        <v>4.5708818961481601</v>
      </c>
      <c r="E569" s="170">
        <f t="shared" si="170"/>
        <v>12.336847321027374</v>
      </c>
      <c r="F569" s="170">
        <f t="shared" si="171"/>
        <v>-90.110609013134905</v>
      </c>
      <c r="G569" s="170">
        <f t="shared" si="172"/>
        <v>1.0566979291857148</v>
      </c>
      <c r="H569" s="170">
        <f t="shared" si="173"/>
        <v>155.36741915122232</v>
      </c>
      <c r="I569" s="170">
        <f t="shared" si="174"/>
        <v>13.393545250213089</v>
      </c>
      <c r="J569" s="170">
        <f t="shared" si="175"/>
        <v>65.256810138087417</v>
      </c>
      <c r="K569" s="170" t="str">
        <f t="shared" si="161"/>
        <v>1+0.0456751747486747i</v>
      </c>
      <c r="L569" s="170" t="str">
        <f t="shared" si="162"/>
        <v>1-0.0066564928312207i</v>
      </c>
      <c r="M569" s="170" t="str">
        <f t="shared" si="179"/>
        <v>1.00030403647328+0.039018681917454i</v>
      </c>
      <c r="N569" s="170" t="str">
        <f t="shared" si="163"/>
        <v>1+43.6641656574956i</v>
      </c>
      <c r="O569" s="170" t="str">
        <f t="shared" si="164"/>
        <v>0.999472202234065+0.0638686628942035i</v>
      </c>
      <c r="P569" s="170" t="str">
        <f t="shared" si="180"/>
        <v>-1.78929967470118+43.7049884713044i</v>
      </c>
      <c r="Q569" s="170" t="str">
        <f t="shared" si="165"/>
        <v>-0.00798932303354599-4.13848663288984i</v>
      </c>
      <c r="R569" s="170" t="str">
        <f t="shared" si="166"/>
        <v>10000-4246.25703363863i</v>
      </c>
      <c r="S569" s="170" t="str">
        <f t="shared" si="167"/>
        <v>-348193.076758368i</v>
      </c>
      <c r="T569" s="170" t="str">
        <f t="shared" si="176"/>
        <v>9752.63622237456-4471.81546541951i</v>
      </c>
      <c r="U569" s="170" t="str">
        <f t="shared" si="168"/>
        <v>-1.02659328656574+0.470717417412581i</v>
      </c>
      <c r="V569" s="170"/>
    </row>
    <row r="570" spans="1:22" x14ac:dyDescent="0.2">
      <c r="A570" s="8"/>
      <c r="B570" s="170">
        <f t="shared" si="177"/>
        <v>3.6649999999999432</v>
      </c>
      <c r="C570" s="170">
        <f t="shared" si="178"/>
        <v>4623.8102139920056</v>
      </c>
      <c r="D570" s="170">
        <f t="shared" si="169"/>
        <v>4.6238102139920052</v>
      </c>
      <c r="E570" s="170">
        <f t="shared" si="170"/>
        <v>12.23680923258433</v>
      </c>
      <c r="F570" s="170">
        <f t="shared" si="171"/>
        <v>-90.142065534162398</v>
      </c>
      <c r="G570" s="170">
        <f t="shared" si="172"/>
        <v>1.0414884907173199</v>
      </c>
      <c r="H570" s="170">
        <f t="shared" si="173"/>
        <v>155.58497293468474</v>
      </c>
      <c r="I570" s="170">
        <f t="shared" si="174"/>
        <v>13.27829772330165</v>
      </c>
      <c r="J570" s="170">
        <f t="shared" si="175"/>
        <v>65.442907400522344</v>
      </c>
      <c r="K570" s="170" t="str">
        <f t="shared" si="161"/>
        <v>1+0.0462040683454899i</v>
      </c>
      <c r="L570" s="170" t="str">
        <f t="shared" si="162"/>
        <v>1-0.00673357138549116i</v>
      </c>
      <c r="M570" s="170" t="str">
        <f t="shared" si="179"/>
        <v>1.0003111183925+0.0394704969599987i</v>
      </c>
      <c r="N570" s="170" t="str">
        <f t="shared" si="163"/>
        <v>1+44.1697728665232i</v>
      </c>
      <c r="O570" s="170" t="str">
        <f t="shared" si="164"/>
        <v>0.999459908244778+0.0646082271548278i</v>
      </c>
      <c r="P570" s="170" t="str">
        <f t="shared" si="180"/>
        <v>-1.8542708104927+44.2105253635228i</v>
      </c>
      <c r="Q570" s="170" t="str">
        <f t="shared" si="165"/>
        <v>-0.0101439269448435-4.09109087561722i</v>
      </c>
      <c r="R570" s="170" t="str">
        <f t="shared" si="166"/>
        <v>10000-4197.65053131227i</v>
      </c>
      <c r="S570" s="170" t="str">
        <f t="shared" si="167"/>
        <v>-344207.343567606i</v>
      </c>
      <c r="T570" s="170" t="str">
        <f t="shared" si="176"/>
        <v>9752.45348771338-4426.99358393059i</v>
      </c>
      <c r="U570" s="170" t="str">
        <f t="shared" si="168"/>
        <v>-1.02657405133825+0.465999324624273i</v>
      </c>
      <c r="V570" s="170"/>
    </row>
    <row r="571" spans="1:22" x14ac:dyDescent="0.2">
      <c r="A571" s="8"/>
      <c r="B571" s="170">
        <f t="shared" si="177"/>
        <v>3.6699999999999431</v>
      </c>
      <c r="C571" s="170">
        <f t="shared" si="178"/>
        <v>4677.3514128713696</v>
      </c>
      <c r="D571" s="170">
        <f t="shared" si="169"/>
        <v>4.6773514128713698</v>
      </c>
      <c r="E571" s="170">
        <f t="shared" si="170"/>
        <v>12.136767880973744</v>
      </c>
      <c r="F571" s="170">
        <f t="shared" si="171"/>
        <v>-90.173539780422061</v>
      </c>
      <c r="G571" s="170">
        <f t="shared" si="172"/>
        <v>1.0265704289088351</v>
      </c>
      <c r="H571" s="170">
        <f t="shared" si="173"/>
        <v>155.80041105769408</v>
      </c>
      <c r="I571" s="170">
        <f t="shared" si="174"/>
        <v>13.16333830988258</v>
      </c>
      <c r="J571" s="170">
        <f t="shared" si="175"/>
        <v>65.626871277272016</v>
      </c>
      <c r="K571" s="170" t="str">
        <f t="shared" si="161"/>
        <v>1+0.0467390862415176i</v>
      </c>
      <c r="L571" s="170" t="str">
        <f t="shared" si="162"/>
        <v>1-0.0068115424673552i</v>
      </c>
      <c r="M571" s="170" t="str">
        <f t="shared" si="179"/>
        <v>1.00031836527082+0.0399275437741624i</v>
      </c>
      <c r="N571" s="170" t="str">
        <f t="shared" si="163"/>
        <v>1+44.6812347311012i</v>
      </c>
      <c r="O571" s="170" t="str">
        <f t="shared" si="164"/>
        <v>0.999447327891692+0.0653563551659802i</v>
      </c>
      <c r="P571" s="170" t="str">
        <f t="shared" si="180"/>
        <v>-1.92075531844869+44.7218970140665i</v>
      </c>
      <c r="Q571" s="170" t="str">
        <f t="shared" si="165"/>
        <v>-0.0122493809503668-4.04423517308167i</v>
      </c>
      <c r="R571" s="170" t="str">
        <f t="shared" si="166"/>
        <v>10000-4149.6004230171i</v>
      </c>
      <c r="S571" s="170" t="str">
        <f t="shared" si="167"/>
        <v>-340267.234687402i</v>
      </c>
      <c r="T571" s="170" t="str">
        <f t="shared" si="176"/>
        <v>9752.2665037039-4382.7582514972i</v>
      </c>
      <c r="U571" s="170" t="str">
        <f t="shared" si="168"/>
        <v>-1.02655436881094+0.461342973841811i</v>
      </c>
      <c r="V571" s="170"/>
    </row>
    <row r="572" spans="1:22" x14ac:dyDescent="0.2">
      <c r="A572" s="8"/>
      <c r="B572" s="170">
        <f t="shared" si="177"/>
        <v>3.674999999999943</v>
      </c>
      <c r="C572" s="170">
        <f t="shared" si="178"/>
        <v>4731.5125896141844</v>
      </c>
      <c r="D572" s="170">
        <f t="shared" si="169"/>
        <v>4.7315125896141845</v>
      </c>
      <c r="E572" s="170">
        <f t="shared" si="170"/>
        <v>12.036723244943259</v>
      </c>
      <c r="F572" s="170">
        <f t="shared" si="171"/>
        <v>-90.205035868970256</v>
      </c>
      <c r="G572" s="170">
        <f t="shared" si="172"/>
        <v>1.0119389888510686</v>
      </c>
      <c r="H572" s="170">
        <f t="shared" si="173"/>
        <v>156.01373068051475</v>
      </c>
      <c r="I572" s="170">
        <f t="shared" si="174"/>
        <v>13.048662233794328</v>
      </c>
      <c r="J572" s="170">
        <f t="shared" si="175"/>
        <v>65.808694811544498</v>
      </c>
      <c r="K572" s="170" t="str">
        <f t="shared" si="161"/>
        <v>1+0.0472802993528007i</v>
      </c>
      <c r="L572" s="170" t="str">
        <f t="shared" si="162"/>
        <v>1-0.0068904164117953i</v>
      </c>
      <c r="M572" s="170" t="str">
        <f t="shared" si="179"/>
        <v>1.00032578095062+0.0403898829410054i</v>
      </c>
      <c r="N572" s="170" t="str">
        <f t="shared" si="163"/>
        <v>1+45.1986190449457i</v>
      </c>
      <c r="O572" s="170" t="str">
        <f t="shared" si="164"/>
        <v>0.99943445450454+0.0661131460912183i</v>
      </c>
      <c r="P572" s="170" t="str">
        <f t="shared" si="180"/>
        <v>-1.98878844953528+45.239170315635i</v>
      </c>
      <c r="Q572" s="170" t="str">
        <f t="shared" si="165"/>
        <v>-0.0143067980247965-3.99791339030338i</v>
      </c>
      <c r="R572" s="170" t="str">
        <f t="shared" si="166"/>
        <v>10000-4102.1003397633i</v>
      </c>
      <c r="S572" s="170" t="str">
        <f t="shared" si="167"/>
        <v>-336372.22786059i</v>
      </c>
      <c r="T572" s="170" t="str">
        <f t="shared" si="176"/>
        <v>9752.07517169975-4339.1035962086i</v>
      </c>
      <c r="U572" s="170" t="str">
        <f t="shared" si="168"/>
        <v>-1.02653422859998+0.456747746969327i</v>
      </c>
      <c r="V572" s="170"/>
    </row>
    <row r="573" spans="1:22" x14ac:dyDescent="0.2">
      <c r="A573" s="8"/>
      <c r="B573" s="170">
        <f t="shared" si="177"/>
        <v>3.6799999999999429</v>
      </c>
      <c r="C573" s="170">
        <f t="shared" si="178"/>
        <v>4786.3009232257564</v>
      </c>
      <c r="D573" s="170">
        <f t="shared" si="169"/>
        <v>4.7863009232257561</v>
      </c>
      <c r="E573" s="170">
        <f t="shared" si="170"/>
        <v>11.936675301534452</v>
      </c>
      <c r="F573" s="170">
        <f t="shared" si="171"/>
        <v>-90.236557918396699</v>
      </c>
      <c r="G573" s="170">
        <f t="shared" si="172"/>
        <v>0.99758945255565035</v>
      </c>
      <c r="H573" s="170">
        <f t="shared" si="173"/>
        <v>156.22492944007251</v>
      </c>
      <c r="I573" s="170">
        <f t="shared" si="174"/>
        <v>12.934264754090101</v>
      </c>
      <c r="J573" s="170">
        <f t="shared" si="175"/>
        <v>65.988371521675816</v>
      </c>
      <c r="K573" s="170" t="str">
        <f t="shared" si="161"/>
        <v>1+0.0478277794165508i</v>
      </c>
      <c r="L573" s="170" t="str">
        <f t="shared" si="162"/>
        <v>1-0.00697020367346734i</v>
      </c>
      <c r="M573" s="170" t="str">
        <f t="shared" si="179"/>
        <v>1.00033336936378+0.0408575757430835i</v>
      </c>
      <c r="N573" s="170" t="str">
        <f t="shared" si="163"/>
        <v>1+45.7219943867873i</v>
      </c>
      <c r="O573" s="170" t="str">
        <f t="shared" si="164"/>
        <v>0.99942128125768+0.0668787002423596i</v>
      </c>
      <c r="P573" s="170" t="str">
        <f t="shared" si="180"/>
        <v>-2.05840627581912+45.7624129119418i</v>
      </c>
      <c r="Q573" s="170" t="str">
        <f t="shared" si="165"/>
        <v>-0.0163172658272285-3.95211946052754i</v>
      </c>
      <c r="R573" s="170" t="str">
        <f t="shared" si="166"/>
        <v>10000-4055.14398546628i</v>
      </c>
      <c r="S573" s="170" t="str">
        <f t="shared" si="167"/>
        <v>-332521.806808235i</v>
      </c>
      <c r="T573" s="170" t="str">
        <f t="shared" si="176"/>
        <v>9751.87939077246-4296.02382282196i</v>
      </c>
      <c r="U573" s="170" t="str">
        <f t="shared" si="168"/>
        <v>-1.02651362008131+0.45221303398126i</v>
      </c>
      <c r="V573" s="170"/>
    </row>
    <row r="574" spans="1:22" x14ac:dyDescent="0.2">
      <c r="A574" s="8"/>
      <c r="B574" s="170">
        <f t="shared" si="177"/>
        <v>3.6849999999999428</v>
      </c>
      <c r="C574" s="170">
        <f t="shared" si="178"/>
        <v>4841.7236758403587</v>
      </c>
      <c r="D574" s="170">
        <f t="shared" si="169"/>
        <v>4.8417236758403588</v>
      </c>
      <c r="E574" s="170">
        <f t="shared" si="170"/>
        <v>11.836624026072437</v>
      </c>
      <c r="F574" s="170">
        <f t="shared" si="171"/>
        <v>-90.268110049304624</v>
      </c>
      <c r="G574" s="170">
        <f t="shared" si="172"/>
        <v>0.98351714015004865</v>
      </c>
      <c r="H574" s="170">
        <f t="shared" si="173"/>
        <v>156.43400543734009</v>
      </c>
      <c r="I574" s="170">
        <f t="shared" si="174"/>
        <v>12.820141166222486</v>
      </c>
      <c r="J574" s="170">
        <f t="shared" si="175"/>
        <v>66.165895388035466</v>
      </c>
      <c r="K574" s="170" t="str">
        <f t="shared" si="161"/>
        <v>1+0.0483815990006573i</v>
      </c>
      <c r="L574" s="170" t="str">
        <f t="shared" si="162"/>
        <v>1-0.00705091482808643i</v>
      </c>
      <c r="M574" s="170" t="str">
        <f t="shared" si="179"/>
        <v>1.0003411345338+0.0413306841725709i</v>
      </c>
      <c r="N574" s="170" t="str">
        <f t="shared" si="163"/>
        <v>1+46.2514301294604i</v>
      </c>
      <c r="O574" s="170" t="str">
        <f t="shared" si="164"/>
        <v>0.999407801166482+0.0676531190927775i</v>
      </c>
      <c r="P574" s="170" t="str">
        <f t="shared" si="180"/>
        <v>-2.12964570959318+46.291693205582i</v>
      </c>
      <c r="Q574" s="170" t="str">
        <f t="shared" si="165"/>
        <v>-0.0182818472710714-3.9068473845072i</v>
      </c>
      <c r="R574" s="170" t="str">
        <f t="shared" si="166"/>
        <v>10000-4008.72513611217i</v>
      </c>
      <c r="S574" s="170" t="str">
        <f t="shared" si="167"/>
        <v>-328715.461161198i</v>
      </c>
      <c r="T574" s="170" t="str">
        <f t="shared" si="176"/>
        <v>9751.6790576591-4253.51321198387i</v>
      </c>
      <c r="U574" s="170" t="str">
        <f t="shared" si="168"/>
        <v>-1.02649253238517+0.447738232840408i</v>
      </c>
      <c r="V574" s="170"/>
    </row>
    <row r="575" spans="1:22" x14ac:dyDescent="0.2">
      <c r="A575" s="8"/>
      <c r="B575" s="170">
        <f t="shared" si="177"/>
        <v>3.6899999999999427</v>
      </c>
      <c r="C575" s="170">
        <f t="shared" si="178"/>
        <v>4897.7881936838194</v>
      </c>
      <c r="D575" s="170">
        <f t="shared" si="169"/>
        <v>4.8977881936838195</v>
      </c>
      <c r="E575" s="170">
        <f t="shared" si="170"/>
        <v>11.736569392153511</v>
      </c>
      <c r="F575" s="170">
        <f t="shared" si="171"/>
        <v>-90.299696384789698</v>
      </c>
      <c r="G575" s="170">
        <f t="shared" si="172"/>
        <v>0.96971741100131392</v>
      </c>
      <c r="H575" s="170">
        <f t="shared" si="173"/>
        <v>156.64095722469892</v>
      </c>
      <c r="I575" s="170">
        <f t="shared" si="174"/>
        <v>12.706286803154825</v>
      </c>
      <c r="J575" s="170">
        <f t="shared" si="175"/>
        <v>66.341260839909225</v>
      </c>
      <c r="K575" s="170" t="str">
        <f t="shared" si="161"/>
        <v>1+0.0489418315133061i</v>
      </c>
      <c r="L575" s="170" t="str">
        <f t="shared" si="162"/>
        <v>1-0.00713256057382869i</v>
      </c>
      <c r="M575" s="170" t="str">
        <f t="shared" si="179"/>
        <v>1.00034908057786+0.0418092709394774i</v>
      </c>
      <c r="N575" s="170" t="str">
        <f t="shared" si="163"/>
        <v>1+46.7869964490994i</v>
      </c>
      <c r="O575" s="170" t="str">
        <f t="shared" si="164"/>
        <v>0.999394007083624+0.0684365052908517i</v>
      </c>
      <c r="P575" s="170" t="str">
        <f t="shared" si="180"/>
        <v>-2.20254452294823+46.8270803659636i</v>
      </c>
      <c r="Q575" s="170" t="str">
        <f t="shared" si="165"/>
        <v>-0.0202015810811253-3.86209122979167i</v>
      </c>
      <c r="R575" s="170" t="str">
        <f t="shared" si="166"/>
        <v>10000-3962.83763893274i</v>
      </c>
      <c r="S575" s="170" t="str">
        <f t="shared" si="167"/>
        <v>-324952.686392485i</v>
      </c>
      <c r="T575" s="170" t="str">
        <f t="shared" si="176"/>
        <v>9751.47406670859-4211.56611946117i</v>
      </c>
      <c r="U575" s="170" t="str">
        <f t="shared" si="168"/>
        <v>-1.02647095439038+0.443322749416966i</v>
      </c>
      <c r="V575" s="170"/>
    </row>
    <row r="576" spans="1:22" x14ac:dyDescent="0.2">
      <c r="A576" s="8"/>
      <c r="B576" s="170">
        <f t="shared" si="177"/>
        <v>3.6949999999999426</v>
      </c>
      <c r="C576" s="170">
        <f t="shared" si="178"/>
        <v>4954.5019080472521</v>
      </c>
      <c r="D576" s="170">
        <f t="shared" si="169"/>
        <v>4.9545019080472521</v>
      </c>
      <c r="E576" s="170">
        <f t="shared" si="170"/>
        <v>11.636511371633427</v>
      </c>
      <c r="F576" s="170">
        <f t="shared" si="171"/>
        <v>-90.331321050917467</v>
      </c>
      <c r="G576" s="170">
        <f t="shared" si="172"/>
        <v>0.9561856647717516</v>
      </c>
      <c r="H576" s="170">
        <f t="shared" si="173"/>
        <v>156.84578379329426</v>
      </c>
      <c r="I576" s="170">
        <f t="shared" si="174"/>
        <v>12.592697036405179</v>
      </c>
      <c r="J576" s="170">
        <f t="shared" si="175"/>
        <v>66.514462742376793</v>
      </c>
      <c r="K576" s="170" t="str">
        <f t="shared" si="161"/>
        <v>1+0.0495085512127101i</v>
      </c>
      <c r="L576" s="170" t="str">
        <f t="shared" si="162"/>
        <v>1-0.0072151517327493i</v>
      </c>
      <c r="M576" s="170" t="str">
        <f t="shared" si="179"/>
        <v>1.00035721170907+0.0422933994799608i</v>
      </c>
      <c r="N576" s="170" t="str">
        <f t="shared" si="163"/>
        <v>1+47.3287643344398i</v>
      </c>
      <c r="O576" s="170" t="str">
        <f t="shared" si="164"/>
        <v>0.999379891695301+0.0692289626735744i</v>
      </c>
      <c r="P576" s="170" t="str">
        <f t="shared" si="180"/>
        <v>-2.27714136780003+47.3686443372984i</v>
      </c>
      <c r="Q576" s="170" t="str">
        <f t="shared" si="165"/>
        <v>-0.0220774823381497-3.81784513002161i</v>
      </c>
      <c r="R576" s="170" t="str">
        <f t="shared" si="166"/>
        <v>10000-3917.47541158996i</v>
      </c>
      <c r="S576" s="170" t="str">
        <f t="shared" si="167"/>
        <v>-321232.983750377i</v>
      </c>
      <c r="T576" s="170" t="str">
        <f t="shared" si="176"/>
        <v>9751.264309827-4170.17697538178i</v>
      </c>
      <c r="U576" s="170" t="str">
        <f t="shared" si="168"/>
        <v>-1.02644887471863+0.438965997408609i</v>
      </c>
      <c r="V576" s="170"/>
    </row>
    <row r="577" spans="1:22" x14ac:dyDescent="0.2">
      <c r="A577" s="8"/>
      <c r="B577" s="170">
        <f t="shared" si="177"/>
        <v>3.6999999999999424</v>
      </c>
      <c r="C577" s="170">
        <f t="shared" si="178"/>
        <v>5011.8723362720648</v>
      </c>
      <c r="D577" s="170">
        <f t="shared" si="169"/>
        <v>5.0118723362720647</v>
      </c>
      <c r="E577" s="170">
        <f t="shared" si="170"/>
        <v>11.536449934613993</v>
      </c>
      <c r="F577" s="170">
        <f t="shared" si="171"/>
        <v>-90.362988177199568</v>
      </c>
      <c r="G577" s="170">
        <f t="shared" si="172"/>
        <v>0.942917342406277</v>
      </c>
      <c r="H577" s="170">
        <f t="shared" si="173"/>
        <v>157.04848456039696</v>
      </c>
      <c r="I577" s="170">
        <f t="shared" si="174"/>
        <v>12.47936727702027</v>
      </c>
      <c r="J577" s="170">
        <f t="shared" si="175"/>
        <v>66.685496383197389</v>
      </c>
      <c r="K577" s="170" t="str">
        <f t="shared" si="161"/>
        <v>1+0.0500818332169515i</v>
      </c>
      <c r="L577" s="170" t="str">
        <f t="shared" si="162"/>
        <v>1-0.0072986992522169i</v>
      </c>
      <c r="M577" s="170" t="str">
        <f t="shared" si="179"/>
        <v>1.00036553223865+0.0427831339647346i</v>
      </c>
      <c r="N577" s="170" t="str">
        <f t="shared" si="163"/>
        <v>1+47.8768055962279i</v>
      </c>
      <c r="O577" s="170" t="str">
        <f t="shared" si="164"/>
        <v>0.999365447517346+0.0700305962803133i</v>
      </c>
      <c r="P577" s="170" t="str">
        <f t="shared" si="180"/>
        <v>-2.35347579638313+47.9164558466556i</v>
      </c>
      <c r="Q577" s="170" t="str">
        <f t="shared" si="165"/>
        <v>-0.023910543011168-3.7741032842298i</v>
      </c>
      <c r="R577" s="170" t="str">
        <f t="shared" si="166"/>
        <v>10000-3872.63244136971i</v>
      </c>
      <c r="S577" s="170" t="str">
        <f t="shared" si="167"/>
        <v>-317555.860192317i</v>
      </c>
      <c r="T577" s="170" t="str">
        <f t="shared" si="176"/>
        <v>9751.04967642137-4129.34028348468i</v>
      </c>
      <c r="U577" s="170" t="str">
        <f t="shared" si="168"/>
        <v>-1.02642628172857+0.434667398261546i</v>
      </c>
      <c r="V577" s="170"/>
    </row>
    <row r="578" spans="1:22" x14ac:dyDescent="0.2">
      <c r="A578" s="8"/>
      <c r="B578" s="170">
        <f t="shared" si="177"/>
        <v>3.7049999999999423</v>
      </c>
      <c r="C578" s="170">
        <f t="shared" si="178"/>
        <v>5069.9070827463775</v>
      </c>
      <c r="D578" s="170">
        <f t="shared" si="169"/>
        <v>5.0699070827463775</v>
      </c>
      <c r="E578" s="170">
        <f t="shared" si="170"/>
        <v>11.43638504942902</v>
      </c>
      <c r="F578" s="170">
        <f t="shared" si="171"/>
        <v>-90.394701897068458</v>
      </c>
      <c r="G578" s="170">
        <f t="shared" si="172"/>
        <v>0.92990792705310921</v>
      </c>
      <c r="H578" s="170">
        <f t="shared" si="173"/>
        <v>157.24905935678518</v>
      </c>
      <c r="I578" s="170">
        <f t="shared" si="174"/>
        <v>12.36629297648213</v>
      </c>
      <c r="J578" s="170">
        <f t="shared" si="175"/>
        <v>66.854357459716724</v>
      </c>
      <c r="K578" s="170" t="str">
        <f t="shared" si="161"/>
        <v>1+0.0506617535139391i</v>
      </c>
      <c r="L578" s="170" t="str">
        <f t="shared" si="162"/>
        <v>1-0.0073832142063647i</v>
      </c>
      <c r="M578" s="170" t="str">
        <f t="shared" si="179"/>
        <v>1.00037404657826+0.0432785393075744i</v>
      </c>
      <c r="N578" s="170" t="str">
        <f t="shared" si="163"/>
        <v>1+48.4311928767395i</v>
      </c>
      <c r="O578" s="170" t="str">
        <f t="shared" si="164"/>
        <v>0.999350666891266+0.0708415123667346i</v>
      </c>
      <c r="P578" s="170" t="str">
        <f t="shared" si="180"/>
        <v>-2.43158828222198+48.4705864120759i</v>
      </c>
      <c r="Q578" s="170" t="str">
        <f t="shared" si="165"/>
        <v>-0.0257017324778004-3.73085995614803i</v>
      </c>
      <c r="R578" s="170" t="str">
        <f t="shared" si="166"/>
        <v>10000-3828.30278438489i</v>
      </c>
      <c r="S578" s="170" t="str">
        <f t="shared" si="167"/>
        <v>-313920.828319561i</v>
      </c>
      <c r="T578" s="170" t="str">
        <f t="shared" si="176"/>
        <v>9750.83005334248-4089.05062037943i</v>
      </c>
      <c r="U578" s="170" t="str">
        <f t="shared" si="168"/>
        <v>-1.02640316350974+0.430426381092572i</v>
      </c>
      <c r="V578" s="170"/>
    </row>
    <row r="579" spans="1:22" x14ac:dyDescent="0.2">
      <c r="A579" s="8"/>
      <c r="B579" s="170">
        <f t="shared" si="177"/>
        <v>3.7099999999999422</v>
      </c>
      <c r="C579" s="170">
        <f t="shared" si="178"/>
        <v>5128.613839912975</v>
      </c>
      <c r="D579" s="170">
        <f t="shared" si="169"/>
        <v>5.1286138399129753</v>
      </c>
      <c r="E579" s="170">
        <f t="shared" si="170"/>
        <v>11.336316682629546</v>
      </c>
      <c r="F579" s="170">
        <f t="shared" si="171"/>
        <v>-90.426466348350701</v>
      </c>
      <c r="G579" s="170">
        <f t="shared" si="172"/>
        <v>0.91715294491989674</v>
      </c>
      <c r="H579" s="170">
        <f t="shared" si="173"/>
        <v>157.44750841416359</v>
      </c>
      <c r="I579" s="170">
        <f t="shared" si="174"/>
        <v>12.253469627549443</v>
      </c>
      <c r="J579" s="170">
        <f t="shared" si="175"/>
        <v>67.021042065812892</v>
      </c>
      <c r="K579" s="170" t="str">
        <f t="shared" si="161"/>
        <v>1+0.05124838897148i</v>
      </c>
      <c r="L579" s="170" t="str">
        <f t="shared" si="162"/>
        <v>1-0.00746870779755833i</v>
      </c>
      <c r="M579" s="170" t="str">
        <f t="shared" si="179"/>
        <v>1.00038275924232+0.0437796811739217i</v>
      </c>
      <c r="N579" s="170" t="str">
        <f t="shared" si="163"/>
        <v>1+48.991999659408i</v>
      </c>
      <c r="O579" s="170" t="str">
        <f t="shared" si="164"/>
        <v>0.999335541980177+0.0716618184188872i</v>
      </c>
      <c r="P579" s="170" t="str">
        <f t="shared" si="180"/>
        <v>-2.5115202415905+49.031108350746i</v>
      </c>
      <c r="Q579" s="170" t="str">
        <f t="shared" si="165"/>
        <v>-0.0274519980328691-3.68810947352008i</v>
      </c>
      <c r="R579" s="170" t="str">
        <f t="shared" si="166"/>
        <v>10000-3784.48056478747i</v>
      </c>
      <c r="S579" s="170" t="str">
        <f t="shared" si="167"/>
        <v>-310327.406312572i</v>
      </c>
      <c r="T579" s="170" t="str">
        <f t="shared" si="176"/>
        <v>9750.60532482618-4049.30263481465i</v>
      </c>
      <c r="U579" s="170" t="str">
        <f t="shared" si="168"/>
        <v>-1.02637950787644+0.426242382612069i</v>
      </c>
      <c r="V579" s="170"/>
    </row>
    <row r="580" spans="1:22" x14ac:dyDescent="0.2">
      <c r="A580" s="8"/>
      <c r="B580" s="170">
        <f t="shared" si="177"/>
        <v>3.7149999999999421</v>
      </c>
      <c r="C580" s="170">
        <f t="shared" si="178"/>
        <v>5188.0003892889199</v>
      </c>
      <c r="D580" s="170">
        <f t="shared" si="169"/>
        <v>5.1880003892889199</v>
      </c>
      <c r="E580" s="170">
        <f t="shared" si="170"/>
        <v>11.236244798967917</v>
      </c>
      <c r="F580" s="170">
        <f t="shared" si="171"/>
        <v>-90.458285673738885</v>
      </c>
      <c r="G580" s="170">
        <f t="shared" si="172"/>
        <v>0.90464796606595033</v>
      </c>
      <c r="H580" s="170">
        <f t="shared" si="173"/>
        <v>157.64383235262613</v>
      </c>
      <c r="I580" s="170">
        <f t="shared" si="174"/>
        <v>12.140892765033866</v>
      </c>
      <c r="J580" s="170">
        <f t="shared" si="175"/>
        <v>67.185546678887249</v>
      </c>
      <c r="K580" s="170" t="str">
        <f t="shared" si="161"/>
        <v>1+0.0518418173474686i</v>
      </c>
      <c r="L580" s="170" t="str">
        <f t="shared" si="162"/>
        <v>1-0.00755519135788069i</v>
      </c>
      <c r="M580" s="170" t="str">
        <f t="shared" si="179"/>
        <v>1.0003916748504+0.0442866259895879i</v>
      </c>
      <c r="N580" s="170" t="str">
        <f t="shared" si="163"/>
        <v>1+49.559300278565i</v>
      </c>
      <c r="O580" s="170" t="str">
        <f t="shared" si="164"/>
        <v>0.99932006476465+0.0724916231674498i</v>
      </c>
      <c r="P580" s="170" t="str">
        <f t="shared" si="180"/>
        <v>-2.59331405547157+49.5980947872338i</v>
      </c>
      <c r="Q580" s="170" t="str">
        <f t="shared" si="165"/>
        <v>-0.0291622653855488-3.64584622742062i</v>
      </c>
      <c r="R580" s="170" t="str">
        <f t="shared" si="166"/>
        <v>10000-3741.1599739897i</v>
      </c>
      <c r="S580" s="170" t="str">
        <f t="shared" si="167"/>
        <v>-306775.117867155i</v>
      </c>
      <c r="T580" s="170" t="str">
        <f t="shared" si="176"/>
        <v>9750.3753724334-4010.09104695609i</v>
      </c>
      <c r="U580" s="170" t="str">
        <f t="shared" si="168"/>
        <v>-1.02635530236141+0.42211484704801i</v>
      </c>
      <c r="V580" s="170"/>
    </row>
    <row r="581" spans="1:22" x14ac:dyDescent="0.2">
      <c r="A581" s="8"/>
      <c r="B581" s="170">
        <f t="shared" si="177"/>
        <v>3.719999999999942</v>
      </c>
      <c r="C581" s="170">
        <f t="shared" si="178"/>
        <v>5248.0746024970267</v>
      </c>
      <c r="D581" s="170">
        <f t="shared" si="169"/>
        <v>5.2480746024970264</v>
      </c>
      <c r="E581" s="170">
        <f t="shared" si="170"/>
        <v>11.136169361381221</v>
      </c>
      <c r="F581" s="170">
        <f t="shared" si="171"/>
        <v>-90.490164021261933</v>
      </c>
      <c r="G581" s="170">
        <f t="shared" si="172"/>
        <v>0.89238860513225593</v>
      </c>
      <c r="H581" s="170">
        <f t="shared" si="173"/>
        <v>157.83803216818109</v>
      </c>
      <c r="I581" s="170">
        <f t="shared" si="174"/>
        <v>12.028557966513477</v>
      </c>
      <c r="J581" s="170">
        <f t="shared" si="175"/>
        <v>67.347868146919154</v>
      </c>
      <c r="K581" s="170" t="str">
        <f t="shared" si="161"/>
        <v>1+0.0524421173001936i</v>
      </c>
      <c r="L581" s="170" t="str">
        <f t="shared" si="162"/>
        <v>1-0.00764267635063405i</v>
      </c>
      <c r="M581" s="170" t="str">
        <f t="shared" si="179"/>
        <v>1.00040079812967+0.0447994409495596i</v>
      </c>
      <c r="N581" s="170" t="str">
        <f t="shared" si="163"/>
        <v>1+50.1331699292932i</v>
      </c>
      <c r="O581" s="170" t="str">
        <f t="shared" si="164"/>
        <v>0.999304227038462+0.0733310366021431i</v>
      </c>
      <c r="P581" s="170" t="str">
        <f t="shared" si="180"/>
        <v>-2.677013092028+50.1716196617824i</v>
      </c>
      <c r="Q581" s="170" t="str">
        <f t="shared" si="165"/>
        <v>-0.0308334391453098-3.60406467158022i</v>
      </c>
      <c r="R581" s="170" t="str">
        <f t="shared" si="166"/>
        <v>10000-3698.33526989418i</v>
      </c>
      <c r="S581" s="170" t="str">
        <f t="shared" si="167"/>
        <v>-303263.492131323i</v>
      </c>
      <c r="T581" s="170" t="str">
        <f t="shared" si="176"/>
        <v>9750.14007498911-3971.41064767328i</v>
      </c>
      <c r="U581" s="170" t="str">
        <f t="shared" si="168"/>
        <v>-1.02633053420938+0.418043226070872i</v>
      </c>
      <c r="V581" s="170"/>
    </row>
    <row r="582" spans="1:22" x14ac:dyDescent="0.2">
      <c r="A582" s="8"/>
      <c r="B582" s="170">
        <f t="shared" si="177"/>
        <v>3.7249999999999419</v>
      </c>
      <c r="C582" s="170">
        <f t="shared" si="178"/>
        <v>5308.844442309176</v>
      </c>
      <c r="D582" s="170">
        <f t="shared" si="169"/>
        <v>5.3088444423091756</v>
      </c>
      <c r="E582" s="170">
        <f t="shared" si="170"/>
        <v>11.036090330973904</v>
      </c>
      <c r="F582" s="170">
        <f t="shared" si="171"/>
        <v>-90.52210554475414</v>
      </c>
      <c r="G582" s="170">
        <f t="shared" si="172"/>
        <v>0.88037052201073984</v>
      </c>
      <c r="H582" s="170">
        <f t="shared" si="173"/>
        <v>158.0301092203452</v>
      </c>
      <c r="I582" s="170">
        <f t="shared" si="174"/>
        <v>11.916460852984644</v>
      </c>
      <c r="J582" s="170">
        <f t="shared" si="175"/>
        <v>67.508003675591056</v>
      </c>
      <c r="K582" s="170" t="str">
        <f t="shared" si="161"/>
        <v>1+0.0530493683987635i</v>
      </c>
      <c r="L582" s="170" t="str">
        <f t="shared" si="162"/>
        <v>1-0.00773117437185942i</v>
      </c>
      <c r="M582" s="170" t="str">
        <f t="shared" si="179"/>
        <v>1.00041013391741+0.0453181940269041i</v>
      </c>
      <c r="N582" s="170" t="str">
        <f t="shared" si="163"/>
        <v>1+50.7136846773932i</v>
      </c>
      <c r="O582" s="170" t="str">
        <f t="shared" si="164"/>
        <v>0.999288020404239+0.0741801699863085i</v>
      </c>
      <c r="P582" s="170" t="str">
        <f t="shared" si="180"/>
        <v>-2.76266172959684+50.7517577386634i</v>
      </c>
      <c r="Q582" s="170" t="str">
        <f t="shared" si="165"/>
        <v>-0.0324664032969013-3.5627593217164i</v>
      </c>
      <c r="R582" s="170" t="str">
        <f t="shared" si="166"/>
        <v>10000-3656.0007761328i</v>
      </c>
      <c r="S582" s="170" t="str">
        <f t="shared" si="167"/>
        <v>-299792.06364289i</v>
      </c>
      <c r="T582" s="170" t="str">
        <f t="shared" si="176"/>
        <v>9749.89930851928-3933.2562978353i</v>
      </c>
      <c r="U582" s="170" t="str">
        <f t="shared" si="168"/>
        <v>-1.02630519037045+0.414026978719506i</v>
      </c>
      <c r="V582" s="170"/>
    </row>
    <row r="583" spans="1:22" x14ac:dyDescent="0.2">
      <c r="A583" s="8"/>
      <c r="B583" s="170">
        <f t="shared" si="177"/>
        <v>3.7299999999999418</v>
      </c>
      <c r="C583" s="170">
        <f t="shared" si="178"/>
        <v>5370.3179637018111</v>
      </c>
      <c r="D583" s="170">
        <f t="shared" si="169"/>
        <v>5.3703179637018108</v>
      </c>
      <c r="E583" s="170">
        <f t="shared" si="170"/>
        <v>10.936007666999485</v>
      </c>
      <c r="F583" s="170">
        <f t="shared" si="171"/>
        <v>-90.554114404322561</v>
      </c>
      <c r="G583" s="170">
        <f t="shared" si="172"/>
        <v>0.86858942245475457</v>
      </c>
      <c r="H583" s="170">
        <f t="shared" si="173"/>
        <v>158.2200652198207</v>
      </c>
      <c r="I583" s="170">
        <f t="shared" si="174"/>
        <v>11.804597089454239</v>
      </c>
      <c r="J583" s="170">
        <f t="shared" si="175"/>
        <v>67.665950815498135</v>
      </c>
      <c r="K583" s="170" t="str">
        <f t="shared" si="161"/>
        <v>1+0.0536636511336535i</v>
      </c>
      <c r="L583" s="170" t="str">
        <f t="shared" si="162"/>
        <v>1-0.00782069715187367i</v>
      </c>
      <c r="M583" s="170" t="str">
        <f t="shared" si="179"/>
        <v>1.00041968716358+0.0458429539817798i</v>
      </c>
      <c r="N583" s="170" t="str">
        <f t="shared" si="163"/>
        <v>1+51.300921469466i</v>
      </c>
      <c r="O583" s="170" t="str">
        <f t="shared" si="164"/>
        <v>0.999271436269011+0.0750391358716565i</v>
      </c>
      <c r="P583" s="170" t="str">
        <f t="shared" si="180"/>
        <v>-2.85030538021943+51.3385846145887i</v>
      </c>
      <c r="Q583" s="170" t="str">
        <f t="shared" si="165"/>
        <v>-0.0340620216646219-3.52192475487067i</v>
      </c>
      <c r="R583" s="170" t="str">
        <f t="shared" si="166"/>
        <v>10000-3614.15088131425i</v>
      </c>
      <c r="S583" s="170" t="str">
        <f t="shared" si="167"/>
        <v>-296360.372267769i</v>
      </c>
      <c r="T583" s="170" t="str">
        <f t="shared" si="176"/>
        <v>9749.65294618713-3895.62292761536i</v>
      </c>
      <c r="U583" s="170" t="str">
        <f t="shared" si="168"/>
        <v>-1.02627925749338+0.410065571327933i</v>
      </c>
      <c r="V583" s="170"/>
    </row>
    <row r="584" spans="1:22" x14ac:dyDescent="0.2">
      <c r="A584" s="8"/>
      <c r="B584" s="170">
        <f t="shared" si="177"/>
        <v>3.7349999999999417</v>
      </c>
      <c r="C584" s="170">
        <f t="shared" si="178"/>
        <v>5432.5033149236078</v>
      </c>
      <c r="D584" s="170">
        <f t="shared" si="169"/>
        <v>5.4325033149236077</v>
      </c>
      <c r="E584" s="170">
        <f t="shared" si="170"/>
        <v>10.835921326841271</v>
      </c>
      <c r="F584" s="170">
        <f t="shared" si="171"/>
        <v>-90.58619476681281</v>
      </c>
      <c r="G584" s="170">
        <f t="shared" si="172"/>
        <v>0.85704105863159241</v>
      </c>
      <c r="H584" s="170">
        <f t="shared" si="173"/>
        <v>158.40790221626395</v>
      </c>
      <c r="I584" s="170">
        <f t="shared" si="174"/>
        <v>11.692962385472864</v>
      </c>
      <c r="J584" s="170">
        <f t="shared" si="175"/>
        <v>67.821707449451139</v>
      </c>
      <c r="K584" s="170" t="str">
        <f t="shared" si="161"/>
        <v>1+0.0542850469273747i</v>
      </c>
      <c r="L584" s="170" t="str">
        <f t="shared" si="162"/>
        <v>1-0.00791125655682431i</v>
      </c>
      <c r="M584" s="170" t="str">
        <f t="shared" si="179"/>
        <v>1.00042946293344+0.0463737903705504i</v>
      </c>
      <c r="N584" s="170" t="str">
        <f t="shared" si="163"/>
        <v>1+51.8949581431123i</v>
      </c>
      <c r="O584" s="170" t="str">
        <f t="shared" si="164"/>
        <v>0.999254465839649+0.0759080481131846i</v>
      </c>
      <c r="P584" s="170" t="str">
        <f t="shared" si="180"/>
        <v>-2.93999051371942+51.9321767271798i</v>
      </c>
      <c r="Q584" s="170" t="str">
        <f t="shared" si="165"/>
        <v>-0.0356211383661007-3.48155560875152i</v>
      </c>
      <c r="R584" s="170" t="str">
        <f t="shared" si="166"/>
        <v>10000-3572.7800382803i</v>
      </c>
      <c r="S584" s="170" t="str">
        <f t="shared" si="167"/>
        <v>-292967.963138985i</v>
      </c>
      <c r="T584" s="170" t="str">
        <f t="shared" si="176"/>
        <v>9749.40085822738-3858.50553580388i</v>
      </c>
      <c r="U584" s="170" t="str">
        <f t="shared" si="168"/>
        <v>-1.02625272191867+0.406158477453041i</v>
      </c>
      <c r="V584" s="170"/>
    </row>
    <row r="585" spans="1:22" x14ac:dyDescent="0.2">
      <c r="A585" s="8"/>
      <c r="B585" s="170">
        <f t="shared" si="177"/>
        <v>3.7399999999999416</v>
      </c>
      <c r="C585" s="170">
        <f t="shared" si="178"/>
        <v>5495.408738575512</v>
      </c>
      <c r="D585" s="170">
        <f t="shared" si="169"/>
        <v>5.4954087385755122</v>
      </c>
      <c r="E585" s="170">
        <f t="shared" si="170"/>
        <v>10.735831265992385</v>
      </c>
      <c r="F585" s="170">
        <f t="shared" si="171"/>
        <v>-90.618350806273455</v>
      </c>
      <c r="G585" s="170">
        <f t="shared" si="172"/>
        <v>0.84572122961917684</v>
      </c>
      <c r="H585" s="170">
        <f t="shared" si="173"/>
        <v>158.59362258615468</v>
      </c>
      <c r="I585" s="170">
        <f t="shared" si="174"/>
        <v>11.581552495611561</v>
      </c>
      <c r="J585" s="170">
        <f t="shared" si="175"/>
        <v>67.975271779881226</v>
      </c>
      <c r="K585" s="170" t="str">
        <f t="shared" si="161"/>
        <v>1+0.0549136381452667i</v>
      </c>
      <c r="L585" s="170" t="str">
        <f t="shared" si="162"/>
        <v>1-0.00800286459026238i</v>
      </c>
      <c r="M585" s="170" t="str">
        <f t="shared" si="179"/>
        <v>1.00043946641024+0.0469107735550043i</v>
      </c>
      <c r="N585" s="170" t="str">
        <f t="shared" si="163"/>
        <v>1+52.4958734372498i</v>
      </c>
      <c r="O585" s="170" t="str">
        <f t="shared" si="164"/>
        <v>0.999237100118207+0.0767870218842694i</v>
      </c>
      <c r="P585" s="170" t="str">
        <f t="shared" si="180"/>
        <v>-3.03176468234173+52.5326113634942i</v>
      </c>
      <c r="Q585" s="170" t="str">
        <f t="shared" si="165"/>
        <v>-0.0371445782558389-3.44164658108346i</v>
      </c>
      <c r="R585" s="170" t="str">
        <f t="shared" si="166"/>
        <v>10000-3531.88276337054i</v>
      </c>
      <c r="S585" s="170" t="str">
        <f t="shared" si="167"/>
        <v>-289614.386596383i</v>
      </c>
      <c r="T585" s="170" t="str">
        <f t="shared" si="176"/>
        <v>9749.14291187937-3821.89918913056i</v>
      </c>
      <c r="U585" s="170" t="str">
        <f t="shared" si="168"/>
        <v>-1.02622556967151+0.402305177803217i</v>
      </c>
      <c r="V585" s="170"/>
    </row>
    <row r="586" spans="1:22" x14ac:dyDescent="0.2">
      <c r="A586" s="8"/>
      <c r="B586" s="170">
        <f t="shared" si="177"/>
        <v>3.7449999999999415</v>
      </c>
      <c r="C586" s="170">
        <f t="shared" si="178"/>
        <v>5559.0425727032934</v>
      </c>
      <c r="D586" s="170">
        <f t="shared" si="169"/>
        <v>5.5590425727032935</v>
      </c>
      <c r="E586" s="170">
        <f t="shared" si="170"/>
        <v>10.635737438034516</v>
      </c>
      <c r="F586" s="170">
        <f t="shared" si="171"/>
        <v>-90.650586704418544</v>
      </c>
      <c r="G586" s="170">
        <f t="shared" si="172"/>
        <v>0.83462578184844205</v>
      </c>
      <c r="H586" s="170">
        <f t="shared" si="173"/>
        <v>158.77722902077844</v>
      </c>
      <c r="I586" s="170">
        <f t="shared" si="174"/>
        <v>11.470363219882959</v>
      </c>
      <c r="J586" s="170">
        <f t="shared" si="175"/>
        <v>68.126642316359892</v>
      </c>
      <c r="K586" s="170" t="str">
        <f t="shared" si="161"/>
        <v>1+0.0555495081064145i</v>
      </c>
      <c r="L586" s="170" t="str">
        <f t="shared" si="162"/>
        <v>1-0.00809553339473348i</v>
      </c>
      <c r="M586" s="170" t="str">
        <f t="shared" si="179"/>
        <v>1.00044970289794+0.047453974711681i</v>
      </c>
      <c r="N586" s="170" t="str">
        <f t="shared" si="163"/>
        <v>1+53.1037470025499i</v>
      </c>
      <c r="O586" s="170" t="str">
        <f t="shared" si="164"/>
        <v>0.99921932989715+0.0776761736919321i</v>
      </c>
      <c r="P586" s="170" t="str">
        <f t="shared" si="180"/>
        <v>-3.12567654596533+53.1399666686076i</v>
      </c>
      <c r="Q586" s="170" t="str">
        <f t="shared" si="165"/>
        <v>-0.0386331473587168-3.40219242896188i</v>
      </c>
      <c r="R586" s="170" t="str">
        <f t="shared" si="166"/>
        <v>10000-3491.45363569544i</v>
      </c>
      <c r="S586" s="170" t="str">
        <f t="shared" si="167"/>
        <v>-286299.198127026i</v>
      </c>
      <c r="T586" s="170" t="str">
        <f t="shared" si="176"/>
        <v>9748.87897131865-3785.79902159429i</v>
      </c>
      <c r="U586" s="170" t="str">
        <f t="shared" si="168"/>
        <v>-1.0261977864546+0.398505160167821i</v>
      </c>
      <c r="V586" s="170"/>
    </row>
    <row r="587" spans="1:22" x14ac:dyDescent="0.2">
      <c r="A587" s="8"/>
      <c r="B587" s="170">
        <f t="shared" si="177"/>
        <v>3.7499999999999414</v>
      </c>
      <c r="C587" s="170">
        <f t="shared" si="178"/>
        <v>5623.4132519027398</v>
      </c>
      <c r="D587" s="170">
        <f t="shared" si="169"/>
        <v>5.6234132519027398</v>
      </c>
      <c r="E587" s="170">
        <f t="shared" si="170"/>
        <v>10.535639794616529</v>
      </c>
      <c r="F587" s="170">
        <f t="shared" si="171"/>
        <v>-90.682906651088871</v>
      </c>
      <c r="G587" s="170">
        <f t="shared" si="172"/>
        <v>0.8237506094922652</v>
      </c>
      <c r="H587" s="170">
        <f t="shared" si="173"/>
        <v>158.95872451432436</v>
      </c>
      <c r="I587" s="170">
        <f t="shared" si="174"/>
        <v>11.359390404108794</v>
      </c>
      <c r="J587" s="170">
        <f t="shared" si="175"/>
        <v>68.275817863235488</v>
      </c>
      <c r="K587" s="170" t="str">
        <f t="shared" si="161"/>
        <v>1+0.0561927410946925i</v>
      </c>
      <c r="L587" s="170" t="str">
        <f t="shared" si="162"/>
        <v>1-0.00818927525338728i</v>
      </c>
      <c r="M587" s="170" t="str">
        <f t="shared" si="179"/>
        <v>1.00046017782407+0.0480034658413052i</v>
      </c>
      <c r="N587" s="170" t="str">
        <f t="shared" si="163"/>
        <v>1+53.7186594119951i</v>
      </c>
      <c r="O587" s="170" t="str">
        <f t="shared" si="164"/>
        <v>0.99920114575447+0.0785756213922818i</v>
      </c>
      <c r="P587" s="170" t="str">
        <f t="shared" si="180"/>
        <v>-3.22177589790339+53.7543216542519i</v>
      </c>
      <c r="Q587" s="170" t="str">
        <f t="shared" si="165"/>
        <v>-0.0400876332937201-3.36318796821414i</v>
      </c>
      <c r="R587" s="170" t="str">
        <f t="shared" si="166"/>
        <v>10000-3451.48729641795i</v>
      </c>
      <c r="S587" s="170" t="str">
        <f t="shared" si="167"/>
        <v>-283021.958306272i</v>
      </c>
      <c r="T587" s="170" t="str">
        <f t="shared" si="176"/>
        <v>9748.60889758669-3750.20023380208i</v>
      </c>
      <c r="U587" s="170" t="str">
        <f t="shared" si="168"/>
        <v>-1.02616935764071+0.394757919347588i</v>
      </c>
      <c r="V587" s="170"/>
    </row>
    <row r="588" spans="1:22" x14ac:dyDescent="0.2">
      <c r="A588" s="8"/>
      <c r="B588" s="170">
        <f t="shared" si="177"/>
        <v>3.7549999999999413</v>
      </c>
      <c r="C588" s="170">
        <f t="shared" si="178"/>
        <v>5688.5293084376544</v>
      </c>
      <c r="D588" s="170">
        <f t="shared" si="169"/>
        <v>5.688529308437654</v>
      </c>
      <c r="E588" s="170">
        <f t="shared" si="170"/>
        <v>10.435538285431429</v>
      </c>
      <c r="F588" s="170">
        <f t="shared" si="171"/>
        <v>-90.715314844710946</v>
      </c>
      <c r="G588" s="170">
        <f t="shared" si="172"/>
        <v>0.81309165480417889</v>
      </c>
      <c r="H588" s="170">
        <f t="shared" si="173"/>
        <v>159.13811235211338</v>
      </c>
      <c r="I588" s="170">
        <f t="shared" si="174"/>
        <v>11.248629940235608</v>
      </c>
      <c r="J588" s="170">
        <f t="shared" si="175"/>
        <v>68.422797507402436</v>
      </c>
      <c r="K588" s="170" t="str">
        <f t="shared" si="161"/>
        <v>1+0.0568434223699368i</v>
      </c>
      <c r="L588" s="170" t="str">
        <f t="shared" si="162"/>
        <v>1-0.0082841025916056i</v>
      </c>
      <c r="M588" s="170" t="str">
        <f t="shared" si="179"/>
        <v>1.00047089674257+0.0485593197783312i</v>
      </c>
      <c r="N588" s="170" t="str">
        <f t="shared" si="163"/>
        <v>1+54.3406921715594i</v>
      </c>
      <c r="O588" s="170" t="str">
        <f t="shared" si="164"/>
        <v>0.999182538048696+0.0794854842061368i</v>
      </c>
      <c r="P588" s="170" t="str">
        <f t="shared" si="180"/>
        <v>-3.32011369130433+54.3757562075078i</v>
      </c>
      <c r="Q588" s="170" t="str">
        <f t="shared" si="165"/>
        <v>-0.0415088056880577-3.32462807276631i</v>
      </c>
      <c r="R588" s="170" t="str">
        <f t="shared" si="166"/>
        <v>10000-3411.97844804307i</v>
      </c>
      <c r="S588" s="170" t="str">
        <f t="shared" si="167"/>
        <v>-279782.232739532i</v>
      </c>
      <c r="T588" s="170" t="str">
        <f t="shared" si="176"/>
        <v>9748.33254851957-3715.09809231584i</v>
      </c>
      <c r="U588" s="170" t="str">
        <f t="shared" si="168"/>
        <v>-1.02614026826522+0.391062957085878i</v>
      </c>
      <c r="V588" s="170"/>
    </row>
    <row r="589" spans="1:22" x14ac:dyDescent="0.2">
      <c r="A589" s="8"/>
      <c r="B589" s="170">
        <f t="shared" si="177"/>
        <v>3.7599999999999412</v>
      </c>
      <c r="C589" s="170">
        <f t="shared" si="178"/>
        <v>5754.3993733707903</v>
      </c>
      <c r="D589" s="170">
        <f t="shared" si="169"/>
        <v>5.7543993733707905</v>
      </c>
      <c r="E589" s="170">
        <f t="shared" si="170"/>
        <v>10.335432858192963</v>
      </c>
      <c r="F589" s="170">
        <f t="shared" si="171"/>
        <v>-90.747815492755024</v>
      </c>
      <c r="G589" s="170">
        <f t="shared" si="172"/>
        <v>0.80264490840661762</v>
      </c>
      <c r="H589" s="170">
        <f t="shared" si="173"/>
        <v>159.31539609895827</v>
      </c>
      <c r="I589" s="170">
        <f t="shared" si="174"/>
        <v>11.138077766599581</v>
      </c>
      <c r="J589" s="170">
        <f t="shared" si="175"/>
        <v>68.567580606203251</v>
      </c>
      <c r="K589" s="170" t="str">
        <f t="shared" si="161"/>
        <v>1+0.0575016381792455i</v>
      </c>
      <c r="L589" s="170" t="str">
        <f t="shared" si="162"/>
        <v>1-0.00838002797864939i</v>
      </c>
      <c r="M589" s="170" t="str">
        <f t="shared" si="179"/>
        <v>1.00048186533676+0.0491216102005961i</v>
      </c>
      <c r="N589" s="170" t="str">
        <f t="shared" si="163"/>
        <v>1+54.9699277310111i</v>
      </c>
      <c r="O589" s="170" t="str">
        <f t="shared" si="164"/>
        <v>0.999163496913774+0.0804058827348275i</v>
      </c>
      <c r="P589" s="170" t="str">
        <f t="shared" si="180"/>
        <v>-3.42074206616785+55.0043510995493i</v>
      </c>
      <c r="Q589" s="170" t="str">
        <f t="shared" si="165"/>
        <v>-0.0428974165819347-3.28650767401602i</v>
      </c>
      <c r="R589" s="170" t="str">
        <f t="shared" si="166"/>
        <v>10000-3372.92185371577i</v>
      </c>
      <c r="S589" s="170" t="str">
        <f t="shared" si="167"/>
        <v>-276579.592004693i</v>
      </c>
      <c r="T589" s="170" t="str">
        <f t="shared" si="176"/>
        <v>9748.04977867458-3680.48792900745i</v>
      </c>
      <c r="U589" s="170" t="str">
        <f t="shared" si="168"/>
        <v>-1.02611050301838+0.387419782000785i</v>
      </c>
      <c r="V589" s="170"/>
    </row>
    <row r="590" spans="1:22" x14ac:dyDescent="0.2">
      <c r="A590" s="8"/>
      <c r="B590" s="170">
        <f t="shared" si="177"/>
        <v>3.7649999999999411</v>
      </c>
      <c r="C590" s="170">
        <f t="shared" si="178"/>
        <v>5821.0321777079253</v>
      </c>
      <c r="D590" s="170">
        <f t="shared" si="169"/>
        <v>5.8210321777079255</v>
      </c>
      <c r="E590" s="170">
        <f t="shared" si="170"/>
        <v>10.235323458610825</v>
      </c>
      <c r="F590" s="170">
        <f t="shared" si="171"/>
        <v>-90.780412812190534</v>
      </c>
      <c r="G590" s="170">
        <f t="shared" si="172"/>
        <v>0.79240640953131236</v>
      </c>
      <c r="H590" s="170">
        <f t="shared" si="173"/>
        <v>159.49057958766591</v>
      </c>
      <c r="I590" s="170">
        <f t="shared" si="174"/>
        <v>11.027729868142137</v>
      </c>
      <c r="J590" s="170">
        <f t="shared" si="175"/>
        <v>68.710166775475372</v>
      </c>
      <c r="K590" s="170" t="str">
        <f t="shared" si="161"/>
        <v>1+0.0581674757684113i</v>
      </c>
      <c r="L590" s="170" t="str">
        <f t="shared" si="162"/>
        <v>1-0.00847706412932483i</v>
      </c>
      <c r="M590" s="170" t="str">
        <f t="shared" si="179"/>
        <v>1.00049308942233+0.0496904116390865i</v>
      </c>
      <c r="N590" s="170" t="str">
        <f t="shared" si="163"/>
        <v>1+55.6064494948422i</v>
      </c>
      <c r="O590" s="170" t="str">
        <f t="shared" si="164"/>
        <v>0.999144012253844+0.0813369389761822i</v>
      </c>
      <c r="P590" s="170" t="str">
        <f t="shared" si="180"/>
        <v>-3.52371437699029+55.6401879944436i</v>
      </c>
      <c r="Q590" s="170" t="str">
        <f t="shared" si="165"/>
        <v>-0.0442542008241347-3.24882176021101i</v>
      </c>
      <c r="R590" s="170" t="str">
        <f t="shared" si="166"/>
        <v>10000-3334.31233652674i</v>
      </c>
      <c r="S590" s="170" t="str">
        <f t="shared" si="167"/>
        <v>-273413.611595193i</v>
      </c>
      <c r="T590" s="170" t="str">
        <f t="shared" si="176"/>
        <v>9747.7604392555-3646.36514042184i</v>
      </c>
      <c r="U590" s="170" t="str">
        <f t="shared" si="168"/>
        <v>-1.02608004623742+0.383827909518089i</v>
      </c>
      <c r="V590" s="170"/>
    </row>
    <row r="591" spans="1:22" x14ac:dyDescent="0.2">
      <c r="A591" s="8"/>
      <c r="B591" s="170">
        <f t="shared" si="177"/>
        <v>3.769999999999941</v>
      </c>
      <c r="C591" s="170">
        <f t="shared" si="178"/>
        <v>5888.4365535550915</v>
      </c>
      <c r="D591" s="170">
        <f t="shared" si="169"/>
        <v>5.8884365535550911</v>
      </c>
      <c r="E591" s="170">
        <f t="shared" si="170"/>
        <v>10.135210030365352</v>
      </c>
      <c r="F591" s="170">
        <f t="shared" si="171"/>
        <v>-90.81311102994033</v>
      </c>
      <c r="G591" s="170">
        <f t="shared" si="172"/>
        <v>0.78237224621360446</v>
      </c>
      <c r="H591" s="170">
        <f t="shared" si="173"/>
        <v>159.66366690768606</v>
      </c>
      <c r="I591" s="170">
        <f t="shared" si="174"/>
        <v>10.917582276578957</v>
      </c>
      <c r="J591" s="170">
        <f t="shared" si="175"/>
        <v>68.850555877745734</v>
      </c>
      <c r="K591" s="170" t="str">
        <f t="shared" si="161"/>
        <v>1+0.0588410233934854i</v>
      </c>
      <c r="L591" s="170" t="str">
        <f t="shared" si="162"/>
        <v>1-0.00857522390566857i</v>
      </c>
      <c r="M591" s="170" t="str">
        <f t="shared" si="179"/>
        <v>1.00050457495044+0.0502657994878168i</v>
      </c>
      <c r="N591" s="170" t="str">
        <f t="shared" si="163"/>
        <v>1+56.2503418333231i</v>
      </c>
      <c r="O591" s="170" t="str">
        <f t="shared" si="164"/>
        <v>0.99912407373788+0.0822787763406971i</v>
      </c>
      <c r="P591" s="170" t="str">
        <f t="shared" si="180"/>
        <v>-3.62908522105387+56.2833494579988i</v>
      </c>
      <c r="Q591" s="170" t="str">
        <f t="shared" si="165"/>
        <v>-0.0455798764586675-3.21156537583371i</v>
      </c>
      <c r="R591" s="170" t="str">
        <f t="shared" si="166"/>
        <v>10000-3296.14477882631i</v>
      </c>
      <c r="S591" s="170" t="str">
        <f t="shared" si="167"/>
        <v>-270283.871863758i</v>
      </c>
      <c r="T591" s="170" t="str">
        <f t="shared" si="176"/>
        <v>9747.46437803606-3612.72518714805i</v>
      </c>
      <c r="U591" s="170" t="str">
        <f t="shared" si="168"/>
        <v>-1.02604888189853+0.380286861805058i</v>
      </c>
      <c r="V591" s="170"/>
    </row>
    <row r="592" spans="1:22" x14ac:dyDescent="0.2">
      <c r="A592" s="8"/>
      <c r="B592" s="170">
        <f t="shared" si="177"/>
        <v>3.7749999999999408</v>
      </c>
      <c r="C592" s="170">
        <f t="shared" si="178"/>
        <v>5956.6214352892976</v>
      </c>
      <c r="D592" s="170">
        <f t="shared" si="169"/>
        <v>5.9566214352892972</v>
      </c>
      <c r="E592" s="170">
        <f t="shared" si="170"/>
        <v>10.035092515081093</v>
      </c>
      <c r="F592" s="170">
        <f t="shared" si="171"/>
        <v>-90.845914383332598</v>
      </c>
      <c r="G592" s="170">
        <f t="shared" si="172"/>
        <v>0.7725385554413795</v>
      </c>
      <c r="H592" s="170">
        <f t="shared" si="173"/>
        <v>159.83466239391285</v>
      </c>
      <c r="I592" s="170">
        <f t="shared" si="174"/>
        <v>10.807631070522472</v>
      </c>
      <c r="J592" s="170">
        <f t="shared" si="175"/>
        <v>68.988748010580252</v>
      </c>
      <c r="K592" s="170" t="str">
        <f t="shared" si="161"/>
        <v>1+0.0595223703324759i</v>
      </c>
      <c r="L592" s="170" t="str">
        <f t="shared" si="162"/>
        <v>1-0.00867452031865265i</v>
      </c>
      <c r="M592" s="170" t="str">
        <f t="shared" si="179"/>
        <v>1.00051632801086+0.0508478500138232i</v>
      </c>
      <c r="N592" s="170" t="str">
        <f t="shared" si="163"/>
        <v>1+56.9016900936858i</v>
      </c>
      <c r="O592" s="170" t="str">
        <f t="shared" si="164"/>
        <v>0.999103670794218+0.0832315196678946i</v>
      </c>
      <c r="P592" s="170" t="str">
        <f t="shared" si="180"/>
        <v>-3.73691046737483+56.9339189666644i</v>
      </c>
      <c r="Q592" s="170" t="str">
        <f t="shared" si="165"/>
        <v>-0.046875145102629-3.17473362099157i</v>
      </c>
      <c r="R592" s="170" t="str">
        <f t="shared" si="166"/>
        <v>10000-3258.41412154606i</v>
      </c>
      <c r="S592" s="170" t="str">
        <f t="shared" si="167"/>
        <v>-267189.957966777i</v>
      </c>
      <c r="T592" s="170" t="str">
        <f t="shared" si="176"/>
        <v>9747.16143928162-3579.56359319812i</v>
      </c>
      <c r="U592" s="170" t="str">
        <f t="shared" si="168"/>
        <v>-1.02601699360859+0.376796167705066i</v>
      </c>
      <c r="V592" s="170"/>
    </row>
    <row r="593" spans="1:22" x14ac:dyDescent="0.2">
      <c r="A593" s="8"/>
      <c r="B593" s="170">
        <f t="shared" si="177"/>
        <v>3.7799999999999407</v>
      </c>
      <c r="C593" s="170">
        <f t="shared" si="178"/>
        <v>6025.5958607427601</v>
      </c>
      <c r="D593" s="170">
        <f t="shared" si="169"/>
        <v>6.0255958607427598</v>
      </c>
      <c r="E593" s="170">
        <f t="shared" si="170"/>
        <v>9.934970852299859</v>
      </c>
      <c r="F593" s="170">
        <f t="shared" si="171"/>
        <v>-90.878827120551193</v>
      </c>
      <c r="G593" s="170">
        <f t="shared" si="172"/>
        <v>0.76290152326121641</v>
      </c>
      <c r="H593" s="170">
        <f t="shared" si="173"/>
        <v>160.00357061564526</v>
      </c>
      <c r="I593" s="170">
        <f t="shared" si="174"/>
        <v>10.697872375561076</v>
      </c>
      <c r="J593" s="170">
        <f t="shared" si="175"/>
        <v>69.124743495094066</v>
      </c>
      <c r="K593" s="170" t="str">
        <f t="shared" si="161"/>
        <v>1+0.0602116068971815i</v>
      </c>
      <c r="L593" s="170" t="str">
        <f t="shared" si="162"/>
        <v>1-0.00877496652990905i</v>
      </c>
      <c r="M593" s="170" t="str">
        <f t="shared" si="179"/>
        <v>1.00052835483523+0.0514366403672724i</v>
      </c>
      <c r="N593" s="170" t="str">
        <f t="shared" si="163"/>
        <v>1+57.5605806114365i</v>
      </c>
      <c r="O593" s="170" t="str">
        <f t="shared" si="164"/>
        <v>0.999082792604947+0.0841952952428708i</v>
      </c>
      <c r="P593" s="170" t="str">
        <f t="shared" si="180"/>
        <v>-3.84724728632601+57.591980916479i</v>
      </c>
      <c r="Q593" s="170" t="str">
        <f t="shared" si="165"/>
        <v>-0.0481406923155226-3.13832165081337i</v>
      </c>
      <c r="R593" s="170" t="str">
        <f t="shared" si="166"/>
        <v>10000-3221.11536352823i</v>
      </c>
      <c r="S593" s="170" t="str">
        <f t="shared" si="167"/>
        <v>-264131.459809316i</v>
      </c>
      <c r="T593" s="170" t="str">
        <f t="shared" si="176"/>
        <v>9746.85146366942-3546.8759453937i</v>
      </c>
      <c r="U593" s="170" t="str">
        <f t="shared" si="168"/>
        <v>-1.02598436459678+0.373355362673022i</v>
      </c>
      <c r="V593" s="170"/>
    </row>
    <row r="594" spans="1:22" x14ac:dyDescent="0.2">
      <c r="A594" s="8"/>
      <c r="B594" s="170">
        <f t="shared" si="177"/>
        <v>3.7849999999999406</v>
      </c>
      <c r="C594" s="170">
        <f t="shared" si="178"/>
        <v>6095.3689724008645</v>
      </c>
      <c r="D594" s="170">
        <f t="shared" si="169"/>
        <v>6.0953689724008644</v>
      </c>
      <c r="E594" s="170">
        <f t="shared" si="170"/>
        <v>9.8348449794520327</v>
      </c>
      <c r="F594" s="170">
        <f t="shared" si="171"/>
        <v>-90.911853501083584</v>
      </c>
      <c r="G594" s="170">
        <f t="shared" si="172"/>
        <v>0.75345738484250313</v>
      </c>
      <c r="H594" s="170">
        <f t="shared" si="173"/>
        <v>160.17039636570948</v>
      </c>
      <c r="I594" s="170">
        <f t="shared" si="174"/>
        <v>10.588302364294536</v>
      </c>
      <c r="J594" s="170">
        <f t="shared" si="175"/>
        <v>69.258542864625895</v>
      </c>
      <c r="K594" s="170" t="str">
        <f t="shared" si="161"/>
        <v>1+0.0609088244451624i</v>
      </c>
      <c r="L594" s="170" t="str">
        <f t="shared" si="162"/>
        <v>1-0.00887657585347427i</v>
      </c>
      <c r="M594" s="170" t="str">
        <f t="shared" si="179"/>
        <v>1.00054066180033+0.0520322485916881i</v>
      </c>
      <c r="N594" s="170" t="str">
        <f t="shared" si="163"/>
        <v>1+58.2271007217998i</v>
      </c>
      <c r="O594" s="170" t="str">
        <f t="shared" si="164"/>
        <v>0.999061428100174+0.0851702308130343i</v>
      </c>
      <c r="P594" s="170" t="str">
        <f t="shared" si="180"/>
        <v>-3.96015417994931+58.257620632067i</v>
      </c>
      <c r="Q594" s="170" t="str">
        <f t="shared" si="165"/>
        <v>-0.049377187960174-3.10232467485101i</v>
      </c>
      <c r="R594" s="170" t="str">
        <f t="shared" si="166"/>
        <v>10000-3184.24356086285i</v>
      </c>
      <c r="S594" s="170" t="str">
        <f t="shared" si="167"/>
        <v>-261107.971990754i</v>
      </c>
      <c r="T594" s="170" t="str">
        <f t="shared" si="176"/>
        <v>9746.53428820665-3514.65789276024i</v>
      </c>
      <c r="U594" s="170" t="str">
        <f t="shared" si="168"/>
        <v>-1.02595097770596+0.369963988711605i</v>
      </c>
      <c r="V594" s="170"/>
    </row>
    <row r="595" spans="1:22" x14ac:dyDescent="0.2">
      <c r="A595" s="8"/>
      <c r="B595" s="170">
        <f t="shared" si="177"/>
        <v>3.7899999999999405</v>
      </c>
      <c r="C595" s="170">
        <f t="shared" si="178"/>
        <v>6165.9500186139849</v>
      </c>
      <c r="D595" s="170">
        <f t="shared" si="169"/>
        <v>6.1659500186139846</v>
      </c>
      <c r="E595" s="170">
        <f t="shared" si="170"/>
        <v>9.734714831827743</v>
      </c>
      <c r="F595" s="170">
        <f t="shared" si="171"/>
        <v>-90.944997796167101</v>
      </c>
      <c r="G595" s="170">
        <f t="shared" si="172"/>
        <v>0.74420242450177421</v>
      </c>
      <c r="H595" s="170">
        <f t="shared" si="173"/>
        <v>160.33514464974914</v>
      </c>
      <c r="I595" s="170">
        <f t="shared" si="174"/>
        <v>10.478917256329517</v>
      </c>
      <c r="J595" s="170">
        <f t="shared" si="175"/>
        <v>69.390146853582038</v>
      </c>
      <c r="K595" s="170" t="str">
        <f t="shared" si="161"/>
        <v>1+0.0616141153918494i</v>
      </c>
      <c r="L595" s="170" t="str">
        <f t="shared" si="162"/>
        <v>1-0.00897936175755409i</v>
      </c>
      <c r="M595" s="170" t="str">
        <f t="shared" si="179"/>
        <v>1.00055325543148+0.0526347536342953i</v>
      </c>
      <c r="N595" s="170" t="str">
        <f t="shared" si="163"/>
        <v>1+58.9013387712944i</v>
      </c>
      <c r="O595" s="170" t="str">
        <f t="shared" si="164"/>
        <v>0.999039565952156+0.0861564556050388i</v>
      </c>
      <c r="P595" s="170" t="str">
        <f t="shared" si="180"/>
        <v>-4.07569101297422+58.9309243756799i</v>
      </c>
      <c r="Q595" s="170" t="str">
        <f t="shared" si="165"/>
        <v>-0.050585286555474-3.06673795648738i</v>
      </c>
      <c r="R595" s="170" t="str">
        <f t="shared" si="166"/>
        <v>10000-3147.7938262324i</v>
      </c>
      <c r="S595" s="170" t="str">
        <f t="shared" si="167"/>
        <v>-258119.093751057i</v>
      </c>
      <c r="T595" s="170" t="str">
        <f t="shared" si="176"/>
        <v>9746.20974614706-3482.90514592883i</v>
      </c>
      <c r="U595" s="170" t="str">
        <f t="shared" si="168"/>
        <v>-1.0259168153839+0.366621594308298i</v>
      </c>
      <c r="V595" s="170"/>
    </row>
    <row r="596" spans="1:22" x14ac:dyDescent="0.2">
      <c r="A596" s="8"/>
      <c r="B596" s="170">
        <f t="shared" si="177"/>
        <v>3.7949999999999404</v>
      </c>
      <c r="C596" s="170">
        <f t="shared" si="178"/>
        <v>6237.3483548233462</v>
      </c>
      <c r="D596" s="170">
        <f t="shared" si="169"/>
        <v>6.2373483548233466</v>
      </c>
      <c r="E596" s="170">
        <f t="shared" si="170"/>
        <v>9.6345803425463625</v>
      </c>
      <c r="F596" s="170">
        <f t="shared" si="171"/>
        <v>-90.978264289232698</v>
      </c>
      <c r="G596" s="170">
        <f t="shared" si="172"/>
        <v>0.73513297568788449</v>
      </c>
      <c r="H596" s="170">
        <f t="shared" si="173"/>
        <v>160.49782067568529</v>
      </c>
      <c r="I596" s="170">
        <f t="shared" si="174"/>
        <v>10.369713318234247</v>
      </c>
      <c r="J596" s="170">
        <f t="shared" si="175"/>
        <v>69.519556386452592</v>
      </c>
      <c r="K596" s="170" t="str">
        <f t="shared" si="161"/>
        <v>1+0.0623275732227934i</v>
      </c>
      <c r="L596" s="170" t="str">
        <f t="shared" si="162"/>
        <v>1-0.00908333786630877i</v>
      </c>
      <c r="M596" s="170" t="str">
        <f t="shared" si="179"/>
        <v>1.00056614240597+0.0532442353564846i</v>
      </c>
      <c r="N596" s="170" t="str">
        <f t="shared" si="163"/>
        <v>1+59.5833841294434i</v>
      </c>
      <c r="O596" s="170" t="str">
        <f t="shared" si="164"/>
        <v>0.999017194569294+0.0871541003419124i</v>
      </c>
      <c r="P596" s="170" t="str">
        <f t="shared" si="180"/>
        <v>-4.19391904455893+59.6119793562831i</v>
      </c>
      <c r="Q596" s="170" t="str">
        <f t="shared" si="165"/>
        <v>-0.0517656276211-3.03155681234968i</v>
      </c>
      <c r="R596" s="170" t="str">
        <f t="shared" si="166"/>
        <v>10000-3111.76132826404i</v>
      </c>
      <c r="S596" s="170" t="str">
        <f t="shared" si="167"/>
        <v>-255164.428917652i</v>
      </c>
      <c r="T596" s="170" t="str">
        <f t="shared" si="176"/>
        <v>9745.87766690534-3451.6134765453i</v>
      </c>
      <c r="U596" s="170" t="str">
        <f t="shared" si="168"/>
        <v>-1.02588185967425+0.36332773437319i</v>
      </c>
      <c r="V596" s="170"/>
    </row>
    <row r="597" spans="1:22" x14ac:dyDescent="0.2">
      <c r="A597" s="8"/>
      <c r="B597" s="170">
        <f t="shared" si="177"/>
        <v>3.7999999999999403</v>
      </c>
      <c r="C597" s="170">
        <f t="shared" si="178"/>
        <v>6309.5734448010762</v>
      </c>
      <c r="D597" s="170">
        <f t="shared" si="169"/>
        <v>6.3095734448010763</v>
      </c>
      <c r="E597" s="170">
        <f t="shared" si="170"/>
        <v>9.5344414425260187</v>
      </c>
      <c r="F597" s="170">
        <f t="shared" si="171"/>
        <v>-91.011657276346909</v>
      </c>
      <c r="G597" s="170">
        <f t="shared" si="172"/>
        <v>0.72624542093066746</v>
      </c>
      <c r="H597" s="170">
        <f t="shared" si="173"/>
        <v>160.65842984335202</v>
      </c>
      <c r="I597" s="170">
        <f t="shared" si="174"/>
        <v>10.260686863456685</v>
      </c>
      <c r="J597" s="170">
        <f t="shared" si="175"/>
        <v>69.646772567005115</v>
      </c>
      <c r="K597" s="170" t="str">
        <f t="shared" si="161"/>
        <v>1+0.0630492925060572i</v>
      </c>
      <c r="L597" s="170" t="str">
        <f t="shared" si="162"/>
        <v>1-0.0091885179616589i</v>
      </c>
      <c r="M597" s="170" t="str">
        <f t="shared" si="179"/>
        <v>1.00057932955666+0.0538607745443983i</v>
      </c>
      <c r="N597" s="170" t="str">
        <f t="shared" si="163"/>
        <v>1+60.2733272006203i</v>
      </c>
      <c r="O597" s="170" t="str">
        <f t="shared" si="164"/>
        <v>0.998994302089983+0.0881632972603841i</v>
      </c>
      <c r="P597" s="170" t="str">
        <f t="shared" si="180"/>
        <v>-4.3149009607707+60.3008737386853i</v>
      </c>
      <c r="Q597" s="170" t="str">
        <f t="shared" si="165"/>
        <v>-0.0529188360144201-2.99677661172881i</v>
      </c>
      <c r="R597" s="170" t="str">
        <f t="shared" si="166"/>
        <v>10000-3076.14129088921i</v>
      </c>
      <c r="S597" s="170" t="str">
        <f t="shared" si="167"/>
        <v>-252243.585852915i</v>
      </c>
      <c r="T597" s="170" t="str">
        <f t="shared" si="176"/>
        <v>9745.53787597006-3420.77871668681i</v>
      </c>
      <c r="U597" s="170" t="str">
        <f t="shared" si="168"/>
        <v>-1.02584609220738+0.360081970177559i</v>
      </c>
      <c r="V597" s="170"/>
    </row>
    <row r="598" spans="1:22" x14ac:dyDescent="0.2">
      <c r="A598" s="8"/>
      <c r="B598" s="170">
        <f t="shared" si="177"/>
        <v>3.8049999999999402</v>
      </c>
      <c r="C598" s="170">
        <f t="shared" si="178"/>
        <v>6382.6348619046084</v>
      </c>
      <c r="D598" s="170">
        <f t="shared" si="169"/>
        <v>6.3826348619046085</v>
      </c>
      <c r="E598" s="170">
        <f t="shared" si="170"/>
        <v>9.4342980604513365</v>
      </c>
      <c r="F598" s="170">
        <f t="shared" si="171"/>
        <v>-91.045181066651125</v>
      </c>
      <c r="G598" s="170">
        <f t="shared" si="172"/>
        <v>0.71753619175361694</v>
      </c>
      <c r="H598" s="170">
        <f t="shared" si="173"/>
        <v>160.81697773430824</v>
      </c>
      <c r="I598" s="170">
        <f t="shared" si="174"/>
        <v>10.151834252204953</v>
      </c>
      <c r="J598" s="170">
        <f t="shared" si="175"/>
        <v>69.771796667657114</v>
      </c>
      <c r="K598" s="170" t="str">
        <f t="shared" si="161"/>
        <v>1+0.0637793689047499i</v>
      </c>
      <c r="L598" s="170" t="str">
        <f t="shared" si="162"/>
        <v>1-0.00929491598511216i</v>
      </c>
      <c r="M598" s="170" t="str">
        <f t="shared" si="179"/>
        <v>1.00059282387555+0.0544844529196377i</v>
      </c>
      <c r="N598" s="170" t="str">
        <f t="shared" si="163"/>
        <v>1+60.9712594360316i</v>
      </c>
      <c r="O598" s="170" t="str">
        <f t="shared" si="164"/>
        <v>0.998970876376328+0.0891841801284124i</v>
      </c>
      <c r="P598" s="170" t="str">
        <f t="shared" si="180"/>
        <v>-4.43870090782288+60.9976966527094i</v>
      </c>
      <c r="Q598" s="170" t="str">
        <f t="shared" si="165"/>
        <v>-0.054045522259723-2.96239277600414i</v>
      </c>
      <c r="R598" s="170" t="str">
        <f t="shared" si="166"/>
        <v>10000-3040.92899271053i</v>
      </c>
      <c r="S598" s="170" t="str">
        <f t="shared" si="167"/>
        <v>-249356.177402263i</v>
      </c>
      <c r="T598" s="170" t="str">
        <f t="shared" si="176"/>
        <v>9745.19019481419-3390.39675828547i</v>
      </c>
      <c r="U598" s="170" t="str">
        <f t="shared" si="168"/>
        <v>-1.02580949419097+0.356883869293208i</v>
      </c>
      <c r="V598" s="170"/>
    </row>
    <row r="599" spans="1:22" x14ac:dyDescent="0.2">
      <c r="A599" s="8"/>
      <c r="B599" s="170">
        <f t="shared" si="177"/>
        <v>3.8099999999999401</v>
      </c>
      <c r="C599" s="170">
        <f t="shared" si="178"/>
        <v>6456.5422903456665</v>
      </c>
      <c r="D599" s="170">
        <f t="shared" si="169"/>
        <v>6.4565422903456664</v>
      </c>
      <c r="E599" s="170">
        <f t="shared" si="170"/>
        <v>9.334150122740283</v>
      </c>
      <c r="F599" s="170">
        <f t="shared" si="171"/>
        <v>-91.078839982798712</v>
      </c>
      <c r="G599" s="170">
        <f t="shared" si="172"/>
        <v>0.7090017685528015</v>
      </c>
      <c r="H599" s="170">
        <f t="shared" si="173"/>
        <v>160.97347010183057</v>
      </c>
      <c r="I599" s="170">
        <f t="shared" si="174"/>
        <v>10.043151891293084</v>
      </c>
      <c r="J599" s="170">
        <f t="shared" si="175"/>
        <v>69.894630119031859</v>
      </c>
      <c r="K599" s="170" t="str">
        <f t="shared" si="161"/>
        <v>1+0.0645178991897077i</v>
      </c>
      <c r="L599" s="170" t="str">
        <f t="shared" si="162"/>
        <v>1-0.00940254603961137i</v>
      </c>
      <c r="M599" s="170" t="str">
        <f t="shared" si="179"/>
        <v>1.00060663251751+0.0551153531500963i</v>
      </c>
      <c r="N599" s="170" t="str">
        <f t="shared" si="163"/>
        <v>1+61.6772733458396i</v>
      </c>
      <c r="O599" s="170" t="str">
        <f t="shared" si="164"/>
        <v>0.998946905007706+0.0902168842629159i</v>
      </c>
      <c r="P599" s="170" t="str">
        <f t="shared" si="180"/>
        <v>-4.56538452608613+61.7025382024037i</v>
      </c>
      <c r="Q599" s="170" t="str">
        <f t="shared" si="165"/>
        <v>-0.0551462828699682-2.92840077807396i</v>
      </c>
      <c r="R599" s="170" t="str">
        <f t="shared" si="166"/>
        <v>10000-3006.11976637599i</v>
      </c>
      <c r="S599" s="170" t="str">
        <f t="shared" si="167"/>
        <v>-246501.820842832i</v>
      </c>
      <c r="T599" s="170" t="str">
        <f t="shared" si="176"/>
        <v>9744.83444080416-3360.46355255921i</v>
      </c>
      <c r="U599" s="170" t="str">
        <f t="shared" si="168"/>
        <v>-1.02577204640044+0.353733005532549i</v>
      </c>
      <c r="V599" s="170"/>
    </row>
    <row r="600" spans="1:22" x14ac:dyDescent="0.2">
      <c r="A600" s="8"/>
      <c r="B600" s="170">
        <f t="shared" si="177"/>
        <v>3.81499999999994</v>
      </c>
      <c r="C600" s="170">
        <f t="shared" si="178"/>
        <v>6531.3055264738241</v>
      </c>
      <c r="D600" s="170">
        <f t="shared" si="169"/>
        <v>6.5313055264738242</v>
      </c>
      <c r="E600" s="170">
        <f t="shared" si="170"/>
        <v>9.2339975535102248</v>
      </c>
      <c r="F600" s="170">
        <f t="shared" si="171"/>
        <v>-91.112638361389727</v>
      </c>
      <c r="G600" s="170">
        <f t="shared" si="172"/>
        <v>0.70063868044246191</v>
      </c>
      <c r="H600" s="170">
        <f t="shared" si="173"/>
        <v>161.12791286108597</v>
      </c>
      <c r="I600" s="170">
        <f t="shared" si="174"/>
        <v>9.9346362339526859</v>
      </c>
      <c r="J600" s="170">
        <f t="shared" si="175"/>
        <v>70.015274499696247</v>
      </c>
      <c r="K600" s="170" t="str">
        <f t="shared" si="161"/>
        <v>1+0.0652649812523196i</v>
      </c>
      <c r="L600" s="170" t="str">
        <f t="shared" si="162"/>
        <v>1-0.00951142239140364i</v>
      </c>
      <c r="M600" s="170" t="str">
        <f t="shared" si="179"/>
        <v>1.00062076280406+0.055753558860916i</v>
      </c>
      <c r="N600" s="170" t="str">
        <f t="shared" si="163"/>
        <v>1+62.391462511423i</v>
      </c>
      <c r="O600" s="170" t="str">
        <f t="shared" si="164"/>
        <v>0.998922375274179+0.0912615465477089i</v>
      </c>
      <c r="P600" s="170" t="str">
        <f t="shared" si="180"/>
        <v>-4.69501898489169+62.4154894752883i</v>
      </c>
      <c r="Q600" s="170" t="str">
        <f t="shared" si="165"/>
        <v>-0.0562217006612145-2.89479614179161i</v>
      </c>
      <c r="R600" s="170" t="str">
        <f t="shared" si="166"/>
        <v>10000-2971.70899796038i</v>
      </c>
      <c r="S600" s="170" t="str">
        <f t="shared" si="167"/>
        <v>-243680.137832751i</v>
      </c>
      <c r="T600" s="170" t="str">
        <f t="shared" si="176"/>
        <v>9744.47042710629-3330.97510944961i</v>
      </c>
      <c r="U600" s="170" t="str">
        <f t="shared" si="168"/>
        <v>-1.02573372916908+0.350628958889433i</v>
      </c>
      <c r="V600" s="170"/>
    </row>
    <row r="601" spans="1:22" x14ac:dyDescent="0.2">
      <c r="A601" s="8"/>
      <c r="B601" s="170">
        <f t="shared" si="177"/>
        <v>3.8199999999999399</v>
      </c>
      <c r="C601" s="170">
        <f t="shared" si="178"/>
        <v>6606.9344800750496</v>
      </c>
      <c r="D601" s="170">
        <f t="shared" si="169"/>
        <v>6.6069344800750498</v>
      </c>
      <c r="E601" s="170">
        <f t="shared" si="170"/>
        <v>9.1338402745432763</v>
      </c>
      <c r="F601" s="170">
        <f t="shared" si="171"/>
        <v>-91.146580553402842</v>
      </c>
      <c r="G601" s="170">
        <f t="shared" si="172"/>
        <v>0.69244350507016916</v>
      </c>
      <c r="H601" s="170">
        <f t="shared" si="173"/>
        <v>161.28031207949124</v>
      </c>
      <c r="I601" s="170">
        <f t="shared" si="174"/>
        <v>9.8262837796134459</v>
      </c>
      <c r="J601" s="170">
        <f t="shared" si="175"/>
        <v>70.133731526088397</v>
      </c>
      <c r="K601" s="170" t="str">
        <f t="shared" si="161"/>
        <v>1+0.066020714117504i</v>
      </c>
      <c r="L601" s="170" t="str">
        <f t="shared" si="162"/>
        <v>1-0.00962155947193147i</v>
      </c>
      <c r="M601" s="170" t="str">
        <f t="shared" si="179"/>
        <v>1.00063522222726+0.0563991546455725i</v>
      </c>
      <c r="N601" s="170" t="str">
        <f t="shared" si="163"/>
        <v>1+63.1139215977822i</v>
      </c>
      <c r="O601" s="170" t="str">
        <f t="shared" si="164"/>
        <v>0.998897274169759+0.0923183054516457i</v>
      </c>
      <c r="P601" s="170" t="str">
        <f t="shared" si="180"/>
        <v>-4.82767301814552+63.1366425516402i</v>
      </c>
      <c r="Q601" s="170" t="str">
        <f t="shared" si="165"/>
        <v>-0.057272345059887-2.86157444140729i</v>
      </c>
      <c r="R601" s="170" t="str">
        <f t="shared" si="166"/>
        <v>10000-2937.69212635361i</v>
      </c>
      <c r="S601" s="170" t="str">
        <f t="shared" si="167"/>
        <v>-240890.754360996i</v>
      </c>
      <c r="T601" s="170" t="str">
        <f t="shared" si="176"/>
        <v>9744.09796259173-3301.92749706654i</v>
      </c>
      <c r="U601" s="170" t="str">
        <f t="shared" si="168"/>
        <v>-1.02569452237808+0.347571315480689i</v>
      </c>
      <c r="V601" s="170"/>
    </row>
    <row r="602" spans="1:22" x14ac:dyDescent="0.2">
      <c r="A602" s="8"/>
      <c r="B602" s="170">
        <f t="shared" si="177"/>
        <v>3.8249999999999398</v>
      </c>
      <c r="C602" s="170">
        <f t="shared" si="178"/>
        <v>6683.4391756852256</v>
      </c>
      <c r="D602" s="170">
        <f t="shared" si="169"/>
        <v>6.6834391756852254</v>
      </c>
      <c r="E602" s="170">
        <f t="shared" si="170"/>
        <v>9.0336782052501654</v>
      </c>
      <c r="F602" s="170">
        <f t="shared" si="171"/>
        <v>-91.180670924625019</v>
      </c>
      <c r="G602" s="170">
        <f t="shared" si="172"/>
        <v>0.68441286840135684</v>
      </c>
      <c r="H602" s="170">
        <f t="shared" si="173"/>
        <v>161.43067396725502</v>
      </c>
      <c r="I602" s="170">
        <f t="shared" si="174"/>
        <v>9.7180910736515216</v>
      </c>
      <c r="J602" s="170">
        <f t="shared" si="175"/>
        <v>70.250003042629999</v>
      </c>
      <c r="K602" s="170" t="str">
        <f t="shared" si="161"/>
        <v>1+0.0667851979568335i</v>
      </c>
      <c r="L602" s="170" t="str">
        <f t="shared" si="162"/>
        <v>1-0.0097329718797456i</v>
      </c>
      <c r="M602" s="170" t="str">
        <f t="shared" si="179"/>
        <v>1.0006500184537+0.0570522260770879i</v>
      </c>
      <c r="N602" s="170" t="str">
        <f t="shared" si="163"/>
        <v>1+63.8447463660865i</v>
      </c>
      <c r="O602" s="170" t="str">
        <f t="shared" si="164"/>
        <v>0.998871588385508+0.0933873010469744i</v>
      </c>
      <c r="P602" s="170" t="str">
        <f t="shared" si="180"/>
        <v>-4.96341696077194+63.8660905138097i</v>
      </c>
      <c r="Q602" s="170" t="str">
        <f t="shared" si="165"/>
        <v>-0.058298772403055-2.82873130101525i</v>
      </c>
      <c r="R602" s="170" t="str">
        <f t="shared" si="166"/>
        <v>10000-2904.06464265618i</v>
      </c>
      <c r="S602" s="170" t="str">
        <f t="shared" si="167"/>
        <v>-238133.300697807i</v>
      </c>
      <c r="T602" s="170" t="str">
        <f t="shared" si="176"/>
        <v>9743.71685173913-3273.3168411398i</v>
      </c>
      <c r="U602" s="170" t="str">
        <f t="shared" si="168"/>
        <v>-1.02565440544623+0.3445596674884i</v>
      </c>
      <c r="V602" s="170"/>
    </row>
    <row r="603" spans="1:22" x14ac:dyDescent="0.2">
      <c r="A603" s="8"/>
      <c r="B603" s="170">
        <f t="shared" si="177"/>
        <v>3.8299999999999397</v>
      </c>
      <c r="C603" s="170">
        <f t="shared" si="178"/>
        <v>6760.8297539188861</v>
      </c>
      <c r="D603" s="170">
        <f t="shared" si="169"/>
        <v>6.7608297539188857</v>
      </c>
      <c r="E603" s="170">
        <f t="shared" si="170"/>
        <v>8.9335112626331199</v>
      </c>
      <c r="F603" s="170">
        <f t="shared" si="171"/>
        <v>-91.214913856078098</v>
      </c>
      <c r="G603" s="170">
        <f t="shared" si="172"/>
        <v>0.67654344447571191</v>
      </c>
      <c r="H603" s="170">
        <f t="shared" si="173"/>
        <v>161.57900486810769</v>
      </c>
      <c r="I603" s="170">
        <f t="shared" si="174"/>
        <v>9.6100547071088318</v>
      </c>
      <c r="J603" s="170">
        <f t="shared" si="175"/>
        <v>70.36409101202959</v>
      </c>
      <c r="K603" s="170" t="str">
        <f t="shared" si="161"/>
        <v>1+0.0675585341018129i</v>
      </c>
      <c r="L603" s="170" t="str">
        <f t="shared" si="162"/>
        <v>1-0.00984567438243999i</v>
      </c>
      <c r="M603" s="170" t="str">
        <f t="shared" si="179"/>
        <v>1.00066515932852+0.0577128597193729i</v>
      </c>
      <c r="N603" s="170" t="str">
        <f t="shared" si="163"/>
        <v>1+64.5840336863674i</v>
      </c>
      <c r="O603" s="170" t="str">
        <f t="shared" si="164"/>
        <v>0.998845304302482+0.0944686750279032i</v>
      </c>
      <c r="P603" s="170" t="str">
        <f t="shared" si="180"/>
        <v>-5.10232278600611+64.6039274555693i</v>
      </c>
      <c r="Q603" s="170" t="str">
        <f t="shared" si="165"/>
        <v>-0.0593015262318463-2.79626239400651i</v>
      </c>
      <c r="R603" s="170" t="str">
        <f t="shared" si="166"/>
        <v>10000-2870.82208958157i</v>
      </c>
      <c r="S603" s="170" t="str">
        <f t="shared" si="167"/>
        <v>-235407.411345689i</v>
      </c>
      <c r="T603" s="170" t="str">
        <f t="shared" si="176"/>
        <v>9743.3268945348-3245.13932447725i</v>
      </c>
      <c r="U603" s="170" t="str">
        <f t="shared" si="168"/>
        <v>-1.02561335731945+0.341593613102869i</v>
      </c>
      <c r="V603" s="170"/>
    </row>
    <row r="604" spans="1:22" x14ac:dyDescent="0.2">
      <c r="A604" s="8"/>
      <c r="B604" s="170">
        <f t="shared" si="177"/>
        <v>3.8349999999999396</v>
      </c>
      <c r="C604" s="170">
        <f t="shared" si="178"/>
        <v>6839.1164728133499</v>
      </c>
      <c r="D604" s="170">
        <f t="shared" si="169"/>
        <v>6.83911647281335</v>
      </c>
      <c r="E604" s="170">
        <f t="shared" si="170"/>
        <v>8.8333393612484237</v>
      </c>
      <c r="F604" s="170">
        <f t="shared" si="171"/>
        <v>-91.249313744442816</v>
      </c>
      <c r="G604" s="170">
        <f t="shared" si="172"/>
        <v>0.66883195513678961</v>
      </c>
      <c r="H604" s="170">
        <f t="shared" si="173"/>
        <v>161.7253112502197</v>
      </c>
      <c r="I604" s="170">
        <f t="shared" si="174"/>
        <v>9.5021713163852137</v>
      </c>
      <c r="J604" s="170">
        <f t="shared" si="175"/>
        <v>70.475997505776888</v>
      </c>
      <c r="K604" s="170" t="str">
        <f t="shared" si="161"/>
        <v>1+0.0683408250573106i</v>
      </c>
      <c r="L604" s="170" t="str">
        <f t="shared" si="162"/>
        <v>1-0.00995968191860931i</v>
      </c>
      <c r="M604" s="170" t="str">
        <f t="shared" si="179"/>
        <v>1.00068065287963+0.0583811431387013i</v>
      </c>
      <c r="N604" s="170" t="str">
        <f t="shared" si="163"/>
        <v>1+65.3318815503584i</v>
      </c>
      <c r="O604" s="170" t="str">
        <f t="shared" si="164"/>
        <v>0.998818407984513+0.095562570729382i</v>
      </c>
      <c r="P604" s="170" t="str">
        <f t="shared" si="180"/>
        <v>-5.24446414355522+65.3502484914911i</v>
      </c>
      <c r="Q604" s="170" t="str">
        <f t="shared" si="165"/>
        <v>-0.0602811375781964-2.76416344252729i</v>
      </c>
      <c r="R604" s="170" t="str">
        <f t="shared" si="166"/>
        <v>10000-2837.96006086536i</v>
      </c>
      <c r="S604" s="170" t="str">
        <f t="shared" si="167"/>
        <v>-232712.72499096i</v>
      </c>
      <c r="T604" s="170" t="str">
        <f t="shared" si="176"/>
        <v>9742.92788637136-3217.39118642963i</v>
      </c>
      <c r="U604" s="170" t="str">
        <f t="shared" si="168"/>
        <v>-1.02557135646014+0.338672756466277i</v>
      </c>
      <c r="V604" s="170"/>
    </row>
    <row r="605" spans="1:22" x14ac:dyDescent="0.2">
      <c r="A605" s="8"/>
      <c r="B605" s="170">
        <f t="shared" si="177"/>
        <v>3.8399999999999395</v>
      </c>
      <c r="C605" s="170">
        <f t="shared" si="178"/>
        <v>6918.309709188411</v>
      </c>
      <c r="D605" s="170">
        <f t="shared" si="169"/>
        <v>6.9183097091884109</v>
      </c>
      <c r="E605" s="170">
        <f t="shared" si="170"/>
        <v>8.7331624131667791</v>
      </c>
      <c r="F605" s="170">
        <f t="shared" si="171"/>
        <v>-91.283875002479647</v>
      </c>
      <c r="G605" s="170">
        <f t="shared" si="172"/>
        <v>0.66127516973465106</v>
      </c>
      <c r="H605" s="170">
        <f t="shared" si="173"/>
        <v>161.86959969730478</v>
      </c>
      <c r="I605" s="170">
        <f t="shared" si="174"/>
        <v>9.3944375829014302</v>
      </c>
      <c r="J605" s="170">
        <f t="shared" si="175"/>
        <v>70.585724694825132</v>
      </c>
      <c r="K605" s="170" t="str">
        <f t="shared" si="161"/>
        <v>1+0.0691321745151455i</v>
      </c>
      <c r="L605" s="170" t="str">
        <f t="shared" si="162"/>
        <v>1-0.010075009599829i</v>
      </c>
      <c r="M605" s="170" t="str">
        <f t="shared" si="179"/>
        <v>1.0006965073219+0.0590571649153165i</v>
      </c>
      <c r="N605" s="170" t="str">
        <f t="shared" si="163"/>
        <v>1+66.0883890844839i</v>
      </c>
      <c r="O605" s="170" t="str">
        <f t="shared" si="164"/>
        <v>0.998790885170817+0.0966691331461012i</v>
      </c>
      <c r="P605" s="170" t="str">
        <f t="shared" si="180"/>
        <v>-5.3899163986485+66.1051497663511i</v>
      </c>
      <c r="Q605" s="170" t="str">
        <f t="shared" si="165"/>
        <v>-0.061238125245025-2.7324302169425i</v>
      </c>
      <c r="R605" s="170" t="str">
        <f t="shared" si="166"/>
        <v>10000-2805.47420068125i</v>
      </c>
      <c r="S605" s="170" t="str">
        <f t="shared" si="167"/>
        <v>-230048.884455862i</v>
      </c>
      <c r="T605" s="170" t="str">
        <f t="shared" si="176"/>
        <v>9742.51961794341-3190.06872236181i</v>
      </c>
      <c r="U605" s="170" t="str">
        <f t="shared" si="168"/>
        <v>-1.02552838083615+0.335796707617033i</v>
      </c>
      <c r="V605" s="170"/>
    </row>
    <row r="606" spans="1:22" x14ac:dyDescent="0.2">
      <c r="A606" s="8"/>
      <c r="B606" s="170">
        <f t="shared" si="177"/>
        <v>3.8449999999999394</v>
      </c>
      <c r="C606" s="170">
        <f t="shared" si="178"/>
        <v>6998.4199600217689</v>
      </c>
      <c r="D606" s="170">
        <f t="shared" si="169"/>
        <v>6.9984199600217689</v>
      </c>
      <c r="E606" s="170">
        <f t="shared" si="170"/>
        <v>8.6329803279338808</v>
      </c>
      <c r="F606" s="170">
        <f t="shared" si="171"/>
        <v>-91.318602059446832</v>
      </c>
      <c r="G606" s="170">
        <f t="shared" si="172"/>
        <v>0.65386990480490392</v>
      </c>
      <c r="H606" s="170">
        <f t="shared" si="173"/>
        <v>162.01187689991372</v>
      </c>
      <c r="I606" s="170">
        <f t="shared" si="174"/>
        <v>9.2868502327387841</v>
      </c>
      <c r="J606" s="170">
        <f t="shared" si="175"/>
        <v>70.693274840466884</v>
      </c>
      <c r="K606" s="170" t="str">
        <f t="shared" si="161"/>
        <v>1+0.0699326873678309i</v>
      </c>
      <c r="L606" s="170" t="str">
        <f t="shared" si="162"/>
        <v>1-0.0101916727126582i</v>
      </c>
      <c r="M606" s="170" t="str">
        <f t="shared" si="179"/>
        <v>1.00071273106157+0.0597410146551727i</v>
      </c>
      <c r="N606" s="170" t="str">
        <f t="shared" si="163"/>
        <v>1+66.8536565629981i</v>
      </c>
      <c r="O606" s="170" t="str">
        <f t="shared" si="164"/>
        <v>0.998762721268435+0.0977885089517105i</v>
      </c>
      <c r="P606" s="170" t="str">
        <f t="shared" si="180"/>
        <v>-5.53875667199688+66.8687284645571i</v>
      </c>
      <c r="Q606" s="170" t="str">
        <f t="shared" si="165"/>
        <v>-0.0621729960800442-2.70105853530505i</v>
      </c>
      <c r="R606" s="170" t="str">
        <f t="shared" si="166"/>
        <v>10000-2773.36020306365i</v>
      </c>
      <c r="S606" s="170" t="str">
        <f t="shared" si="167"/>
        <v>-227415.536651219i</v>
      </c>
      <c r="T606" s="170" t="str">
        <f t="shared" si="176"/>
        <v>9742.10187514159-3163.16828313052i</v>
      </c>
      <c r="U606" s="170" t="str">
        <f t="shared" si="168"/>
        <v>-1.02548440790964+0.332965082434792i</v>
      </c>
      <c r="V606" s="170"/>
    </row>
    <row r="607" spans="1:22" x14ac:dyDescent="0.2">
      <c r="A607" s="8"/>
      <c r="B607" s="170">
        <f t="shared" si="177"/>
        <v>3.8499999999999392</v>
      </c>
      <c r="C607" s="170">
        <f t="shared" si="178"/>
        <v>7079.4578438403896</v>
      </c>
      <c r="D607" s="170">
        <f t="shared" si="169"/>
        <v>7.0794578438403892</v>
      </c>
      <c r="E607" s="170">
        <f t="shared" si="170"/>
        <v>8.532793012529055</v>
      </c>
      <c r="F607" s="170">
        <f t="shared" si="171"/>
        <v>-91.353499361515162</v>
      </c>
      <c r="G607" s="170">
        <f t="shared" si="172"/>
        <v>0.6466130237242449</v>
      </c>
      <c r="H607" s="170">
        <f t="shared" si="173"/>
        <v>162.15214964691592</v>
      </c>
      <c r="I607" s="170">
        <f t="shared" si="174"/>
        <v>9.1794060362532992</v>
      </c>
      <c r="J607" s="170">
        <f t="shared" si="175"/>
        <v>70.798650285400754</v>
      </c>
      <c r="K607" s="170" t="str">
        <f t="shared" si="161"/>
        <v>1+0.0707424697224784i</v>
      </c>
      <c r="L607" s="170" t="str">
        <f t="shared" si="162"/>
        <v>1-0.0103096867206663i</v>
      </c>
      <c r="M607" s="170" t="str">
        <f t="shared" si="179"/>
        <v>1.00072933270068+0.0604327830018121i</v>
      </c>
      <c r="N607" s="170" t="str">
        <f t="shared" si="163"/>
        <v>1+67.6277854212762i</v>
      </c>
      <c r="O607" s="170" t="str">
        <f t="shared" si="164"/>
        <v>0.998733901344491+0.0989208465182603i</v>
      </c>
      <c r="P607" s="170" t="str">
        <f t="shared" si="180"/>
        <v>-5.69106388068341+67.6410828195975i</v>
      </c>
      <c r="Q607" s="170" t="str">
        <f t="shared" si="165"/>
        <v>-0.0630862452432968-2.67004426283025i</v>
      </c>
      <c r="R607" s="170" t="str">
        <f t="shared" si="166"/>
        <v>10000-2741.61381133697i</v>
      </c>
      <c r="S607" s="170" t="str">
        <f t="shared" si="167"/>
        <v>-224812.332529632i</v>
      </c>
      <c r="T607" s="170" t="str">
        <f t="shared" si="176"/>
        <v>9741.67443894394-3136.68627456825i</v>
      </c>
      <c r="U607" s="170" t="str">
        <f t="shared" si="168"/>
        <v>-1.02543941462568+0.330177502586132i</v>
      </c>
      <c r="V607" s="170"/>
    </row>
    <row r="608" spans="1:22" x14ac:dyDescent="0.2">
      <c r="A608" s="8"/>
      <c r="B608" s="170">
        <f t="shared" si="177"/>
        <v>3.8549999999999391</v>
      </c>
      <c r="C608" s="170">
        <f t="shared" si="178"/>
        <v>7161.4341021280188</v>
      </c>
      <c r="D608" s="170">
        <f t="shared" si="169"/>
        <v>7.1614341021280188</v>
      </c>
      <c r="E608" s="170">
        <f t="shared" si="170"/>
        <v>8.4326003713236126</v>
      </c>
      <c r="F608" s="170">
        <f t="shared" si="171"/>
        <v>-91.388571372179356</v>
      </c>
      <c r="G608" s="170">
        <f t="shared" si="172"/>
        <v>0.63950143634316015</v>
      </c>
      <c r="H608" s="170">
        <f t="shared" si="173"/>
        <v>162.29042481716749</v>
      </c>
      <c r="I608" s="170">
        <f t="shared" si="174"/>
        <v>9.0721018076667725</v>
      </c>
      <c r="J608" s="170">
        <f t="shared" si="175"/>
        <v>70.901853444988134</v>
      </c>
      <c r="K608" s="170" t="str">
        <f t="shared" si="161"/>
        <v>1+0.0715616289148621i</v>
      </c>
      <c r="L608" s="170" t="str">
        <f t="shared" si="162"/>
        <v>1-0.0104290672664821i</v>
      </c>
      <c r="M608" s="170" t="str">
        <f t="shared" si="179"/>
        <v>1.00074632104165+0.06113256164838i</v>
      </c>
      <c r="N608" s="170" t="str">
        <f t="shared" si="163"/>
        <v>1+68.4108782692601i</v>
      </c>
      <c r="O608" s="170" t="str">
        <f t="shared" si="164"/>
        <v>0.998704410118282+0.100066295935869i</v>
      </c>
      <c r="P608" s="170" t="str">
        <f t="shared" si="180"/>
        <v>-5.84691878000621+68.4223121235109i</v>
      </c>
      <c r="Q608" s="170" t="str">
        <f t="shared" si="165"/>
        <v>-0.063978356468581-2.63938331137579i</v>
      </c>
      <c r="R608" s="170" t="str">
        <f t="shared" si="166"/>
        <v>10000-2710.23081755137i</v>
      </c>
      <c r="S608" s="170" t="str">
        <f t="shared" si="167"/>
        <v>-222238.927039212i</v>
      </c>
      <c r="T608" s="170" t="str">
        <f t="shared" si="176"/>
        <v>9741.23708530481-3110.61915697336i</v>
      </c>
      <c r="U608" s="170" t="str">
        <f t="shared" si="168"/>
        <v>-1.02539337740051+0.32743359547088i</v>
      </c>
      <c r="V608" s="170"/>
    </row>
    <row r="609" spans="1:22" x14ac:dyDescent="0.2">
      <c r="A609" s="8"/>
      <c r="B609" s="170">
        <f t="shared" si="177"/>
        <v>3.859999999999939</v>
      </c>
      <c r="C609" s="170">
        <f t="shared" si="178"/>
        <v>7244.3596007488868</v>
      </c>
      <c r="D609" s="170">
        <f t="shared" si="169"/>
        <v>7.2443596007488864</v>
      </c>
      <c r="E609" s="170">
        <f t="shared" si="170"/>
        <v>8.3324023060369967</v>
      </c>
      <c r="F609" s="170">
        <f t="shared" si="171"/>
        <v>-91.42382257266614</v>
      </c>
      <c r="G609" s="170">
        <f t="shared" si="172"/>
        <v>0.6325320985984515</v>
      </c>
      <c r="H609" s="170">
        <f t="shared" si="173"/>
        <v>162.42670937136856</v>
      </c>
      <c r="I609" s="170">
        <f t="shared" si="174"/>
        <v>8.9649344046354482</v>
      </c>
      <c r="J609" s="170">
        <f t="shared" si="175"/>
        <v>71.00288679870242</v>
      </c>
      <c r="K609" s="170" t="str">
        <f t="shared" si="161"/>
        <v>1+0.0723902735236455i</v>
      </c>
      <c r="L609" s="170" t="str">
        <f t="shared" si="162"/>
        <v>1-0.0105498301738678i</v>
      </c>
      <c r="M609" s="170" t="str">
        <f t="shared" si="179"/>
        <v>1.00076370509191+0.0618404433497777i</v>
      </c>
      <c r="N609" s="170" t="str">
        <f t="shared" si="163"/>
        <v>1+69.2030389050584i</v>
      </c>
      <c r="O609" s="170" t="str">
        <f t="shared" si="164"/>
        <v>0.998674231953168+0.101225009032616i</v>
      </c>
      <c r="P609" s="170" t="str">
        <f t="shared" si="180"/>
        <v>-6.00640400629585+69.212516736367i</v>
      </c>
      <c r="Q609" s="170" t="str">
        <f t="shared" si="165"/>
        <v>-0.0648498023188946-2.60907163892667i</v>
      </c>
      <c r="R609" s="170" t="str">
        <f t="shared" si="166"/>
        <v>10000-2679.20706192501i</v>
      </c>
      <c r="S609" s="170" t="str">
        <f t="shared" si="167"/>
        <v>-219694.979077851i</v>
      </c>
      <c r="T609" s="170" t="str">
        <f t="shared" si="176"/>
        <v>9740.78958504167-3084.9634446062i</v>
      </c>
      <c r="U609" s="170" t="str">
        <f t="shared" si="168"/>
        <v>-1.02534627210965+0.324732994169074i</v>
      </c>
      <c r="V609" s="170"/>
    </row>
    <row r="610" spans="1:22" x14ac:dyDescent="0.2">
      <c r="A610" s="8"/>
      <c r="B610" s="170">
        <f t="shared" si="177"/>
        <v>3.8649999999999389</v>
      </c>
      <c r="C610" s="170">
        <f t="shared" si="178"/>
        <v>7328.2453313880151</v>
      </c>
      <c r="D610" s="170">
        <f t="shared" si="169"/>
        <v>7.3282453313880147</v>
      </c>
      <c r="E610" s="170">
        <f t="shared" si="170"/>
        <v>8.232198715693416</v>
      </c>
      <c r="F610" s="170">
        <f t="shared" si="171"/>
        <v>-91.459257462338726</v>
      </c>
      <c r="G610" s="170">
        <f t="shared" si="172"/>
        <v>0.6257020121056176</v>
      </c>
      <c r="H610" s="170">
        <f t="shared" si="173"/>
        <v>162.56101034410563</v>
      </c>
      <c r="I610" s="170">
        <f t="shared" si="174"/>
        <v>8.8579007277990343</v>
      </c>
      <c r="J610" s="170">
        <f t="shared" si="175"/>
        <v>71.101752881766899</v>
      </c>
      <c r="K610" s="170" t="str">
        <f t="shared" si="161"/>
        <v>1+0.0732285133847741i</v>
      </c>
      <c r="L610" s="170" t="str">
        <f t="shared" si="162"/>
        <v>1-0.0106719914498158i</v>
      </c>
      <c r="M610" s="170" t="str">
        <f t="shared" si="179"/>
        <v>1.00078149406872+0.0625565219349583i</v>
      </c>
      <c r="N610" s="170" t="str">
        <f t="shared" si="163"/>
        <v>1+70.0043723287055i</v>
      </c>
      <c r="O610" s="170" t="str">
        <f t="shared" si="164"/>
        <v>0.998643350848287+0.102397139394667i</v>
      </c>
      <c r="P610" s="170" t="str">
        <f t="shared" si="180"/>
        <v>-6.16960412073034+70.0117980957642i</v>
      </c>
      <c r="Q610" s="170" t="str">
        <f t="shared" si="165"/>
        <v>-0.0657010444360395-2.57910524908588i</v>
      </c>
      <c r="R610" s="170" t="str">
        <f t="shared" si="166"/>
        <v>10000-2648.5384322927i</v>
      </c>
      <c r="S610" s="170" t="str">
        <f t="shared" si="167"/>
        <v>-217180.151448001i</v>
      </c>
      <c r="T610" s="170" t="str">
        <f t="shared" si="176"/>
        <v>9740.33170371926-3059.71570519134i</v>
      </c>
      <c r="U610" s="170" t="str">
        <f t="shared" si="168"/>
        <v>-1.02529807407571+0.322075337388563i</v>
      </c>
      <c r="V610" s="170"/>
    </row>
    <row r="611" spans="1:22" x14ac:dyDescent="0.2">
      <c r="A611" s="8"/>
      <c r="B611" s="170">
        <f t="shared" si="177"/>
        <v>3.8699999999999388</v>
      </c>
      <c r="C611" s="170">
        <f t="shared" si="178"/>
        <v>7413.1024130081378</v>
      </c>
      <c r="D611" s="170">
        <f t="shared" si="169"/>
        <v>7.4131024130081382</v>
      </c>
      <c r="E611" s="170">
        <f t="shared" si="170"/>
        <v>8.131989496576173</v>
      </c>
      <c r="F611" s="170">
        <f t="shared" si="171"/>
        <v>-91.494880559097709</v>
      </c>
      <c r="G611" s="170">
        <f t="shared" si="172"/>
        <v>0.61900822373239228</v>
      </c>
      <c r="H611" s="170">
        <f t="shared" si="173"/>
        <v>162.69333483608082</v>
      </c>
      <c r="I611" s="170">
        <f t="shared" si="174"/>
        <v>8.7509977203085647</v>
      </c>
      <c r="J611" s="170">
        <f t="shared" si="175"/>
        <v>71.198454276983114</v>
      </c>
      <c r="K611" s="170" t="str">
        <f t="shared" si="161"/>
        <v>1+0.0740764596060335i</v>
      </c>
      <c r="L611" s="170" t="str">
        <f t="shared" si="162"/>
        <v>1-0.0107955672866709i</v>
      </c>
      <c r="M611" s="170" t="str">
        <f t="shared" si="179"/>
        <v>1.00079969740404+0.0632808923193626i</v>
      </c>
      <c r="N611" s="170" t="str">
        <f t="shared" si="163"/>
        <v>1+70.8149847560787i</v>
      </c>
      <c r="O611" s="170" t="str">
        <f t="shared" si="164"/>
        <v>0.998611750430068+0.103582842386632i</v>
      </c>
      <c r="P611" s="170" t="str">
        <f t="shared" si="180"/>
        <v>-6.33660565417058+70.820258726333i</v>
      </c>
      <c r="Q611" s="170" t="str">
        <f t="shared" si="165"/>
        <v>-0.066532533784512-2.54948019056993i</v>
      </c>
      <c r="R611" s="170" t="str">
        <f t="shared" si="166"/>
        <v>10000-2618.22086356078i</v>
      </c>
      <c r="S611" s="170" t="str">
        <f t="shared" si="167"/>
        <v>-214694.110811984i</v>
      </c>
      <c r="T611" s="170" t="str">
        <f t="shared" si="176"/>
        <v>9739.86320153121-3034.87255942547i</v>
      </c>
      <c r="U611" s="170" t="str">
        <f t="shared" si="168"/>
        <v>-1.02524875805592+0.319460269413208i</v>
      </c>
      <c r="V611" s="170"/>
    </row>
    <row r="612" spans="1:22" x14ac:dyDescent="0.2">
      <c r="A612" s="8"/>
      <c r="B612" s="170">
        <f t="shared" si="177"/>
        <v>3.8749999999999387</v>
      </c>
      <c r="C612" s="170">
        <f t="shared" si="178"/>
        <v>7498.9420933235078</v>
      </c>
      <c r="D612" s="170">
        <f t="shared" si="169"/>
        <v>7.4989420933235076</v>
      </c>
      <c r="E612" s="170">
        <f t="shared" si="170"/>
        <v>8.0317745421810915</v>
      </c>
      <c r="F612" s="170">
        <f t="shared" si="171"/>
        <v>-91.530696399777852</v>
      </c>
      <c r="G612" s="170">
        <f t="shared" si="172"/>
        <v>0.61244782515454466</v>
      </c>
      <c r="H612" s="170">
        <f t="shared" si="173"/>
        <v>162.8236900065242</v>
      </c>
      <c r="I612" s="170">
        <f t="shared" si="174"/>
        <v>8.6442223673356366</v>
      </c>
      <c r="J612" s="170">
        <f t="shared" si="175"/>
        <v>71.29299360674635</v>
      </c>
      <c r="K612" s="170" t="str">
        <f t="shared" si="161"/>
        <v>1+0.0749342245817768i</v>
      </c>
      <c r="L612" s="170" t="str">
        <f t="shared" si="162"/>
        <v>1-0.0109205740642766i</v>
      </c>
      <c r="M612" s="170" t="str">
        <f t="shared" si="179"/>
        <v>1.00081832474949+0.0640136505175002i</v>
      </c>
      <c r="N612" s="170" t="str">
        <f t="shared" si="163"/>
        <v>1+71.6349836329771i</v>
      </c>
      <c r="O612" s="170" t="str">
        <f t="shared" si="164"/>
        <v>0.998579413943552+0.104782275172158i</v>
      </c>
      <c r="P612" s="170" t="str">
        <f t="shared" si="180"/>
        <v>-6.50749715304009+71.6380022492464i</v>
      </c>
      <c r="Q612" s="170" t="str">
        <f t="shared" si="165"/>
        <v>-0.0673447108897856-2.52019255670964i</v>
      </c>
      <c r="R612" s="170" t="str">
        <f t="shared" si="166"/>
        <v>10000-2588.25033716837i</v>
      </c>
      <c r="S612" s="170" t="str">
        <f t="shared" si="167"/>
        <v>-212236.527647806i</v>
      </c>
      <c r="T612" s="170" t="str">
        <f t="shared" si="176"/>
        <v>9739.38383317911-3010.43068049117i</v>
      </c>
      <c r="U612" s="170" t="str">
        <f t="shared" si="168"/>
        <v>-1.02519829822938+0.316887440051702i</v>
      </c>
      <c r="V612" s="170"/>
    </row>
    <row r="613" spans="1:22" x14ac:dyDescent="0.2">
      <c r="A613" s="8"/>
      <c r="B613" s="170">
        <f t="shared" si="177"/>
        <v>3.8799999999999386</v>
      </c>
      <c r="C613" s="170">
        <f t="shared" si="178"/>
        <v>7585.7757502907752</v>
      </c>
      <c r="D613" s="170">
        <f t="shared" si="169"/>
        <v>7.5857757502907752</v>
      </c>
      <c r="E613" s="170">
        <f t="shared" si="170"/>
        <v>7.9315537431701433</v>
      </c>
      <c r="F613" s="170">
        <f t="shared" si="171"/>
        <v>-91.566709540541453</v>
      </c>
      <c r="G613" s="170">
        <f t="shared" si="172"/>
        <v>0.60601795239555556</v>
      </c>
      <c r="H613" s="170">
        <f t="shared" si="173"/>
        <v>162.95208306579175</v>
      </c>
      <c r="I613" s="170">
        <f t="shared" si="174"/>
        <v>8.5375716955656991</v>
      </c>
      <c r="J613" s="170">
        <f t="shared" si="175"/>
        <v>71.385373525250301</v>
      </c>
      <c r="K613" s="170" t="str">
        <f t="shared" ref="K613:K676" si="181">COMPLEX(1,2*PI()*C613*esr*Cout)</f>
        <v>1+0.0758019220078224i</v>
      </c>
      <c r="L613" s="170" t="str">
        <f t="shared" ref="L613:L676" si="182">COMPLEX(1,-2*PI()*C613*(1-Dmax)^2*Lout*10^-6/Req)</f>
        <v>1-0.0110470283521457i</v>
      </c>
      <c r="M613" s="170" t="str">
        <f t="shared" si="179"/>
        <v>1.00083738598157+0.0647548936556767i</v>
      </c>
      <c r="N613" s="170" t="str">
        <f t="shared" ref="N613:N676" si="183">COMPLEX(1,2*PI()*C613*(Rd+Rs+esr)*Req*Cout/(Req+Rd+Rs))</f>
        <v>1+72.4644776493637i</v>
      </c>
      <c r="O613" s="170" t="str">
        <f t="shared" ref="O613:O676" si="184">IMSUM(COMPLEX(1,2*PI()*C613/(Qd*ws)),IMPRODUCT(COMPLEX(0,2*PI()*C613/ws),COMPLEX(0,2*PI()*C613/ws)))</f>
        <v>0.998546324243505+0.105995596734762i</v>
      </c>
      <c r="P613" s="170" t="str">
        <f t="shared" si="180"/>
        <v>-6.68236922627362+72.4651333917325i</v>
      </c>
      <c r="Q613" s="170" t="str">
        <f t="shared" ref="Q613:Q676" si="185">IMPRODUCT(Ap,IMDIV(M613,P613))</f>
        <v>-0.0681380060711709-2.49123848495646i</v>
      </c>
      <c r="R613" s="170" t="str">
        <f t="shared" ref="R613:R676" si="186">IMSUM(Rz*10^3,IMDIV(1,COMPLEX(0,(2*PI()*C613*Cz*10^-9))))</f>
        <v>10000-2558.62288055466i</v>
      </c>
      <c r="S613" s="170" t="str">
        <f t="shared" ref="S613:S676" si="187">IMDIV(1,COMPLEX(0,(2*PI()*C613*Cp*10^-12)))</f>
        <v>-209807.076205482i</v>
      </c>
      <c r="T613" s="170" t="str">
        <f t="shared" si="176"/>
        <v>9738.89334774894-2986.38679357616i</v>
      </c>
      <c r="U613" s="170" t="str">
        <f t="shared" ref="U613:U676" si="188">IMPRODUCT(-Rs*g/(Rs+Rd),T613)</f>
        <v>-1.0251466681841+0.314356504586965i</v>
      </c>
      <c r="V613" s="170"/>
    </row>
    <row r="614" spans="1:22" x14ac:dyDescent="0.2">
      <c r="A614" s="8"/>
      <c r="B614" s="170">
        <f t="shared" si="177"/>
        <v>3.8849999999999385</v>
      </c>
      <c r="C614" s="170">
        <f t="shared" si="178"/>
        <v>7673.6148936171139</v>
      </c>
      <c r="D614" s="170">
        <f t="shared" ref="D614:D677" si="189">C614/1000</f>
        <v>7.6736148936171142</v>
      </c>
      <c r="E614" s="170">
        <f t="shared" ref="E614:E677" si="190">20*LOG(IMABS(Q614))</f>
        <v>7.831326987321737</v>
      </c>
      <c r="F614" s="170">
        <f t="shared" ref="F614:F677" si="191">IF(180/PI()*IMARGUMENT(Q614)&gt;0,180/PI()*IMARGUMENT(Q614)-360,180/PI()*IMARGUMENT(Q614))</f>
        <v>-91.602924557266647</v>
      </c>
      <c r="G614" s="170">
        <f t="shared" ref="G614:G677" si="192">20*LOG(IMABS(U614))</f>
        <v>0.59971578535019965</v>
      </c>
      <c r="H614" s="170">
        <f t="shared" ref="H614:H677" si="193">180/PI()*IMARGUMENT(U614)</f>
        <v>163.07852126814245</v>
      </c>
      <c r="I614" s="170">
        <f t="shared" ref="I614:I677" si="194">E614+G614</f>
        <v>8.4310427726719368</v>
      </c>
      <c r="J614" s="170">
        <f t="shared" ref="J614:J677" si="195">F614+H614</f>
        <v>71.475596710875806</v>
      </c>
      <c r="K614" s="170" t="str">
        <f t="shared" si="181"/>
        <v>1+0.0766796668965244i</v>
      </c>
      <c r="L614" s="170" t="str">
        <f t="shared" si="182"/>
        <v>1-0.0111749469116572i</v>
      </c>
      <c r="M614" s="170" t="str">
        <f t="shared" si="179"/>
        <v>1.00085689120677+0.0655047199848672i</v>
      </c>
      <c r="N614" s="170" t="str">
        <f t="shared" si="183"/>
        <v>1+73.303576753772i</v>
      </c>
      <c r="O614" s="170" t="str">
        <f t="shared" si="184"/>
        <v>0.99851246378533+0.107222967898903i</v>
      </c>
      <c r="P614" s="170" t="str">
        <f t="shared" si="180"/>
        <v>-6.86131459335914+73.3017579965848i</v>
      </c>
      <c r="Q614" s="170" t="str">
        <f t="shared" si="185"/>
        <v>-0.0689128396692785-2.46261415639326i</v>
      </c>
      <c r="R614" s="170" t="str">
        <f t="shared" si="186"/>
        <v>10000-2529.33456663236i</v>
      </c>
      <c r="S614" s="170" t="str">
        <f t="shared" si="187"/>
        <v>-207405.434463853i</v>
      </c>
      <c r="T614" s="170" t="str">
        <f t="shared" ref="T614:T677" si="196">IMDIV(IMPRODUCT(R614,S614),IMSUM(R614,S614))</f>
        <v>9738.39148858506-2962.73767539839i</v>
      </c>
      <c r="U614" s="170" t="str">
        <f t="shared" si="188"/>
        <v>-1.02509384090369+0.311867123726147i</v>
      </c>
      <c r="V614" s="170"/>
    </row>
    <row r="615" spans="1:22" x14ac:dyDescent="0.2">
      <c r="A615" s="8"/>
      <c r="B615" s="170">
        <f t="shared" ref="B615:B678" si="197">B614+0.005</f>
        <v>3.8899999999999384</v>
      </c>
      <c r="C615" s="170">
        <f t="shared" ref="C615:C678" si="198">10^B615</f>
        <v>7762.471166285829</v>
      </c>
      <c r="D615" s="170">
        <f t="shared" si="189"/>
        <v>7.7624711662858292</v>
      </c>
      <c r="E615" s="170">
        <f t="shared" si="190"/>
        <v>7.7310941594820388</v>
      </c>
      <c r="F615" s="170">
        <f t="shared" si="191"/>
        <v>-91.639346045932413</v>
      </c>
      <c r="G615" s="170">
        <f t="shared" si="192"/>
        <v>0.59353854729362354</v>
      </c>
      <c r="H615" s="170">
        <f t="shared" si="193"/>
        <v>163.203011904698</v>
      </c>
      <c r="I615" s="170">
        <f t="shared" si="194"/>
        <v>8.3246327067756631</v>
      </c>
      <c r="J615" s="170">
        <f t="shared" si="195"/>
        <v>71.563665858765589</v>
      </c>
      <c r="K615" s="170" t="str">
        <f t="shared" si="181"/>
        <v>1+0.077567575592017i</v>
      </c>
      <c r="L615" s="170" t="str">
        <f t="shared" si="182"/>
        <v>1-0.0113043466982775i</v>
      </c>
      <c r="M615" s="170" t="str">
        <f t="shared" ref="M615:M678" si="199">IMPRODUCT(K615,L615)</f>
        <v>1.00087685076704+0.0662632288937395i</v>
      </c>
      <c r="N615" s="170" t="str">
        <f t="shared" si="183"/>
        <v>1+74.1523921678792i</v>
      </c>
      <c r="O615" s="170" t="str">
        <f t="shared" si="184"/>
        <v>0.998477814615765+0.108464551351299i</v>
      </c>
      <c r="P615" s="170" t="str">
        <f t="shared" ref="P615:P678" si="200">IMPRODUCT(N615,O615)</f>
        <v>-7.04442813349883+74.1479830316665i</v>
      </c>
      <c r="Q615" s="170" t="str">
        <f t="shared" si="185"/>
        <v>-0.0696696222683114-2.43431579525082i</v>
      </c>
      <c r="R615" s="170" t="str">
        <f t="shared" si="186"/>
        <v>10000-2500.38151326718i</v>
      </c>
      <c r="S615" s="170" t="str">
        <f t="shared" si="187"/>
        <v>-205031.284087909i</v>
      </c>
      <c r="T615" s="170" t="str">
        <f t="shared" si="196"/>
        <v>9737.87799316095-2939.48015373607i</v>
      </c>
      <c r="U615" s="170" t="str">
        <f t="shared" si="188"/>
        <v>-1.02503978875379+0.309418963551166i</v>
      </c>
      <c r="V615" s="170"/>
    </row>
    <row r="616" spans="1:22" x14ac:dyDescent="0.2">
      <c r="A616" s="8"/>
      <c r="B616" s="170">
        <f t="shared" si="197"/>
        <v>3.8949999999999383</v>
      </c>
      <c r="C616" s="170">
        <f t="shared" si="198"/>
        <v>7852.3563460996029</v>
      </c>
      <c r="D616" s="170">
        <f t="shared" si="189"/>
        <v>7.8523563460996026</v>
      </c>
      <c r="E616" s="170">
        <f t="shared" si="190"/>
        <v>7.6308551415138766</v>
      </c>
      <c r="F616" s="170">
        <f t="shared" si="191"/>
        <v>-91.675978622998258</v>
      </c>
      <c r="G616" s="170">
        <f t="shared" si="192"/>
        <v>0.5874835043766925</v>
      </c>
      <c r="H616" s="170">
        <f t="shared" si="193"/>
        <v>163.32556229657814</v>
      </c>
      <c r="I616" s="170">
        <f t="shared" si="194"/>
        <v>8.2183386458905687</v>
      </c>
      <c r="J616" s="170">
        <f t="shared" si="195"/>
        <v>71.649583673579883</v>
      </c>
      <c r="K616" s="170" t="str">
        <f t="shared" si="181"/>
        <v>1+0.0784657657856358i</v>
      </c>
      <c r="L616" s="170" t="str">
        <f t="shared" si="182"/>
        <v>1-0.0114352448638082i</v>
      </c>
      <c r="M616" s="170" t="str">
        <f t="shared" si="199"/>
        <v>1.00089727524519+0.0670305209218276i</v>
      </c>
      <c r="N616" s="170" t="str">
        <f t="shared" si="183"/>
        <v>1+75.0110364012491i</v>
      </c>
      <c r="O616" s="170" t="str">
        <f t="shared" si="184"/>
        <v>0.99844235836336+0.109720511662491i</v>
      </c>
      <c r="P616" s="170" t="str">
        <f t="shared" si="200"/>
        <v>-7.23180693591543+75.0039165994055i</v>
      </c>
      <c r="Q616" s="170" t="str">
        <f t="shared" si="185"/>
        <v>-0.0704087549132141-2.40633966842899i</v>
      </c>
      <c r="R616" s="170" t="str">
        <f t="shared" si="186"/>
        <v>10000-2471.75988276328i</v>
      </c>
      <c r="S616" s="170" t="str">
        <f t="shared" si="187"/>
        <v>-202684.310386589i</v>
      </c>
      <c r="T616" s="170" t="str">
        <f t="shared" si="196"/>
        <v>9737.35259294779-2916.61110696357i</v>
      </c>
      <c r="U616" s="170" t="str">
        <f t="shared" si="188"/>
        <v>-1.02498448346819+0.30701169546985i</v>
      </c>
      <c r="V616" s="170"/>
    </row>
    <row r="617" spans="1:22" x14ac:dyDescent="0.2">
      <c r="A617" s="8"/>
      <c r="B617" s="170">
        <f t="shared" si="197"/>
        <v>3.8999999999999382</v>
      </c>
      <c r="C617" s="170">
        <f t="shared" si="198"/>
        <v>7943.2823472416867</v>
      </c>
      <c r="D617" s="170">
        <f t="shared" si="189"/>
        <v>7.9432823472416869</v>
      </c>
      <c r="E617" s="170">
        <f t="shared" si="190"/>
        <v>7.5306098122450091</v>
      </c>
      <c r="F617" s="170">
        <f t="shared" si="191"/>
        <v>-91.712826925779979</v>
      </c>
      <c r="G617" s="170">
        <f t="shared" si="192"/>
        <v>0.58154796510888218</v>
      </c>
      <c r="H617" s="170">
        <f t="shared" si="193"/>
        <v>163.4461797882162</v>
      </c>
      <c r="I617" s="170">
        <f t="shared" si="194"/>
        <v>8.1121577773538913</v>
      </c>
      <c r="J617" s="170">
        <f t="shared" si="195"/>
        <v>71.73335286243622</v>
      </c>
      <c r="K617" s="170" t="str">
        <f t="shared" si="181"/>
        <v>1+0.0793743565315185i</v>
      </c>
      <c r="L617" s="170" t="str">
        <f t="shared" si="182"/>
        <v>1-0.0115676587586595i</v>
      </c>
      <c r="M617" s="170" t="str">
        <f t="shared" si="199"/>
        <v>1.00091817547054+0.067806697772859i</v>
      </c>
      <c r="N617" s="170" t="str">
        <f t="shared" si="183"/>
        <v>1+75.8796232662449i</v>
      </c>
      <c r="O617" s="170" t="str">
        <f t="shared" si="184"/>
        <v>0.998406076228741+0.11099101530866i</v>
      </c>
      <c r="P617" s="170" t="str">
        <f t="shared" si="200"/>
        <v>-7.4235503513304+75.8696679462753i</v>
      </c>
      <c r="Q617" s="170" t="str">
        <f t="shared" si="185"/>
        <v>-0.0711306293218563-2.378682085023i</v>
      </c>
      <c r="R617" s="170" t="str">
        <f t="shared" si="186"/>
        <v>10000-2443.46588135451i</v>
      </c>
      <c r="S617" s="170" t="str">
        <f t="shared" si="187"/>
        <v>-200364.20227107i</v>
      </c>
      <c r="T617" s="170" t="str">
        <f t="shared" si="196"/>
        <v>9736.81501327971-2894.12746359192i</v>
      </c>
      <c r="U617" s="170" t="str">
        <f t="shared" si="188"/>
        <v>-1.02492789613471+0.304644996167571i</v>
      </c>
      <c r="V617" s="170"/>
    </row>
    <row r="618" spans="1:22" x14ac:dyDescent="0.2">
      <c r="A618" s="8"/>
      <c r="B618" s="170">
        <f t="shared" si="197"/>
        <v>3.9049999999999381</v>
      </c>
      <c r="C618" s="170">
        <f t="shared" si="198"/>
        <v>8035.2612218550303</v>
      </c>
      <c r="D618" s="170">
        <f t="shared" si="189"/>
        <v>8.0352612218550306</v>
      </c>
      <c r="E618" s="170">
        <f t="shared" si="190"/>
        <v>7.430358047415635</v>
      </c>
      <c r="F618" s="170">
        <f t="shared" si="191"/>
        <v>-91.749895612819898</v>
      </c>
      <c r="G618" s="170">
        <f t="shared" si="192"/>
        <v>0.5757292798287138</v>
      </c>
      <c r="H618" s="170">
        <f t="shared" si="193"/>
        <v>163.56487174084469</v>
      </c>
      <c r="I618" s="170">
        <f t="shared" si="194"/>
        <v>8.006087327244348</v>
      </c>
      <c r="J618" s="170">
        <f t="shared" si="195"/>
        <v>71.814976128024796</v>
      </c>
      <c r="K618" s="170" t="str">
        <f t="shared" si="181"/>
        <v>1+0.0802934682623841i</v>
      </c>
      <c r="L618" s="170" t="str">
        <f t="shared" si="182"/>
        <v>1-0.0117016059341495i</v>
      </c>
      <c r="M618" s="170" t="str">
        <f t="shared" si="199"/>
        <v>1.00093956252469+0.0685918623282346i</v>
      </c>
      <c r="N618" s="170" t="str">
        <f t="shared" si="183"/>
        <v>1+76.7582678931148i</v>
      </c>
      <c r="O618" s="170" t="str">
        <f t="shared" si="184"/>
        <v>0.998368948974641+0.112276230693686i</v>
      </c>
      <c r="P618" s="170" t="str">
        <f t="shared" si="200"/>
        <v>-7.61976004464047+76.7453474722566i</v>
      </c>
      <c r="Q618" s="170" t="str">
        <f t="shared" si="185"/>
        <v>-0.0718356280923147-2.35133939585483i</v>
      </c>
      <c r="R618" s="170" t="str">
        <f t="shared" si="186"/>
        <v>10000-2415.49575870165i</v>
      </c>
      <c r="S618" s="170" t="str">
        <f t="shared" si="187"/>
        <v>-198070.652213535i</v>
      </c>
      <c r="T618" s="170" t="str">
        <f t="shared" si="196"/>
        <v>9736.26497321654-2872.02620181502i</v>
      </c>
      <c r="U618" s="170" t="str">
        <f t="shared" si="188"/>
        <v>-1.02486999718069+0.302318547559476i</v>
      </c>
      <c r="V618" s="170"/>
    </row>
    <row r="619" spans="1:22" x14ac:dyDescent="0.2">
      <c r="A619" s="8"/>
      <c r="B619" s="170">
        <f t="shared" si="197"/>
        <v>3.909999999999938</v>
      </c>
      <c r="C619" s="170">
        <f t="shared" si="198"/>
        <v>8128.305161639837</v>
      </c>
      <c r="D619" s="170">
        <f t="shared" si="189"/>
        <v>8.1283051616398367</v>
      </c>
      <c r="E619" s="170">
        <f t="shared" si="190"/>
        <v>7.3300997196238313</v>
      </c>
      <c r="F619" s="170">
        <f t="shared" si="191"/>
        <v>-91.787189364252626</v>
      </c>
      <c r="G619" s="170">
        <f t="shared" si="192"/>
        <v>0.57002484016353827</v>
      </c>
      <c r="H619" s="170">
        <f t="shared" si="193"/>
        <v>163.68164552615724</v>
      </c>
      <c r="I619" s="170">
        <f t="shared" si="194"/>
        <v>7.9001245597873693</v>
      </c>
      <c r="J619" s="170">
        <f t="shared" si="195"/>
        <v>71.894456161904614</v>
      </c>
      <c r="K619" s="170" t="str">
        <f t="shared" si="181"/>
        <v>1+0.0812232228054969i</v>
      </c>
      <c r="L619" s="170" t="str">
        <f t="shared" si="182"/>
        <v>1-0.0118371041448313i</v>
      </c>
      <c r="M619" s="170" t="str">
        <f t="shared" si="199"/>
        <v>1.00096144774733+0.0693861186606656i</v>
      </c>
      <c r="N619" s="170" t="str">
        <f t="shared" si="183"/>
        <v>1+77.6470867452521i</v>
      </c>
      <c r="O619" s="170" t="str">
        <f t="shared" si="184"/>
        <v>0.998330956915698+0.113576328171478i</v>
      </c>
      <c r="P619" s="170" t="str">
        <f t="shared" si="200"/>
        <v>-7.82054004882227+77.6310667402752i</v>
      </c>
      <c r="Q619" s="170" t="str">
        <f t="shared" si="185"/>
        <v>-0.0725241249053982-2.32430799300926i</v>
      </c>
      <c r="R619" s="170" t="str">
        <f t="shared" si="186"/>
        <v>10000-2387.84580739522i</v>
      </c>
      <c r="S619" s="170" t="str">
        <f t="shared" si="187"/>
        <v>-195803.356206408i</v>
      </c>
      <c r="T619" s="170" t="str">
        <f t="shared" si="196"/>
        <v>9735.70218540324-2850.30434906023i</v>
      </c>
      <c r="U619" s="170" t="str">
        <f t="shared" si="188"/>
        <v>-1.02481075635824+0.300032036743183i</v>
      </c>
      <c r="V619" s="170"/>
    </row>
    <row r="620" spans="1:22" x14ac:dyDescent="0.2">
      <c r="A620" s="8"/>
      <c r="B620" s="170">
        <f t="shared" si="197"/>
        <v>3.9149999999999379</v>
      </c>
      <c r="C620" s="170">
        <f t="shared" si="198"/>
        <v>8222.4264994695423</v>
      </c>
      <c r="D620" s="170">
        <f t="shared" si="189"/>
        <v>8.2224264994695417</v>
      </c>
      <c r="E620" s="170">
        <f t="shared" si="190"/>
        <v>7.2298346982705901</v>
      </c>
      <c r="F620" s="170">
        <f t="shared" si="191"/>
        <v>-91.824712882165016</v>
      </c>
      <c r="G620" s="170">
        <f t="shared" si="192"/>
        <v>0.56443207847863053</v>
      </c>
      <c r="H620" s="170">
        <f t="shared" si="193"/>
        <v>163.79650852013759</v>
      </c>
      <c r="I620" s="170">
        <f t="shared" si="194"/>
        <v>7.7942667767492209</v>
      </c>
      <c r="J620" s="170">
        <f t="shared" si="195"/>
        <v>71.971795637972576</v>
      </c>
      <c r="K620" s="170" t="str">
        <f t="shared" si="181"/>
        <v>1+0.0821637433988147i</v>
      </c>
      <c r="L620" s="170" t="str">
        <f t="shared" si="182"/>
        <v>1-0.011974171350846i</v>
      </c>
      <c r="M620" s="170" t="str">
        <f t="shared" si="199"/>
        <v>1.00098384274228+0.0701895720479687i</v>
      </c>
      <c r="N620" s="170" t="str">
        <f t="shared" si="183"/>
        <v>1+78.5461976346331i</v>
      </c>
      <c r="O620" s="170" t="str">
        <f t="shared" si="184"/>
        <v>0.998292079908019+0.114891480068546i</v>
      </c>
      <c r="P620" s="170" t="str">
        <f t="shared" si="200"/>
        <v>-8.02599682009151+78.5269384856128i</v>
      </c>
      <c r="Q620" s="170" t="str">
        <f t="shared" si="185"/>
        <v>-0.0731964847224872-2.29758430937501i</v>
      </c>
      <c r="R620" s="170" t="str">
        <f t="shared" si="186"/>
        <v>10000-2360.51236246415i</v>
      </c>
      <c r="S620" s="170" t="str">
        <f t="shared" si="187"/>
        <v>-193562.01372206i</v>
      </c>
      <c r="T620" s="170" t="str">
        <f t="shared" si="196"/>
        <v>9735.12635592656-2828.95898154421i</v>
      </c>
      <c r="U620" s="170" t="str">
        <f t="shared" si="188"/>
        <v>-1.02475014272911+0.297785155952022i</v>
      </c>
      <c r="V620" s="170"/>
    </row>
    <row r="621" spans="1:22" x14ac:dyDescent="0.2">
      <c r="A621" s="8"/>
      <c r="B621" s="170">
        <f t="shared" si="197"/>
        <v>3.9199999999999378</v>
      </c>
      <c r="C621" s="170">
        <f t="shared" si="198"/>
        <v>8317.6377110255271</v>
      </c>
      <c r="D621" s="170">
        <f t="shared" si="189"/>
        <v>8.3176377110255277</v>
      </c>
      <c r="E621" s="170">
        <f t="shared" si="190"/>
        <v>7.129562849503948</v>
      </c>
      <c r="F621" s="170">
        <f t="shared" si="191"/>
        <v>-91.862470890951684</v>
      </c>
      <c r="G621" s="170">
        <f t="shared" si="192"/>
        <v>0.55894846731759762</v>
      </c>
      <c r="H621" s="170">
        <f t="shared" si="193"/>
        <v>163.90946809705829</v>
      </c>
      <c r="I621" s="170">
        <f t="shared" si="194"/>
        <v>7.688511316821546</v>
      </c>
      <c r="J621" s="170">
        <f t="shared" si="195"/>
        <v>72.04699720610661</v>
      </c>
      <c r="K621" s="170" t="str">
        <f t="shared" si="181"/>
        <v>1+0.0831151547073233i</v>
      </c>
      <c r="L621" s="170" t="str">
        <f t="shared" si="182"/>
        <v>1-0.0121128257203033i</v>
      </c>
      <c r="M621" s="170" t="str">
        <f t="shared" si="199"/>
        <v>1.00100675938369+0.07100232898702i</v>
      </c>
      <c r="N621" s="170" t="str">
        <f t="shared" si="183"/>
        <v>1+79.4557197374323i</v>
      </c>
      <c r="O621" s="170" t="str">
        <f t="shared" si="184"/>
        <v>0.998252297338501+0.116221860706852i</v>
      </c>
      <c r="P621" s="170" t="str">
        <f t="shared" si="200"/>
        <v>-8.23623929434803+79.4330766252827i</v>
      </c>
      <c r="Q621" s="170" t="str">
        <f t="shared" si="185"/>
        <v>-0.0738530639788588-2.2711648181908i</v>
      </c>
      <c r="R621" s="170" t="str">
        <f t="shared" si="186"/>
        <v>10000-2333.49180088989i</v>
      </c>
      <c r="S621" s="170" t="str">
        <f t="shared" si="187"/>
        <v>-191346.327672971i</v>
      </c>
      <c r="T621" s="170" t="str">
        <f t="shared" si="196"/>
        <v>9734.53718416868-2807.98722383337i</v>
      </c>
      <c r="U621" s="170" t="str">
        <f t="shared" si="188"/>
        <v>-1.02468812464934+0.295577602508776i</v>
      </c>
      <c r="V621" s="170"/>
    </row>
    <row r="622" spans="1:22" x14ac:dyDescent="0.2">
      <c r="A622" s="8"/>
      <c r="B622" s="170">
        <f t="shared" si="197"/>
        <v>3.9249999999999376</v>
      </c>
      <c r="C622" s="170">
        <f t="shared" si="198"/>
        <v>8413.9514164507527</v>
      </c>
      <c r="D622" s="170">
        <f t="shared" si="189"/>
        <v>8.4139514164507521</v>
      </c>
      <c r="E622" s="170">
        <f t="shared" si="190"/>
        <v>7.0292840361607993</v>
      </c>
      <c r="F622" s="170">
        <f t="shared" si="191"/>
        <v>-91.900468137663438</v>
      </c>
      <c r="G622" s="170">
        <f t="shared" si="192"/>
        <v>0.55357151883289291</v>
      </c>
      <c r="H622" s="170">
        <f t="shared" si="193"/>
        <v>164.02053162364274</v>
      </c>
      <c r="I622" s="170">
        <f t="shared" si="194"/>
        <v>7.5828555549936922</v>
      </c>
      <c r="J622" s="170">
        <f t="shared" si="195"/>
        <v>72.120063485979301</v>
      </c>
      <c r="K622" s="170" t="str">
        <f t="shared" si="181"/>
        <v>1+0.0840775828395612i</v>
      </c>
      <c r="L622" s="170" t="str">
        <f t="shared" si="182"/>
        <v>1-0.0122530856316897i</v>
      </c>
      <c r="M622" s="170" t="str">
        <f t="shared" si="199"/>
        <v>1.00103020982224+0.0718244972078715i</v>
      </c>
      <c r="N622" s="170" t="str">
        <f t="shared" si="183"/>
        <v>1+80.3757736098192i</v>
      </c>
      <c r="O622" s="170" t="str">
        <f t="shared" si="184"/>
        <v>0.998211588113897+0.117567646426908i</v>
      </c>
      <c r="P622" s="170" t="str">
        <f t="shared" si="200"/>
        <v>-8.45137894493453+80.3495962673676i</v>
      </c>
      <c r="Q622" s="170" t="str">
        <f t="shared" si="185"/>
        <v>-0.0744942107724793-2.24504603259591i</v>
      </c>
      <c r="R622" s="170" t="str">
        <f t="shared" si="186"/>
        <v>10000-2306.7805411263i</v>
      </c>
      <c r="S622" s="170" t="str">
        <f t="shared" si="187"/>
        <v>-189156.004372357i</v>
      </c>
      <c r="T622" s="170" t="str">
        <f t="shared" si="196"/>
        <v>9733.93436265764-2787.38624840899i</v>
      </c>
      <c r="U622" s="170" t="str">
        <f t="shared" si="188"/>
        <v>-1.02462466975344+0.293409078779894i</v>
      </c>
      <c r="V622" s="170"/>
    </row>
    <row r="623" spans="1:22" x14ac:dyDescent="0.2">
      <c r="A623" s="8"/>
      <c r="B623" s="170">
        <f t="shared" si="197"/>
        <v>3.9299999999999375</v>
      </c>
      <c r="C623" s="170">
        <f t="shared" si="198"/>
        <v>8511.380382022553</v>
      </c>
      <c r="D623" s="170">
        <f t="shared" si="189"/>
        <v>8.5113803820225531</v>
      </c>
      <c r="E623" s="170">
        <f t="shared" si="190"/>
        <v>6.9289981177094084</v>
      </c>
      <c r="F623" s="170">
        <f t="shared" si="191"/>
        <v>-91.938709392351115</v>
      </c>
      <c r="G623" s="170">
        <f t="shared" si="192"/>
        <v>0.54829878420930911</v>
      </c>
      <c r="H623" s="170">
        <f t="shared" si="193"/>
        <v>164.12970645339234</v>
      </c>
      <c r="I623" s="170">
        <f t="shared" si="194"/>
        <v>7.4772969019187174</v>
      </c>
      <c r="J623" s="170">
        <f t="shared" si="195"/>
        <v>72.19099706104123</v>
      </c>
      <c r="K623" s="170" t="str">
        <f t="shared" si="181"/>
        <v>1+0.0850511553643347i</v>
      </c>
      <c r="L623" s="170" t="str">
        <f t="shared" si="182"/>
        <v>1-0.0123949696763045i</v>
      </c>
      <c r="M623" s="170" t="str">
        <f t="shared" si="199"/>
        <v>1.00105420649168+0.0726561856880302i</v>
      </c>
      <c r="N623" s="170" t="str">
        <f t="shared" si="183"/>
        <v>1+81.3064812039381i</v>
      </c>
      <c r="O623" s="170" t="str">
        <f t="shared" si="184"/>
        <v>0.99816993064964+0.118929015611152i</v>
      </c>
      <c r="P623" s="170" t="str">
        <f t="shared" si="200"/>
        <v>-8.67152984174135+81.2766137203123i</v>
      </c>
      <c r="Q623" s="170" t="str">
        <f t="shared" si="185"/>
        <v>-0.0751202650485066-2.21922450518601i</v>
      </c>
      <c r="R623" s="170" t="str">
        <f t="shared" si="186"/>
        <v>10000-2280.37504262481i</v>
      </c>
      <c r="S623" s="170" t="str">
        <f t="shared" si="187"/>
        <v>-186990.753495234i</v>
      </c>
      <c r="T623" s="170" t="str">
        <f t="shared" si="196"/>
        <v>9733.31757691443-2767.15327523671i</v>
      </c>
      <c r="U623" s="170" t="str">
        <f t="shared" si="188"/>
        <v>-1.02455974493836+0.29127929213018i</v>
      </c>
      <c r="V623" s="170"/>
    </row>
    <row r="624" spans="1:22" x14ac:dyDescent="0.2">
      <c r="A624" s="8"/>
      <c r="B624" s="170">
        <f t="shared" si="197"/>
        <v>3.9349999999999374</v>
      </c>
      <c r="C624" s="170">
        <f t="shared" si="198"/>
        <v>8609.9375218447803</v>
      </c>
      <c r="D624" s="170">
        <f t="shared" si="189"/>
        <v>8.6099375218447811</v>
      </c>
      <c r="E624" s="170">
        <f t="shared" si="190"/>
        <v>6.8287049501886496</v>
      </c>
      <c r="F624" s="170">
        <f t="shared" si="191"/>
        <v>-91.977199448402843</v>
      </c>
      <c r="G624" s="170">
        <f t="shared" si="192"/>
        <v>0.5431278530798973</v>
      </c>
      <c r="H624" s="170">
        <f t="shared" si="193"/>
        <v>164.23699992107214</v>
      </c>
      <c r="I624" s="170">
        <f t="shared" si="194"/>
        <v>7.3718328032685472</v>
      </c>
      <c r="J624" s="170">
        <f t="shared" si="195"/>
        <v>72.259800472669298</v>
      </c>
      <c r="K624" s="170" t="str">
        <f t="shared" si="181"/>
        <v>1+0.0860360013276275i</v>
      </c>
      <c r="L624" s="170" t="str">
        <f t="shared" si="182"/>
        <v>1-0.0125384966607241i</v>
      </c>
      <c r="M624" s="170" t="str">
        <f t="shared" si="199"/>
        <v>1.00107876211535+0.0734975046669034i</v>
      </c>
      <c r="N624" s="170" t="str">
        <f t="shared" si="183"/>
        <v>1+82.2479658840724i</v>
      </c>
      <c r="O624" s="170" t="str">
        <f t="shared" si="184"/>
        <v>0.998127302858388+0.120306148707596i</v>
      </c>
      <c r="P624" s="170" t="str">
        <f t="shared" si="200"/>
        <v>-8.89680871168811+82.2142465021655i</v>
      </c>
      <c r="Q624" s="170" t="str">
        <f t="shared" si="185"/>
        <v>-0.0757315587794941-2.19369682757317i</v>
      </c>
      <c r="R624" s="170" t="str">
        <f t="shared" si="186"/>
        <v>10000-2254.2718053652i</v>
      </c>
      <c r="S624" s="170" t="str">
        <f t="shared" si="187"/>
        <v>-184850.288039947i</v>
      </c>
      <c r="T624" s="170" t="str">
        <f t="shared" si="196"/>
        <v>9732.68650529732-2747.28557134061i</v>
      </c>
      <c r="U624" s="170" t="str">
        <f t="shared" si="188"/>
        <v>-1.02449331634709+0.289187954877959i</v>
      </c>
      <c r="V624" s="170"/>
    </row>
    <row r="625" spans="1:22" x14ac:dyDescent="0.2">
      <c r="A625" s="8"/>
      <c r="B625" s="170">
        <f t="shared" si="197"/>
        <v>3.9399999999999373</v>
      </c>
      <c r="C625" s="170">
        <f t="shared" si="198"/>
        <v>8709.635899559551</v>
      </c>
      <c r="D625" s="170">
        <f t="shared" si="189"/>
        <v>8.7096358995595509</v>
      </c>
      <c r="E625" s="170">
        <f t="shared" si="190"/>
        <v>6.7284043861480516</v>
      </c>
      <c r="F625" s="170">
        <f t="shared" si="191"/>
        <v>-92.015943122874717</v>
      </c>
      <c r="G625" s="170">
        <f t="shared" si="192"/>
        <v>0.53805635293448817</v>
      </c>
      <c r="H625" s="170">
        <f t="shared" si="193"/>
        <v>164.34241933735373</v>
      </c>
      <c r="I625" s="170">
        <f t="shared" si="194"/>
        <v>7.2664607390825395</v>
      </c>
      <c r="J625" s="170">
        <f t="shared" si="195"/>
        <v>72.326476214479015</v>
      </c>
      <c r="K625" s="170" t="str">
        <f t="shared" si="181"/>
        <v>1+0.0870322512697052i</v>
      </c>
      <c r="L625" s="170" t="str">
        <f t="shared" si="182"/>
        <v>1-0.0126836856092948i</v>
      </c>
      <c r="M625" s="170" t="str">
        <f t="shared" si="199"/>
        <v>1.00110388971297+0.0743485656604104i</v>
      </c>
      <c r="N625" s="170" t="str">
        <f t="shared" si="183"/>
        <v>1+83.2003524429965i</v>
      </c>
      <c r="O625" s="170" t="str">
        <f t="shared" si="184"/>
        <v>0.998083682138325+0.12169922825374i</v>
      </c>
      <c r="P625" s="170" t="str">
        <f t="shared" si="200"/>
        <v>-9.12733500061352+83.1626133497661i</v>
      </c>
      <c r="Q625" s="170" t="str">
        <f t="shared" si="185"/>
        <v>-0.0763284161414346-2.16845962995109i</v>
      </c>
      <c r="R625" s="170" t="str">
        <f t="shared" si="186"/>
        <v>10000-2228.46736939166i</v>
      </c>
      <c r="S625" s="170" t="str">
        <f t="shared" si="187"/>
        <v>-182734.324290116i</v>
      </c>
      <c r="T625" s="170" t="str">
        <f t="shared" si="196"/>
        <v>9732.04081884225-2727.78045038143i</v>
      </c>
      <c r="U625" s="170" t="str">
        <f t="shared" si="188"/>
        <v>-1.02442534935182+0.287134784250677i</v>
      </c>
      <c r="V625" s="170"/>
    </row>
    <row r="626" spans="1:22" x14ac:dyDescent="0.2">
      <c r="A626" s="8"/>
      <c r="B626" s="170">
        <f t="shared" si="197"/>
        <v>3.9449999999999372</v>
      </c>
      <c r="C626" s="170">
        <f t="shared" si="198"/>
        <v>8810.4887300788705</v>
      </c>
      <c r="D626" s="170">
        <f t="shared" si="189"/>
        <v>8.8104887300788697</v>
      </c>
      <c r="E626" s="170">
        <f t="shared" si="190"/>
        <v>6.628096274585519</v>
      </c>
      <c r="F626" s="170">
        <f t="shared" si="191"/>
        <v>-92.054945256815472</v>
      </c>
      <c r="G626" s="170">
        <f t="shared" si="192"/>
        <v>0.53308194852332691</v>
      </c>
      <c r="H626" s="170">
        <f t="shared" si="193"/>
        <v>164.44597198361512</v>
      </c>
      <c r="I626" s="170">
        <f t="shared" si="194"/>
        <v>7.1611782231088457</v>
      </c>
      <c r="J626" s="170">
        <f t="shared" si="195"/>
        <v>72.391026726799652</v>
      </c>
      <c r="K626" s="170" t="str">
        <f t="shared" si="181"/>
        <v>1+0.0880400372424188i</v>
      </c>
      <c r="L626" s="170" t="str">
        <f t="shared" si="182"/>
        <v>1-0.0128305557666546i</v>
      </c>
      <c r="M626" s="170" t="str">
        <f t="shared" si="199"/>
        <v>1.00112960260754+0.0752094814757642i</v>
      </c>
      <c r="N626" s="170" t="str">
        <f t="shared" si="183"/>
        <v>1+84.1637671185177i</v>
      </c>
      <c r="O626" s="170" t="str">
        <f t="shared" si="184"/>
        <v>0.998039045361165+0.123108438900769i</v>
      </c>
      <c r="P626" s="170" t="str">
        <f t="shared" si="200"/>
        <v>-9.36323093660742+84.1218342278656i</v>
      </c>
      <c r="Q626" s="170" t="str">
        <f t="shared" si="185"/>
        <v>-0.0769111536857395-2.14350958066468i</v>
      </c>
      <c r="R626" s="170" t="str">
        <f t="shared" si="186"/>
        <v>10000-2202.95831435413i</v>
      </c>
      <c r="S626" s="170" t="str">
        <f t="shared" si="187"/>
        <v>-180642.581777039i</v>
      </c>
      <c r="T626" s="170" t="str">
        <f t="shared" si="196"/>
        <v>9731.38018110051-2708.63527223896i</v>
      </c>
      <c r="U626" s="170" t="str">
        <f t="shared" si="188"/>
        <v>-1.0243558085369+0.285119502340944i</v>
      </c>
      <c r="V626" s="170"/>
    </row>
    <row r="627" spans="1:22" x14ac:dyDescent="0.2">
      <c r="A627" s="8"/>
      <c r="B627" s="170">
        <f t="shared" si="197"/>
        <v>3.9499999999999371</v>
      </c>
      <c r="C627" s="170">
        <f t="shared" si="198"/>
        <v>8912.5093813361691</v>
      </c>
      <c r="D627" s="170">
        <f t="shared" si="189"/>
        <v>8.9125093813361698</v>
      </c>
      <c r="E627" s="170">
        <f t="shared" si="190"/>
        <v>6.5277804608837089</v>
      </c>
      <c r="F627" s="170">
        <f t="shared" si="191"/>
        <v>-92.094210715583685</v>
      </c>
      <c r="G627" s="170">
        <f t="shared" si="192"/>
        <v>0.52820234125425425</v>
      </c>
      <c r="H627" s="170">
        <f t="shared" si="193"/>
        <v>164.547665106891</v>
      </c>
      <c r="I627" s="170">
        <f t="shared" si="194"/>
        <v>7.0559828021379634</v>
      </c>
      <c r="J627" s="170">
        <f t="shared" si="195"/>
        <v>72.453454391307318</v>
      </c>
      <c r="K627" s="170" t="str">
        <f t="shared" si="181"/>
        <v>1+0.0890594928267071i</v>
      </c>
      <c r="L627" s="170" t="str">
        <f t="shared" si="182"/>
        <v>1-0.0129791266002836i</v>
      </c>
      <c r="M627" s="170" t="str">
        <f t="shared" si="199"/>
        <v>1.00115591443235+0.0760803662264235i</v>
      </c>
      <c r="N627" s="170" t="str">
        <f t="shared" si="183"/>
        <v>1+85.1383376102073i</v>
      </c>
      <c r="O627" s="170" t="str">
        <f t="shared" si="184"/>
        <v>0.9979933688599+0.124533967438028i</v>
      </c>
      <c r="P627" s="170" t="str">
        <f t="shared" si="200"/>
        <v>-9.60462159481749+85.0920303381803i</v>
      </c>
      <c r="Q627" s="170" t="str">
        <f t="shared" si="185"/>
        <v>-0.0774800805072122-2.11884338578423i</v>
      </c>
      <c r="R627" s="170" t="str">
        <f t="shared" si="186"/>
        <v>10000-2177.74125905502i</v>
      </c>
      <c r="S627" s="170" t="str">
        <f t="shared" si="187"/>
        <v>-178574.783242511i</v>
      </c>
      <c r="T627" s="170" t="str">
        <f t="shared" si="196"/>
        <v>9730.70424797241-2689.84744259843i</v>
      </c>
      <c r="U627" s="170" t="str">
        <f t="shared" si="188"/>
        <v>-1.02428465768131+0.283141836062993i</v>
      </c>
      <c r="V627" s="170"/>
    </row>
    <row r="628" spans="1:22" x14ac:dyDescent="0.2">
      <c r="A628" s="8"/>
      <c r="B628" s="170">
        <f t="shared" si="197"/>
        <v>3.954999999999937</v>
      </c>
      <c r="C628" s="170">
        <f t="shared" si="198"/>
        <v>9015.711376058267</v>
      </c>
      <c r="D628" s="170">
        <f t="shared" si="189"/>
        <v>9.0157113760582668</v>
      </c>
      <c r="E628" s="170">
        <f t="shared" si="190"/>
        <v>6.4274567867468075</v>
      </c>
      <c r="F628" s="170">
        <f t="shared" si="191"/>
        <v>-92.133744389158451</v>
      </c>
      <c r="G628" s="170">
        <f t="shared" si="192"/>
        <v>0.52341526858560905</v>
      </c>
      <c r="H628" s="170">
        <f t="shared" si="193"/>
        <v>164.64750591497287</v>
      </c>
      <c r="I628" s="170">
        <f t="shared" si="194"/>
        <v>6.9508720553324164</v>
      </c>
      <c r="J628" s="170">
        <f t="shared" si="195"/>
        <v>72.513761525814417</v>
      </c>
      <c r="K628" s="170" t="str">
        <f t="shared" si="181"/>
        <v>1+0.0900907531503037i</v>
      </c>
      <c r="L628" s="170" t="str">
        <f t="shared" si="182"/>
        <v>1-0.013129417803085i</v>
      </c>
      <c r="M628" s="170" t="str">
        <f t="shared" si="199"/>
        <v>1.0011828391383+0.0769613353472187i</v>
      </c>
      <c r="N628" s="170" t="str">
        <f t="shared" si="183"/>
        <v>1+86.1241930963285i</v>
      </c>
      <c r="O628" s="170" t="str">
        <f t="shared" si="184"/>
        <v>0.997946628416243+0.12597600281778i</v>
      </c>
      <c r="P628" s="170" t="str">
        <f t="shared" si="200"/>
        <v>-9.85163496376586+86.0733241283683i</v>
      </c>
      <c r="Q628" s="170" t="str">
        <f t="shared" si="185"/>
        <v>-0.0780354984081653-2.09445778868456i</v>
      </c>
      <c r="R628" s="170" t="str">
        <f t="shared" si="186"/>
        <v>10000-2152.81286100093i</v>
      </c>
      <c r="S628" s="170" t="str">
        <f t="shared" si="187"/>
        <v>-176530.654602077i</v>
      </c>
      <c r="T628" s="170" t="str">
        <f t="shared" si="196"/>
        <v>9730.01266753799-2671.41441254087i</v>
      </c>
      <c r="U628" s="170" t="str">
        <f t="shared" si="188"/>
        <v>-1.02421185974084+0.281201517109566i</v>
      </c>
      <c r="V628" s="170"/>
    </row>
    <row r="629" spans="1:22" x14ac:dyDescent="0.2">
      <c r="A629" s="8"/>
      <c r="B629" s="170">
        <f t="shared" si="197"/>
        <v>3.9599999999999369</v>
      </c>
      <c r="C629" s="170">
        <f t="shared" si="198"/>
        <v>9120.1083935577808</v>
      </c>
      <c r="D629" s="170">
        <f t="shared" si="189"/>
        <v>9.1201083935577802</v>
      </c>
      <c r="E629" s="170">
        <f t="shared" si="190"/>
        <v>6.3271250901342349</v>
      </c>
      <c r="F629" s="170">
        <f t="shared" si="191"/>
        <v>-92.173551192442559</v>
      </c>
      <c r="G629" s="170">
        <f t="shared" si="192"/>
        <v>0.51871850341455272</v>
      </c>
      <c r="H629" s="170">
        <f t="shared" si="193"/>
        <v>164.74550157165621</v>
      </c>
      <c r="I629" s="170">
        <f t="shared" si="194"/>
        <v>6.8458435935487874</v>
      </c>
      <c r="J629" s="170">
        <f t="shared" si="195"/>
        <v>72.571950379213646</v>
      </c>
      <c r="K629" s="170" t="str">
        <f t="shared" si="181"/>
        <v>1+0.0911339549056475i</v>
      </c>
      <c r="L629" s="170" t="str">
        <f t="shared" si="182"/>
        <v>1-0.013281449295995i</v>
      </c>
      <c r="M629" s="170" t="str">
        <f t="shared" si="199"/>
        <v>1.00121039100122+0.0778525056096525i</v>
      </c>
      <c r="N629" s="170" t="str">
        <f t="shared" si="183"/>
        <v>1+87.1214642509581i</v>
      </c>
      <c r="O629" s="170" t="str">
        <f t="shared" si="184"/>
        <v>0.997898799247793+0.127434736180254i</v>
      </c>
      <c r="P629" s="170" t="str">
        <f t="shared" si="200"/>
        <v>-10.1044020132105+87.0658393009209i</v>
      </c>
      <c r="Q629" s="170" t="str">
        <f t="shared" si="185"/>
        <v>-0.078577702058702-2.07034956962823i</v>
      </c>
      <c r="R629" s="170" t="str">
        <f t="shared" si="186"/>
        <v>10000-2128.16981595973i</v>
      </c>
      <c r="S629" s="170" t="str">
        <f t="shared" si="187"/>
        <v>-174509.924908698i</v>
      </c>
      <c r="T629" s="170" t="str">
        <f t="shared" si="196"/>
        <v>9729.30507988378-2653.33367813722i</v>
      </c>
      <c r="U629" s="170" t="str">
        <f t="shared" si="188"/>
        <v>-1.02413737682987+0.279298281909181i</v>
      </c>
      <c r="V629" s="170"/>
    </row>
    <row r="630" spans="1:22" x14ac:dyDescent="0.2">
      <c r="A630" s="8"/>
      <c r="B630" s="170">
        <f t="shared" si="197"/>
        <v>3.9649999999999368</v>
      </c>
      <c r="C630" s="170">
        <f t="shared" si="198"/>
        <v>9225.7142715462996</v>
      </c>
      <c r="D630" s="170">
        <f t="shared" si="189"/>
        <v>9.2257142715463001</v>
      </c>
      <c r="E630" s="170">
        <f t="shared" si="190"/>
        <v>6.2267852051943242</v>
      </c>
      <c r="F630" s="170">
        <f t="shared" si="191"/>
        <v>-92.213636065557438</v>
      </c>
      <c r="G630" s="170">
        <f t="shared" si="192"/>
        <v>0.51410985346159654</v>
      </c>
      <c r="H630" s="170">
        <f t="shared" si="193"/>
        <v>164.84165919213132</v>
      </c>
      <c r="I630" s="170">
        <f t="shared" si="194"/>
        <v>6.7408950586559211</v>
      </c>
      <c r="J630" s="170">
        <f t="shared" si="195"/>
        <v>72.628023126573879</v>
      </c>
      <c r="K630" s="170" t="str">
        <f t="shared" si="181"/>
        <v>1+0.0921892363680011i</v>
      </c>
      <c r="L630" s="170" t="str">
        <f t="shared" si="182"/>
        <v>1-0.0134352412306231i</v>
      </c>
      <c r="M630" s="170" t="str">
        <f t="shared" si="199"/>
        <v>1.00123858462947+0.078753995137378i</v>
      </c>
      <c r="N630" s="170" t="str">
        <f t="shared" si="183"/>
        <v>1+88.1302832613074i</v>
      </c>
      <c r="O630" s="170" t="str">
        <f t="shared" si="184"/>
        <v>0.997849855994892+0.128910360878975i</v>
      </c>
      <c r="P630" s="170" t="str">
        <f t="shared" si="200"/>
        <v>-10.3630567635865+88.0697008219636i</v>
      </c>
      <c r="Q630" s="170" t="str">
        <f t="shared" si="185"/>
        <v>-0.0791069791532764-2.04651554535356i</v>
      </c>
      <c r="R630" s="170" t="str">
        <f t="shared" si="186"/>
        <v>10000-2103.80885752248i</v>
      </c>
      <c r="S630" s="170" t="str">
        <f t="shared" si="187"/>
        <v>-172512.326316843i</v>
      </c>
      <c r="T630" s="170" t="str">
        <f t="shared" si="196"/>
        <v>9728.58111692626-2635.60278004601i</v>
      </c>
      <c r="U630" s="170" t="str">
        <f t="shared" si="188"/>
        <v>-1.02406117020277+0.277431871583791i</v>
      </c>
      <c r="V630" s="170"/>
    </row>
    <row r="631" spans="1:22" x14ac:dyDescent="0.2">
      <c r="A631" s="8"/>
      <c r="B631" s="170">
        <f t="shared" si="197"/>
        <v>3.9699999999999367</v>
      </c>
      <c r="C631" s="170">
        <f t="shared" si="198"/>
        <v>9332.5430079685611</v>
      </c>
      <c r="D631" s="170">
        <f t="shared" si="189"/>
        <v>9.3325430079685603</v>
      </c>
      <c r="E631" s="170">
        <f t="shared" si="190"/>
        <v>6.1264369621966788</v>
      </c>
      <c r="F631" s="170">
        <f t="shared" si="191"/>
        <v>-92.254003974131521</v>
      </c>
      <c r="G631" s="170">
        <f t="shared" si="192"/>
        <v>0.50958716065128939</v>
      </c>
      <c r="H631" s="170">
        <f t="shared" si="193"/>
        <v>164.93598583851514</v>
      </c>
      <c r="I631" s="170">
        <f t="shared" si="194"/>
        <v>6.6360241228479682</v>
      </c>
      <c r="J631" s="170">
        <f t="shared" si="195"/>
        <v>72.681981864383616</v>
      </c>
      <c r="K631" s="170" t="str">
        <f t="shared" si="181"/>
        <v>1+0.0932567374137793i</v>
      </c>
      <c r="L631" s="170" t="str">
        <f t="shared" si="182"/>
        <v>1-0.0135908139919238i</v>
      </c>
      <c r="M631" s="170" t="str">
        <f t="shared" si="199"/>
        <v>1.00126743497168+0.0796659234218555i</v>
      </c>
      <c r="N631" s="170" t="str">
        <f t="shared" si="183"/>
        <v>1+89.1507838452436i</v>
      </c>
      <c r="O631" s="170" t="str">
        <f t="shared" si="184"/>
        <v>0.997799772707178+0.1304030725064i</v>
      </c>
      <c r="P631" s="170" t="str">
        <f t="shared" si="200"/>
        <v>-10.6277363570665+89.0850349299572i</v>
      </c>
      <c r="Q631" s="170" t="str">
        <f t="shared" si="185"/>
        <v>-0.0796236105636509-2.02295256866707i</v>
      </c>
      <c r="R631" s="170" t="str">
        <f t="shared" si="186"/>
        <v>10000-2079.72675667053i</v>
      </c>
      <c r="S631" s="170" t="str">
        <f t="shared" si="187"/>
        <v>-170537.594046983i</v>
      </c>
      <c r="T631" s="170" t="str">
        <f t="shared" si="196"/>
        <v>9727.84040223117-2618.21930311452i</v>
      </c>
      <c r="U631" s="170" t="str">
        <f t="shared" si="188"/>
        <v>-1.02398320023486+0.275602031906792i</v>
      </c>
      <c r="V631" s="170"/>
    </row>
    <row r="632" spans="1:22" x14ac:dyDescent="0.2">
      <c r="A632" s="8"/>
      <c r="B632" s="170">
        <f t="shared" si="197"/>
        <v>3.9749999999999366</v>
      </c>
      <c r="C632" s="170">
        <f t="shared" si="198"/>
        <v>9440.6087628578698</v>
      </c>
      <c r="D632" s="170">
        <f t="shared" si="189"/>
        <v>9.4406087628578703</v>
      </c>
      <c r="E632" s="170">
        <f t="shared" si="190"/>
        <v>6.026080187463454</v>
      </c>
      <c r="F632" s="170">
        <f t="shared" si="191"/>
        <v>-92.294659909578911</v>
      </c>
      <c r="G632" s="170">
        <f t="shared" si="192"/>
        <v>0.50514830049163673</v>
      </c>
      <c r="H632" s="170">
        <f t="shared" si="193"/>
        <v>165.02848851552179</v>
      </c>
      <c r="I632" s="170">
        <f t="shared" si="194"/>
        <v>6.531228487955091</v>
      </c>
      <c r="J632" s="170">
        <f t="shared" si="195"/>
        <v>72.733828605942875</v>
      </c>
      <c r="K632" s="170" t="str">
        <f t="shared" si="181"/>
        <v>1+0.0943365995390895i</v>
      </c>
      <c r="L632" s="170" t="str">
        <f t="shared" si="182"/>
        <v>1-0.0137481882008981i</v>
      </c>
      <c r="M632" s="170" t="str">
        <f t="shared" si="199"/>
        <v>1.0012969573247+0.0805884113381914i</v>
      </c>
      <c r="N632" s="170" t="str">
        <f t="shared" si="183"/>
        <v>1+90.1831012690137i</v>
      </c>
      <c r="O632" s="170" t="str">
        <f t="shared" si="184"/>
        <v>0.997748522829831+0.131913068919838i</v>
      </c>
      <c r="P632" s="170" t="str">
        <f t="shared" si="200"/>
        <v>-10.8985811302743+90.1119691442913i</v>
      </c>
      <c r="Q632" s="170" t="str">
        <f t="shared" si="185"/>
        <v>-0.0801278704882575-1.99965752804038i</v>
      </c>
      <c r="R632" s="170" t="str">
        <f t="shared" si="186"/>
        <v>10000-2055.92032134749i</v>
      </c>
      <c r="S632" s="170" t="str">
        <f t="shared" si="187"/>
        <v>-168585.466350494i</v>
      </c>
      <c r="T632" s="170" t="str">
        <f t="shared" si="196"/>
        <v>9727.08255083002-2601.18087598365i</v>
      </c>
      <c r="U632" s="170" t="str">
        <f t="shared" si="188"/>
        <v>-1.02390342640316+0.273808513261437i</v>
      </c>
      <c r="V632" s="170"/>
    </row>
    <row r="633" spans="1:22" x14ac:dyDescent="0.2">
      <c r="A633" s="8"/>
      <c r="B633" s="170">
        <f t="shared" si="197"/>
        <v>3.9799999999999365</v>
      </c>
      <c r="C633" s="170">
        <f t="shared" si="198"/>
        <v>9549.9258602129794</v>
      </c>
      <c r="D633" s="170">
        <f t="shared" si="189"/>
        <v>9.54992586021298</v>
      </c>
      <c r="E633" s="170">
        <f t="shared" si="190"/>
        <v>5.9257147032988566</v>
      </c>
      <c r="F633" s="170">
        <f t="shared" si="191"/>
        <v>-92.335608889370292</v>
      </c>
      <c r="G633" s="170">
        <f t="shared" si="192"/>
        <v>0.500791181448761</v>
      </c>
      <c r="H633" s="170">
        <f t="shared" si="193"/>
        <v>165.11917416626775</v>
      </c>
      <c r="I633" s="170">
        <f t="shared" si="194"/>
        <v>6.426505884747618</v>
      </c>
      <c r="J633" s="170">
        <f t="shared" si="195"/>
        <v>72.783565276897463</v>
      </c>
      <c r="K633" s="170" t="str">
        <f t="shared" si="181"/>
        <v>1+0.0954289658784868i</v>
      </c>
      <c r="L633" s="170" t="str">
        <f t="shared" si="182"/>
        <v>1-0.0139073847173268i</v>
      </c>
      <c r="M633" s="170" t="str">
        <f t="shared" si="199"/>
        <v>1.00132716734165+0.08152158116116i</v>
      </c>
      <c r="N633" s="170" t="str">
        <f t="shared" si="183"/>
        <v>1+91.2273723651741i</v>
      </c>
      <c r="O633" s="170" t="str">
        <f t="shared" si="184"/>
        <v>0.997696079189486+0.133440550267678i</v>
      </c>
      <c r="P633" s="170" t="str">
        <f t="shared" si="200"/>
        <v>-11.1757346886937+91.1506322737611i</v>
      </c>
      <c r="Q633" s="170" t="str">
        <f t="shared" si="185"/>
        <v>-0.0806200265980992-1.97662734721136i</v>
      </c>
      <c r="R633" s="170" t="str">
        <f t="shared" si="186"/>
        <v>10000-2032.38639603615i</v>
      </c>
      <c r="S633" s="170" t="str">
        <f t="shared" si="187"/>
        <v>-166655.684474964i</v>
      </c>
      <c r="T633" s="170" t="str">
        <f t="shared" si="196"/>
        <v>9726.30716903141-2584.48517069546i</v>
      </c>
      <c r="U633" s="170" t="str">
        <f t="shared" si="188"/>
        <v>-1.02382180726647+0.272051070599522i</v>
      </c>
      <c r="V633" s="170"/>
    </row>
    <row r="634" spans="1:22" x14ac:dyDescent="0.2">
      <c r="A634" s="8"/>
      <c r="B634" s="170">
        <f t="shared" si="197"/>
        <v>3.9849999999999364</v>
      </c>
      <c r="C634" s="170">
        <f t="shared" si="198"/>
        <v>9660.5087898967195</v>
      </c>
      <c r="D634" s="170">
        <f t="shared" si="189"/>
        <v>9.6605087898967188</v>
      </c>
      <c r="E634" s="170">
        <f t="shared" si="190"/>
        <v>5.8253403279184237</v>
      </c>
      <c r="F634" s="170">
        <f t="shared" si="191"/>
        <v>-92.376855957295319</v>
      </c>
      <c r="G634" s="170">
        <f t="shared" si="192"/>
        <v>0.49651374432134621</v>
      </c>
      <c r="H634" s="170">
        <f t="shared" si="193"/>
        <v>165.20804966821009</v>
      </c>
      <c r="I634" s="170">
        <f t="shared" si="194"/>
        <v>6.3218540722397698</v>
      </c>
      <c r="J634" s="170">
        <f t="shared" si="195"/>
        <v>72.831193710914775</v>
      </c>
      <c r="K634" s="170" t="str">
        <f t="shared" si="181"/>
        <v>1+0.0965339812239459i</v>
      </c>
      <c r="L634" s="170" t="str">
        <f t="shared" si="182"/>
        <v>1-0.0140684246425359i</v>
      </c>
      <c r="M634" s="170" t="str">
        <f t="shared" si="199"/>
        <v>1.00135808104029+0.08246555658141i</v>
      </c>
      <c r="N634" s="170" t="str">
        <f t="shared" si="183"/>
        <v>1+92.2837355507271i</v>
      </c>
      <c r="O634" s="170" t="str">
        <f t="shared" si="184"/>
        <v>0.997642413979831+0.134985719015918i</v>
      </c>
      <c r="P634" s="170" t="str">
        <f t="shared" si="200"/>
        <v>-11.4593439828099+92.2011544249197i</v>
      </c>
      <c r="Q634" s="170" t="str">
        <f t="shared" si="185"/>
        <v>-0.0811003401792711-1.95385898478986i</v>
      </c>
      <c r="R634" s="170" t="str">
        <f t="shared" si="186"/>
        <v>10000-2009.1218613402i</v>
      </c>
      <c r="S634" s="170" t="str">
        <f t="shared" si="187"/>
        <v>-164747.992629896i</v>
      </c>
      <c r="T634" s="170" t="str">
        <f t="shared" si="196"/>
        <v>9725.51385422989-2568.12990230437i</v>
      </c>
      <c r="U634" s="170" t="str">
        <f t="shared" si="188"/>
        <v>-1.02373830044525+0.27032946340046i</v>
      </c>
      <c r="V634" s="170"/>
    </row>
    <row r="635" spans="1:22" x14ac:dyDescent="0.2">
      <c r="A635" s="8"/>
      <c r="B635" s="170">
        <f t="shared" si="197"/>
        <v>3.9899999999999363</v>
      </c>
      <c r="C635" s="170">
        <f t="shared" si="198"/>
        <v>9772.3722095566754</v>
      </c>
      <c r="D635" s="170">
        <f t="shared" si="189"/>
        <v>9.772372209556675</v>
      </c>
      <c r="E635" s="170">
        <f t="shared" si="190"/>
        <v>5.7249568753766855</v>
      </c>
      <c r="F635" s="170">
        <f t="shared" si="191"/>
        <v>-92.418406183715049</v>
      </c>
      <c r="G635" s="170">
        <f t="shared" si="192"/>
        <v>0.49231396161300489</v>
      </c>
      <c r="H635" s="170">
        <f t="shared" si="193"/>
        <v>165.29512182921511</v>
      </c>
      <c r="I635" s="170">
        <f t="shared" si="194"/>
        <v>6.2172708369896901</v>
      </c>
      <c r="J635" s="170">
        <f t="shared" si="195"/>
        <v>72.876715645500056</v>
      </c>
      <c r="K635" s="170" t="str">
        <f t="shared" si="181"/>
        <v>1+0.0976517920440545i</v>
      </c>
      <c r="L635" s="170" t="str">
        <f t="shared" si="182"/>
        <v>1-0.014231329322193i</v>
      </c>
      <c r="M635" s="170" t="str">
        <f t="shared" si="199"/>
        <v>1.00138971481148+0.0834204627218615i</v>
      </c>
      <c r="N635" s="170" t="str">
        <f t="shared" si="183"/>
        <v>1+93.3523308454694i</v>
      </c>
      <c r="O635" s="170" t="str">
        <f t="shared" si="184"/>
        <v>0.997587498746862+0.136548779975003i</v>
      </c>
      <c r="P635" s="170" t="str">
        <f t="shared" si="200"/>
        <v>-11.7495593860248+93.2636670102964i</v>
      </c>
      <c r="Q635" s="170" t="str">
        <f t="shared" si="185"/>
        <v>-0.081569066272136-1.93134943386765i</v>
      </c>
      <c r="R635" s="170" t="str">
        <f t="shared" si="186"/>
        <v>10000-1986.12363357076i</v>
      </c>
      <c r="S635" s="170" t="str">
        <f t="shared" si="187"/>
        <v>-162862.137952803i</v>
      </c>
      <c r="T635" s="170" t="str">
        <f t="shared" si="196"/>
        <v>9724.70219470988-2552.11282849098i</v>
      </c>
      <c r="U635" s="170" t="str">
        <f t="shared" si="188"/>
        <v>-1.02365286260104+0.26864345563063i</v>
      </c>
      <c r="V635" s="170"/>
    </row>
    <row r="636" spans="1:22" x14ac:dyDescent="0.2">
      <c r="A636" s="8"/>
      <c r="B636" s="170">
        <f t="shared" si="197"/>
        <v>3.9949999999999362</v>
      </c>
      <c r="C636" s="170">
        <f t="shared" si="198"/>
        <v>9885.5309465679402</v>
      </c>
      <c r="D636" s="170">
        <f t="shared" si="189"/>
        <v>9.8855309465679397</v>
      </c>
      <c r="E636" s="170">
        <f t="shared" si="190"/>
        <v>5.6245641554935588</v>
      </c>
      <c r="F636" s="170">
        <f t="shared" si="191"/>
        <v>-92.460264665805354</v>
      </c>
      <c r="G636" s="170">
        <f t="shared" si="192"/>
        <v>0.48818983690281581</v>
      </c>
      <c r="H636" s="170">
        <f t="shared" si="193"/>
        <v>165.38039738375241</v>
      </c>
      <c r="I636" s="170">
        <f t="shared" si="194"/>
        <v>6.1127539923963745</v>
      </c>
      <c r="J636" s="170">
        <f t="shared" si="195"/>
        <v>72.920132717947055</v>
      </c>
      <c r="K636" s="170" t="str">
        <f t="shared" si="181"/>
        <v>1+0.0987825465034258i</v>
      </c>
      <c r="L636" s="170" t="str">
        <f t="shared" si="182"/>
        <v>1-0.0143961203491369i</v>
      </c>
      <c r="M636" s="170" t="str">
        <f t="shared" si="199"/>
        <v>1.00142208542786+0.0843864261542889i</v>
      </c>
      <c r="N636" s="170" t="str">
        <f t="shared" si="183"/>
        <v>1+94.4332998905494i</v>
      </c>
      <c r="O636" s="170" t="str">
        <f t="shared" si="184"/>
        <v>0.997531304373795+0.138129940326968i</v>
      </c>
      <c r="P636" s="170" t="str">
        <f t="shared" si="200"/>
        <v>-12.0465347743865+94.3383027564685i</v>
      </c>
      <c r="Q636" s="170" t="str">
        <f t="shared" si="185"/>
        <v>-0.0820264538072621-1.90909572163262i</v>
      </c>
      <c r="R636" s="170" t="str">
        <f t="shared" si="186"/>
        <v>10000-1963.38866433766i</v>
      </c>
      <c r="S636" s="170" t="str">
        <f t="shared" si="187"/>
        <v>-160997.870475688i</v>
      </c>
      <c r="T636" s="170" t="str">
        <f t="shared" si="196"/>
        <v>9723.87176944611-2536.43174917889i</v>
      </c>
      <c r="U636" s="170" t="str">
        <f t="shared" si="188"/>
        <v>-1.02356544941538+0.266992815703041i</v>
      </c>
      <c r="V636" s="170"/>
    </row>
    <row r="637" spans="1:22" x14ac:dyDescent="0.2">
      <c r="A637" s="8"/>
      <c r="B637" s="170">
        <f t="shared" si="197"/>
        <v>3.9999999999999361</v>
      </c>
      <c r="C637" s="170">
        <f t="shared" si="198"/>
        <v>9999.9999999985339</v>
      </c>
      <c r="D637" s="170">
        <f t="shared" si="189"/>
        <v>9.9999999999985345</v>
      </c>
      <c r="E637" s="170">
        <f t="shared" si="190"/>
        <v>5.5241619737798757</v>
      </c>
      <c r="F637" s="170">
        <f t="shared" si="191"/>
        <v>-92.502436527790522</v>
      </c>
      <c r="G637" s="170">
        <f t="shared" si="192"/>
        <v>0.48413940421568058</v>
      </c>
      <c r="H637" s="170">
        <f t="shared" si="193"/>
        <v>165.46388298921474</v>
      </c>
      <c r="I637" s="170">
        <f t="shared" si="194"/>
        <v>6.0083013779955561</v>
      </c>
      <c r="J637" s="170">
        <f t="shared" si="195"/>
        <v>72.961446461424217</v>
      </c>
      <c r="K637" s="170" t="str">
        <f t="shared" si="181"/>
        <v>1+0.0999263944823385i</v>
      </c>
      <c r="L637" s="170" t="str">
        <f t="shared" si="182"/>
        <v>1-0.0145628195662397i</v>
      </c>
      <c r="M637" s="170" t="str">
        <f t="shared" si="199"/>
        <v>1.00145521005275+0.0853635749160988i</v>
      </c>
      <c r="N637" s="170" t="str">
        <f t="shared" si="183"/>
        <v>1+95.5267859672433i</v>
      </c>
      <c r="O637" s="170" t="str">
        <f t="shared" si="184"/>
        <v>0.99747380106563+0.139729409652907i</v>
      </c>
      <c r="P637" s="170" t="str">
        <f t="shared" si="200"/>
        <v>-12.3504276081769+95.425195711982i</v>
      </c>
      <c r="Q637" s="170" t="str">
        <f t="shared" si="185"/>
        <v>-0.0824727457381943-1.88709490898729i</v>
      </c>
      <c r="R637" s="170" t="str">
        <f t="shared" si="186"/>
        <v>10000-1940.91394014535i</v>
      </c>
      <c r="S637" s="170" t="str">
        <f t="shared" si="187"/>
        <v>-159154.943091919i</v>
      </c>
      <c r="T637" s="170" t="str">
        <f t="shared" si="196"/>
        <v>9723.02214789975-2521.08450615404i</v>
      </c>
      <c r="U637" s="170" t="str">
        <f t="shared" si="188"/>
        <v>-1.0234760155684+0.265377316437268i</v>
      </c>
      <c r="V637" s="170"/>
    </row>
    <row r="638" spans="1:22" x14ac:dyDescent="0.2">
      <c r="A638" s="8"/>
      <c r="B638" s="170">
        <f t="shared" si="197"/>
        <v>4.0049999999999359</v>
      </c>
      <c r="C638" s="170">
        <f t="shared" si="198"/>
        <v>10115.794542597501</v>
      </c>
      <c r="D638" s="170">
        <f t="shared" si="189"/>
        <v>10.1157945425975</v>
      </c>
      <c r="E638" s="170">
        <f t="shared" si="190"/>
        <v>5.4237501313618282</v>
      </c>
      <c r="F638" s="170">
        <f t="shared" si="191"/>
        <v>-92.544926921166649</v>
      </c>
      <c r="G638" s="170">
        <f t="shared" si="192"/>
        <v>0.48016072739141669</v>
      </c>
      <c r="H638" s="170">
        <f t="shared" si="193"/>
        <v>165.54558522235803</v>
      </c>
      <c r="I638" s="170">
        <f t="shared" si="194"/>
        <v>5.9039108587532452</v>
      </c>
      <c r="J638" s="170">
        <f t="shared" si="195"/>
        <v>73.000658301191379</v>
      </c>
      <c r="K638" s="170" t="str">
        <f t="shared" si="181"/>
        <v>1+0.101083487596603i</v>
      </c>
      <c r="L638" s="170" t="str">
        <f t="shared" si="182"/>
        <v>1-0.0147314490693021i</v>
      </c>
      <c r="M638" s="170" t="str">
        <f t="shared" si="199"/>
        <v>1.00148910624928+0.0863520385273009i</v>
      </c>
      <c r="N638" s="170" t="str">
        <f t="shared" si="183"/>
        <v>1+96.6329340159461i</v>
      </c>
      <c r="O638" s="170" t="str">
        <f t="shared" si="184"/>
        <v>0.997414958333352+0.141347399960745i</v>
      </c>
      <c r="P638" s="170" t="str">
        <f t="shared" si="200"/>
        <v>-12.6613990153989+96.5244812551052i</v>
      </c>
      <c r="Q638" s="170" t="str">
        <f t="shared" si="185"/>
        <v>-0.0829081791711252-1.86534409017154i</v>
      </c>
      <c r="R638" s="170" t="str">
        <f t="shared" si="186"/>
        <v>10000-1918.69648199348i</v>
      </c>
      <c r="S638" s="170" t="str">
        <f t="shared" si="187"/>
        <v>-157333.111523465i</v>
      </c>
      <c r="T638" s="170" t="str">
        <f t="shared" si="196"/>
        <v>9722.15288981032-2506.06898268675i</v>
      </c>
      <c r="U638" s="170" t="str">
        <f t="shared" si="188"/>
        <v>-1.02338451471688+0.263796735019658i</v>
      </c>
      <c r="V638" s="170"/>
    </row>
    <row r="639" spans="1:22" x14ac:dyDescent="0.2">
      <c r="A639" s="8"/>
      <c r="B639" s="170">
        <f t="shared" si="197"/>
        <v>4.0099999999999358</v>
      </c>
      <c r="C639" s="170">
        <f t="shared" si="198"/>
        <v>10232.929922806041</v>
      </c>
      <c r="D639" s="170">
        <f t="shared" si="189"/>
        <v>10.23292992280604</v>
      </c>
      <c r="E639" s="170">
        <f t="shared" si="190"/>
        <v>5.3233284249041706</v>
      </c>
      <c r="F639" s="170">
        <f t="shared" si="191"/>
        <v>-92.587741024914223</v>
      </c>
      <c r="G639" s="170">
        <f t="shared" si="192"/>
        <v>0.47625189945441071</v>
      </c>
      <c r="H639" s="170">
        <f t="shared" si="193"/>
        <v>165.62551057586097</v>
      </c>
      <c r="I639" s="170">
        <f t="shared" si="194"/>
        <v>5.7995803243585815</v>
      </c>
      <c r="J639" s="170">
        <f t="shared" si="195"/>
        <v>73.037769550946749</v>
      </c>
      <c r="K639" s="170" t="str">
        <f t="shared" si="181"/>
        <v>1+0.102253979217659i</v>
      </c>
      <c r="L639" s="170" t="str">
        <f t="shared" si="182"/>
        <v>1-0.0149020312099821i</v>
      </c>
      <c r="M639" s="170" t="str">
        <f t="shared" si="199"/>
        <v>1.00152379198965+0.0873519480076769i</v>
      </c>
      <c r="N639" s="170" t="str">
        <f t="shared" si="183"/>
        <v>1+97.7518906553835i</v>
      </c>
      <c r="O639" s="170" t="str">
        <f t="shared" si="184"/>
        <v>0.997354744977766+0.142984125713346i</v>
      </c>
      <c r="P639" s="170" t="str">
        <f t="shared" si="200"/>
        <v>-12.9796138772088+97.6362961014078i</v>
      </c>
      <c r="Q639" s="170" t="str">
        <f t="shared" si="185"/>
        <v>-0.0833329854915194-1.84384039238949i</v>
      </c>
      <c r="R639" s="170" t="str">
        <f t="shared" si="186"/>
        <v>10000-1896.73334498203i</v>
      </c>
      <c r="S639" s="170" t="str">
        <f t="shared" si="187"/>
        <v>-155532.134288527i</v>
      </c>
      <c r="T639" s="170" t="str">
        <f t="shared" si="196"/>
        <v>9721.26354498379-2491.38310315602i</v>
      </c>
      <c r="U639" s="170" t="str">
        <f t="shared" si="188"/>
        <v>-1.02329089947198+0.262250852963792i</v>
      </c>
      <c r="V639" s="170"/>
    </row>
    <row r="640" spans="1:22" x14ac:dyDescent="0.2">
      <c r="A640" s="8"/>
      <c r="B640" s="170">
        <f t="shared" si="197"/>
        <v>4.0149999999999357</v>
      </c>
      <c r="C640" s="170">
        <f t="shared" si="198"/>
        <v>10351.421666791919</v>
      </c>
      <c r="D640" s="170">
        <f t="shared" si="189"/>
        <v>10.35142166679192</v>
      </c>
      <c r="E640" s="170">
        <f t="shared" si="190"/>
        <v>5.2228966465322966</v>
      </c>
      <c r="F640" s="170">
        <f t="shared" si="191"/>
        <v>-92.630884045700398</v>
      </c>
      <c r="G640" s="170">
        <f t="shared" si="192"/>
        <v>0.47241104198262607</v>
      </c>
      <c r="H640" s="170">
        <f t="shared" si="193"/>
        <v>165.70366545499982</v>
      </c>
      <c r="I640" s="170">
        <f t="shared" si="194"/>
        <v>5.695307688514923</v>
      </c>
      <c r="J640" s="170">
        <f t="shared" si="195"/>
        <v>73.072781409299424</v>
      </c>
      <c r="K640" s="170" t="str">
        <f t="shared" si="181"/>
        <v>1+0.103438024492903i</v>
      </c>
      <c r="L640" s="170" t="str">
        <f t="shared" si="182"/>
        <v>1-0.0150745885987577i</v>
      </c>
      <c r="M640" s="170" t="str">
        <f t="shared" si="199"/>
        <v>1.0015592856647+0.0883634358941453i</v>
      </c>
      <c r="N640" s="170" t="str">
        <f t="shared" si="183"/>
        <v>1+98.8838042020461i</v>
      </c>
      <c r="O640" s="170" t="str">
        <f t="shared" si="184"/>
        <v>0.997293129072952+0.144639803856936i</v>
      </c>
      <c r="P640" s="170" t="str">
        <f t="shared" si="200"/>
        <v>-13.3052409153387+98.7607783111526i</v>
      </c>
      <c r="Q640" s="170" t="str">
        <f t="shared" si="185"/>
        <v>-0.0837473904878046-1.82258097544051i</v>
      </c>
      <c r="R640" s="170" t="str">
        <f t="shared" si="186"/>
        <v>10000-1875.021617921i</v>
      </c>
      <c r="S640" s="170" t="str">
        <f t="shared" si="187"/>
        <v>-153751.772669522i</v>
      </c>
      <c r="T640" s="170" t="str">
        <f t="shared" si="196"/>
        <v>9720.35365307603-2477.02483267622i</v>
      </c>
      <c r="U640" s="170" t="str">
        <f t="shared" si="188"/>
        <v>-1.02319512137643+0.260739456071181i</v>
      </c>
      <c r="V640" s="170"/>
    </row>
    <row r="641" spans="1:22" x14ac:dyDescent="0.2">
      <c r="A641" s="8"/>
      <c r="B641" s="170">
        <f t="shared" si="197"/>
        <v>4.0199999999999356</v>
      </c>
      <c r="C641" s="170">
        <f t="shared" si="198"/>
        <v>10471.285480507458</v>
      </c>
      <c r="D641" s="170">
        <f t="shared" si="189"/>
        <v>10.471285480507458</v>
      </c>
      <c r="E641" s="170">
        <f t="shared" si="190"/>
        <v>5.1224545837536084</v>
      </c>
      <c r="F641" s="170">
        <f t="shared" si="191"/>
        <v>-92.674361218069052</v>
      </c>
      <c r="G641" s="170">
        <f t="shared" si="192"/>
        <v>0.46863630447678101</v>
      </c>
      <c r="H641" s="170">
        <f t="shared" si="193"/>
        <v>165.78005617443668</v>
      </c>
      <c r="I641" s="170">
        <f t="shared" si="194"/>
        <v>5.5910908882303891</v>
      </c>
      <c r="J641" s="170">
        <f t="shared" si="195"/>
        <v>73.105694956367628</v>
      </c>
      <c r="K641" s="170" t="str">
        <f t="shared" si="181"/>
        <v>1+0.104635780366252i</v>
      </c>
      <c r="L641" s="170" t="str">
        <f t="shared" si="182"/>
        <v>1-0.0152491441079238i</v>
      </c>
      <c r="M641" s="170" t="str">
        <f t="shared" si="199"/>
        <v>1.00159560609365+0.0893866362583282i</v>
      </c>
      <c r="N641" s="170" t="str">
        <f t="shared" si="183"/>
        <v>1+100.028824689848i</v>
      </c>
      <c r="O641" s="170" t="str">
        <f t="shared" si="184"/>
        <v>0.997230077949344+0.146314653849858i</v>
      </c>
      <c r="P641" s="170" t="str">
        <f t="shared" si="200"/>
        <v>-13.6384527815539+99.8980672964882i</v>
      </c>
      <c r="Q641" s="170" t="str">
        <f t="shared" si="185"/>
        <v>-0.0841516144721312-1.80156303135442i</v>
      </c>
      <c r="R641" s="170" t="str">
        <f t="shared" si="186"/>
        <v>10000-1853.55842294446i</v>
      </c>
      <c r="S641" s="170" t="str">
        <f t="shared" si="187"/>
        <v>-151991.790681446i</v>
      </c>
      <c r="T641" s="170" t="str">
        <f t="shared" si="196"/>
        <v>9719.42274337194-2462.99217672556i</v>
      </c>
      <c r="U641" s="170" t="str">
        <f t="shared" si="188"/>
        <v>-1.02309713088126+0.259262334392165i</v>
      </c>
      <c r="V641" s="170"/>
    </row>
    <row r="642" spans="1:22" x14ac:dyDescent="0.2">
      <c r="A642" s="8"/>
      <c r="B642" s="170">
        <f t="shared" si="197"/>
        <v>4.0249999999999355</v>
      </c>
      <c r="C642" s="170">
        <f t="shared" si="198"/>
        <v>10592.537251771333</v>
      </c>
      <c r="D642" s="170">
        <f t="shared" si="189"/>
        <v>10.592537251771333</v>
      </c>
      <c r="E642" s="170">
        <f t="shared" si="190"/>
        <v>5.0220020193769788</v>
      </c>
      <c r="F642" s="170">
        <f t="shared" si="191"/>
        <v>-92.718177804620126</v>
      </c>
      <c r="G642" s="170">
        <f t="shared" si="192"/>
        <v>0.46492586373065425</v>
      </c>
      <c r="H642" s="170">
        <f t="shared" si="193"/>
        <v>165.85468895511849</v>
      </c>
      <c r="I642" s="170">
        <f t="shared" si="194"/>
        <v>5.4869278831076329</v>
      </c>
      <c r="J642" s="170">
        <f t="shared" si="195"/>
        <v>73.136511150498364</v>
      </c>
      <c r="K642" s="170" t="str">
        <f t="shared" si="181"/>
        <v>1+0.105847405598952i</v>
      </c>
      <c r="L642" s="170" t="str">
        <f t="shared" si="182"/>
        <v>1-0.0154257208746241i</v>
      </c>
      <c r="M642" s="170" t="str">
        <f t="shared" si="199"/>
        <v>1.00163277253407+0.0904216847243279i</v>
      </c>
      <c r="N642" s="170" t="str">
        <f t="shared" si="183"/>
        <v>1+101.187103890016i</v>
      </c>
      <c r="O642" s="170" t="str">
        <f t="shared" si="184"/>
        <v>0.997165558176399+0.148008897691665i</v>
      </c>
      <c r="P642" s="170" t="str">
        <f t="shared" si="200"/>
        <v>-13.9794261491969+101.048303828433i</v>
      </c>
      <c r="Q642" s="170" t="str">
        <f t="shared" si="185"/>
        <v>-0.0845458723983351-1.78078378403058i</v>
      </c>
      <c r="R642" s="170" t="str">
        <f t="shared" si="186"/>
        <v>10000-1832.34091512918i</v>
      </c>
      <c r="S642" s="170" t="str">
        <f t="shared" si="187"/>
        <v>-150251.955040593i</v>
      </c>
      <c r="T642" s="170" t="str">
        <f t="shared" si="196"/>
        <v>9718.47033456023-2449.2831807768i</v>
      </c>
      <c r="U642" s="170" t="str">
        <f t="shared" si="188"/>
        <v>-1.02299687732213+0.257819282187032i</v>
      </c>
      <c r="V642" s="170"/>
    </row>
    <row r="643" spans="1:22" x14ac:dyDescent="0.2">
      <c r="A643" s="8"/>
      <c r="B643" s="170">
        <f t="shared" si="197"/>
        <v>4.0299999999999354</v>
      </c>
      <c r="C643" s="170">
        <f t="shared" si="198"/>
        <v>10715.193052374472</v>
      </c>
      <c r="D643" s="170">
        <f t="shared" si="189"/>
        <v>10.715193052374472</v>
      </c>
      <c r="E643" s="170">
        <f t="shared" si="190"/>
        <v>4.921538731432646</v>
      </c>
      <c r="F643" s="170">
        <f t="shared" si="191"/>
        <v>-92.762339096176447</v>
      </c>
      <c r="G643" s="170">
        <f t="shared" si="192"/>
        <v>0.46127792320177075</v>
      </c>
      <c r="H643" s="170">
        <f t="shared" si="193"/>
        <v>165.92756992128358</v>
      </c>
      <c r="I643" s="170">
        <f t="shared" si="194"/>
        <v>5.3828166546344169</v>
      </c>
      <c r="J643" s="170">
        <f t="shared" si="195"/>
        <v>73.16523082510713</v>
      </c>
      <c r="K643" s="170" t="str">
        <f t="shared" si="181"/>
        <v>1+0.107073060790614i</v>
      </c>
      <c r="L643" s="170" t="str">
        <f t="shared" si="182"/>
        <v>1-0.0156043423039177i</v>
      </c>
      <c r="M643" s="170" t="str">
        <f t="shared" si="199"/>
        <v>1.00167080469211+0.0914687184866963i</v>
      </c>
      <c r="N643" s="170" t="str">
        <f t="shared" si="183"/>
        <v>1+102.358795331202i</v>
      </c>
      <c r="O643" s="170" t="str">
        <f t="shared" si="184"/>
        <v>0.997099535544882+0.149722759952543i</v>
      </c>
      <c r="P643" s="170" t="str">
        <f t="shared" si="200"/>
        <v>-14.3283418068602+102.211630043628i</v>
      </c>
      <c r="Q643" s="170" t="str">
        <f t="shared" si="185"/>
        <v>-0.0849303739771281-1.76024048888132i</v>
      </c>
      <c r="R643" s="170" t="str">
        <f t="shared" si="186"/>
        <v>10000-1811.36628211748i</v>
      </c>
      <c r="S643" s="170" t="str">
        <f t="shared" si="187"/>
        <v>-148532.035133634i</v>
      </c>
      <c r="T643" s="170" t="str">
        <f t="shared" si="196"/>
        <v>9717.49593450388-2435.89592992955i</v>
      </c>
      <c r="U643" s="170" t="str">
        <f t="shared" si="188"/>
        <v>-1.02289430889515+0.256410097887321i</v>
      </c>
      <c r="V643" s="170"/>
    </row>
    <row r="644" spans="1:22" x14ac:dyDescent="0.2">
      <c r="A644" s="8"/>
      <c r="B644" s="170">
        <f t="shared" si="197"/>
        <v>4.0349999999999353</v>
      </c>
      <c r="C644" s="170">
        <f t="shared" si="198"/>
        <v>10839.269140210423</v>
      </c>
      <c r="D644" s="170">
        <f t="shared" si="189"/>
        <v>10.839269140210423</v>
      </c>
      <c r="E644" s="170">
        <f t="shared" si="190"/>
        <v>4.8210644930890734</v>
      </c>
      <c r="F644" s="170">
        <f t="shared" si="191"/>
        <v>-92.80685041193783</v>
      </c>
      <c r="G644" s="170">
        <f t="shared" si="192"/>
        <v>0.457690712382675</v>
      </c>
      <c r="H644" s="170">
        <f t="shared" si="193"/>
        <v>165.99870509757332</v>
      </c>
      <c r="I644" s="170">
        <f t="shared" si="194"/>
        <v>5.2787552054717484</v>
      </c>
      <c r="J644" s="170">
        <f t="shared" si="195"/>
        <v>73.191854685635491</v>
      </c>
      <c r="K644" s="170" t="str">
        <f t="shared" si="181"/>
        <v>1+0.108312908400506i</v>
      </c>
      <c r="L644" s="170" t="str">
        <f t="shared" si="182"/>
        <v>1-0.0157850320718818i</v>
      </c>
      <c r="M644" s="170" t="str">
        <f t="shared" si="199"/>
        <v>1.0017097227329+0.0925278763286242i</v>
      </c>
      <c r="N644" s="170" t="str">
        <f t="shared" si="183"/>
        <v>1+103.544054319838i</v>
      </c>
      <c r="O644" s="170" t="str">
        <f t="shared" si="184"/>
        <v>0.997031975048718+0.15145646780308i</v>
      </c>
      <c r="P644" s="170" t="str">
        <f t="shared" si="200"/>
        <v>-14.6853847542442+103.388189450863i</v>
      </c>
      <c r="Q644" s="170" t="str">
        <f t="shared" si="185"/>
        <v>-0.0853053237885684-1.73993043247896i</v>
      </c>
      <c r="R644" s="170" t="str">
        <f t="shared" si="186"/>
        <v>10000-1790.63174374447i</v>
      </c>
      <c r="S644" s="170" t="str">
        <f t="shared" si="187"/>
        <v>-146831.802987047i</v>
      </c>
      <c r="T644" s="170" t="str">
        <f t="shared" si="196"/>
        <v>9716.49904000562-2422.82854854412i</v>
      </c>
      <c r="U644" s="170" t="str">
        <f t="shared" si="188"/>
        <v>-1.02278937263217+0.255034584057276i</v>
      </c>
      <c r="V644" s="170"/>
    </row>
    <row r="645" spans="1:22" x14ac:dyDescent="0.2">
      <c r="A645" s="8"/>
      <c r="B645" s="170">
        <f t="shared" si="197"/>
        <v>4.0399999999999352</v>
      </c>
      <c r="C645" s="170">
        <f t="shared" si="198"/>
        <v>10964.781961430219</v>
      </c>
      <c r="D645" s="170">
        <f t="shared" si="189"/>
        <v>10.964781961430219</v>
      </c>
      <c r="E645" s="170">
        <f t="shared" si="190"/>
        <v>4.7205790725709083</v>
      </c>
      <c r="F645" s="170">
        <f t="shared" si="191"/>
        <v>-92.851717099622519</v>
      </c>
      <c r="G645" s="170">
        <f t="shared" si="192"/>
        <v>0.45416248617427096</v>
      </c>
      <c r="H645" s="170">
        <f t="shared" si="193"/>
        <v>166.06810040624745</v>
      </c>
      <c r="I645" s="170">
        <f t="shared" si="194"/>
        <v>5.174741558745179</v>
      </c>
      <c r="J645" s="170">
        <f t="shared" si="195"/>
        <v>73.216383306624934</v>
      </c>
      <c r="K645" s="170" t="str">
        <f t="shared" si="181"/>
        <v>1+0.109567112769087i</v>
      </c>
      <c r="L645" s="170" t="str">
        <f t="shared" si="182"/>
        <v>1-0.0159678141287491i</v>
      </c>
      <c r="M645" s="170" t="str">
        <f t="shared" si="199"/>
        <v>1.00174954729132+0.0935992986403379i</v>
      </c>
      <c r="N645" s="170" t="str">
        <f t="shared" si="183"/>
        <v>1+104.743037960719i</v>
      </c>
      <c r="O645" s="170" t="str">
        <f t="shared" si="184"/>
        <v>0.996962840866439+0.153210251044371i</v>
      </c>
      <c r="P645" s="170" t="str">
        <f t="shared" si="200"/>
        <v>-15.0507443002454+104.578126937344i</v>
      </c>
      <c r="Q645" s="170" t="str">
        <f t="shared" si="185"/>
        <v>-0.0856709213919134-1.71985093220722i</v>
      </c>
      <c r="R645" s="170" t="str">
        <f t="shared" si="186"/>
        <v>10000-1770.13455166955i</v>
      </c>
      <c r="S645" s="170" t="str">
        <f t="shared" si="187"/>
        <v>-145151.033236903i</v>
      </c>
      <c r="T645" s="170" t="str">
        <f t="shared" si="196"/>
        <v>9715.47913656918-2410.07919987693i</v>
      </c>
      <c r="U645" s="170" t="str">
        <f t="shared" si="188"/>
        <v>-1.0226820143757+0.253692547355467i</v>
      </c>
      <c r="V645" s="170"/>
    </row>
    <row r="646" spans="1:22" x14ac:dyDescent="0.2">
      <c r="A646" s="8"/>
      <c r="B646" s="170">
        <f t="shared" si="197"/>
        <v>4.0449999999999351</v>
      </c>
      <c r="C646" s="170">
        <f t="shared" si="198"/>
        <v>11091.74815262236</v>
      </c>
      <c r="D646" s="170">
        <f t="shared" si="189"/>
        <v>11.09174815262236</v>
      </c>
      <c r="E646" s="170">
        <f t="shared" si="190"/>
        <v>4.6200822330742799</v>
      </c>
      <c r="F646" s="170">
        <f t="shared" si="191"/>
        <v>-92.89694453559575</v>
      </c>
      <c r="G646" s="170">
        <f t="shared" si="192"/>
        <v>0.45069152425983333</v>
      </c>
      <c r="H646" s="170">
        <f t="shared" si="193"/>
        <v>166.13576166449857</v>
      </c>
      <c r="I646" s="170">
        <f t="shared" si="194"/>
        <v>5.0707737573341136</v>
      </c>
      <c r="J646" s="170">
        <f t="shared" si="195"/>
        <v>73.238817128902824</v>
      </c>
      <c r="K646" s="170" t="str">
        <f t="shared" si="181"/>
        <v>1+0.110835840139785i</v>
      </c>
      <c r="L646" s="170" t="str">
        <f t="shared" si="182"/>
        <v>1-0.0161527127020836i</v>
      </c>
      <c r="M646" s="170" t="str">
        <f t="shared" si="199"/>
        <v>1.00179029948287+0.0946831274377014i</v>
      </c>
      <c r="N646" s="170" t="str">
        <f t="shared" si="183"/>
        <v>1+105.955905177828i</v>
      </c>
      <c r="O646" s="170" t="str">
        <f t="shared" si="184"/>
        <v>0.996892096342186+0.154984342138487i</v>
      </c>
      <c r="P646" s="170" t="str">
        <f t="shared" si="200"/>
        <v>-15.4246141633314+105.781588774697i</v>
      </c>
      <c r="Q646" s="170" t="str">
        <f t="shared" si="185"/>
        <v>-0.0860273614328963-1.69999933591622i</v>
      </c>
      <c r="R646" s="170" t="str">
        <f t="shared" si="186"/>
        <v>10000-1749.87198901211i</v>
      </c>
      <c r="S646" s="170" t="str">
        <f t="shared" si="187"/>
        <v>-143489.503098993i</v>
      </c>
      <c r="T646" s="170" t="str">
        <f t="shared" si="196"/>
        <v>9714.43569815582-2397.6460857171i</v>
      </c>
      <c r="U646" s="170" t="str">
        <f t="shared" si="188"/>
        <v>-1.02257217875325+0.252383798496537i</v>
      </c>
      <c r="V646" s="170"/>
    </row>
    <row r="647" spans="1:22" x14ac:dyDescent="0.2">
      <c r="A647" s="8"/>
      <c r="B647" s="170">
        <f t="shared" si="197"/>
        <v>4.049999999999935</v>
      </c>
      <c r="C647" s="170">
        <f t="shared" si="198"/>
        <v>11220.184543017964</v>
      </c>
      <c r="D647" s="170">
        <f t="shared" si="189"/>
        <v>11.220184543017965</v>
      </c>
      <c r="E647" s="170">
        <f t="shared" si="190"/>
        <v>4.5195737326823053</v>
      </c>
      <c r="F647" s="170">
        <f t="shared" si="191"/>
        <v>-92.942538124983216</v>
      </c>
      <c r="G647" s="170">
        <f t="shared" si="192"/>
        <v>0.44727613047999037</v>
      </c>
      <c r="H647" s="170">
        <f t="shared" si="193"/>
        <v>166.2016945818645</v>
      </c>
      <c r="I647" s="170">
        <f t="shared" si="194"/>
        <v>4.9668498631622953</v>
      </c>
      <c r="J647" s="170">
        <f t="shared" si="195"/>
        <v>73.259156456881286</v>
      </c>
      <c r="K647" s="170" t="str">
        <f t="shared" si="181"/>
        <v>1+0.112119258681041i</v>
      </c>
      <c r="L647" s="170" t="str">
        <f t="shared" si="182"/>
        <v>1-0.0163397522999906i</v>
      </c>
      <c r="M647" s="170" t="str">
        <f t="shared" si="199"/>
        <v>1.00183200091491+0.0957795063810504i</v>
      </c>
      <c r="N647" s="170" t="str">
        <f t="shared" si="183"/>
        <v>1+107.182816735401i</v>
      </c>
      <c r="O647" s="170" t="str">
        <f t="shared" si="184"/>
        <v>0.996819703966275+0.15677897623928i</v>
      </c>
      <c r="P647" s="170" t="str">
        <f t="shared" si="200"/>
        <v>-15.8071925742523+106.998722624693i</v>
      </c>
      <c r="Q647" s="170" t="str">
        <f t="shared" si="185"/>
        <v>-0.0863748337484503-1.68037302158161i</v>
      </c>
      <c r="R647" s="170" t="str">
        <f t="shared" si="186"/>
        <v>10000-1729.84136999141i</v>
      </c>
      <c r="S647" s="170" t="str">
        <f t="shared" si="187"/>
        <v>-141846.992339296i</v>
      </c>
      <c r="T647" s="170" t="str">
        <f t="shared" si="196"/>
        <v>9713.36818693552-2385.52744602397i</v>
      </c>
      <c r="U647" s="170" t="str">
        <f t="shared" si="188"/>
        <v>-1.02245980915111+0.25110815221305i</v>
      </c>
      <c r="V647" s="170"/>
    </row>
    <row r="648" spans="1:22" x14ac:dyDescent="0.2">
      <c r="A648" s="8"/>
      <c r="B648" s="170">
        <f t="shared" si="197"/>
        <v>4.0549999999999349</v>
      </c>
      <c r="C648" s="170">
        <f t="shared" si="198"/>
        <v>11350.108156721461</v>
      </c>
      <c r="D648" s="170">
        <f t="shared" si="189"/>
        <v>11.350108156721461</v>
      </c>
      <c r="E648" s="170">
        <f t="shared" si="190"/>
        <v>4.4190533242789334</v>
      </c>
      <c r="F648" s="170">
        <f t="shared" si="191"/>
        <v>-92.988503301771743</v>
      </c>
      <c r="G648" s="170">
        <f t="shared" si="192"/>
        <v>0.44391463221084437</v>
      </c>
      <c r="H648" s="170">
        <f t="shared" si="193"/>
        <v>166.26590475773665</v>
      </c>
      <c r="I648" s="170">
        <f t="shared" si="194"/>
        <v>4.8629679564897774</v>
      </c>
      <c r="J648" s="170">
        <f t="shared" si="195"/>
        <v>73.277401455964906</v>
      </c>
      <c r="K648" s="170" t="str">
        <f t="shared" si="181"/>
        <v>1+0.113417538508592i</v>
      </c>
      <c r="L648" s="170" t="str">
        <f t="shared" si="182"/>
        <v>1-0.0165289577143664i</v>
      </c>
      <c r="M648" s="170" t="str">
        <f t="shared" si="199"/>
        <v>1.00187467369808+0.0968885807942256i</v>
      </c>
      <c r="N648" s="170" t="str">
        <f t="shared" si="183"/>
        <v>1+108.423935259235i</v>
      </c>
      <c r="O648" s="170" t="str">
        <f t="shared" si="184"/>
        <v>0.996745625355311+0.158594391223556i</v>
      </c>
      <c r="P648" s="170" t="str">
        <f t="shared" si="200"/>
        <v>-16.1986823811453+108.229677544673i</v>
      </c>
      <c r="Q648" s="170" t="str">
        <f t="shared" si="185"/>
        <v>-0.0867135234690118-1.66096939696741i</v>
      </c>
      <c r="R648" s="170" t="str">
        <f t="shared" si="186"/>
        <v>10000-1710.04003957061i</v>
      </c>
      <c r="S648" s="170" t="str">
        <f t="shared" si="187"/>
        <v>-140223.28324479i</v>
      </c>
      <c r="T648" s="170" t="str">
        <f t="shared" si="196"/>
        <v>9712.27605303407-2373.72155856584i</v>
      </c>
      <c r="U648" s="170" t="str">
        <f t="shared" si="188"/>
        <v>-1.0223448476878+0.249865427217457i</v>
      </c>
      <c r="V648" s="170"/>
    </row>
    <row r="649" spans="1:22" x14ac:dyDescent="0.2">
      <c r="A649" s="8"/>
      <c r="B649" s="170">
        <f t="shared" si="197"/>
        <v>4.0599999999999348</v>
      </c>
      <c r="C649" s="170">
        <f t="shared" si="198"/>
        <v>11481.536214967118</v>
      </c>
      <c r="D649" s="170">
        <f t="shared" si="189"/>
        <v>11.481536214967118</v>
      </c>
      <c r="E649" s="170">
        <f t="shared" si="190"/>
        <v>4.3185207554618534</v>
      </c>
      <c r="F649" s="170">
        <f t="shared" si="191"/>
        <v>-93.034845528894479</v>
      </c>
      <c r="G649" s="170">
        <f t="shared" si="192"/>
        <v>0.44060537974257324</v>
      </c>
      <c r="H649" s="170">
        <f t="shared" si="193"/>
        <v>166.32839767896041</v>
      </c>
      <c r="I649" s="170">
        <f t="shared" si="194"/>
        <v>4.7591261352044265</v>
      </c>
      <c r="J649" s="170">
        <f t="shared" si="195"/>
        <v>73.293552150065935</v>
      </c>
      <c r="K649" s="170" t="str">
        <f t="shared" si="181"/>
        <v>1+0.114730851708023i</v>
      </c>
      <c r="L649" s="170" t="str">
        <f t="shared" si="182"/>
        <v>1-0.0167203540241837i</v>
      </c>
      <c r="M649" s="170" t="str">
        <f t="shared" si="199"/>
        <v>1.00191834045805+0.0980104976838393i</v>
      </c>
      <c r="N649" s="170" t="str">
        <f t="shared" si="183"/>
        <v>1+109.679425258248i</v>
      </c>
      <c r="O649" s="170" t="str">
        <f t="shared" si="184"/>
        <v>0.996669821231833+0.160430827722606i</v>
      </c>
      <c r="P649" s="170" t="str">
        <f t="shared" si="200"/>
        <v>-16.5992911570886+109.474603992671i</v>
      </c>
      <c r="Q649" s="170" t="str">
        <f t="shared" si="185"/>
        <v>-0.0870436111183943-1.64178589929268i</v>
      </c>
      <c r="R649" s="170" t="str">
        <f t="shared" si="186"/>
        <v>10000-1690.4653731048i</v>
      </c>
      <c r="S649" s="170" t="str">
        <f t="shared" si="187"/>
        <v>-138618.160594594i</v>
      </c>
      <c r="T649" s="170" t="str">
        <f t="shared" si="196"/>
        <v>9711.15873427503-2362.22673855914i</v>
      </c>
      <c r="U649" s="170" t="str">
        <f t="shared" si="188"/>
        <v>-1.02222723518685+0.24865544616412i</v>
      </c>
      <c r="V649" s="170"/>
    </row>
    <row r="650" spans="1:22" x14ac:dyDescent="0.2">
      <c r="A650" s="8"/>
      <c r="B650" s="170">
        <f t="shared" si="197"/>
        <v>4.0649999999999347</v>
      </c>
      <c r="C650" s="170">
        <f t="shared" si="198"/>
        <v>11614.486138401697</v>
      </c>
      <c r="D650" s="170">
        <f t="shared" si="189"/>
        <v>11.614486138401697</v>
      </c>
      <c r="E650" s="170">
        <f t="shared" si="190"/>
        <v>4.2179757684559451</v>
      </c>
      <c r="F650" s="170">
        <f t="shared" si="191"/>
        <v>-93.08157029830133</v>
      </c>
      <c r="G650" s="170">
        <f t="shared" si="192"/>
        <v>0.43734674566012904</v>
      </c>
      <c r="H650" s="170">
        <f t="shared" si="193"/>
        <v>166.38917871752648</v>
      </c>
      <c r="I650" s="170">
        <f t="shared" si="194"/>
        <v>4.6553225141160741</v>
      </c>
      <c r="J650" s="170">
        <f t="shared" si="195"/>
        <v>73.307608419225147</v>
      </c>
      <c r="K650" s="170" t="str">
        <f t="shared" si="181"/>
        <v>1+0.116059372357575i</v>
      </c>
      <c r="L650" s="170" t="str">
        <f t="shared" si="182"/>
        <v>1-0.0169139665988161i</v>
      </c>
      <c r="M650" s="170" t="str">
        <f t="shared" si="199"/>
        <v>1.00196302434754+0.0991454057587589i</v>
      </c>
      <c r="N650" s="170" t="str">
        <f t="shared" si="183"/>
        <v>1+110.949453146278i</v>
      </c>
      <c r="O650" s="170" t="str">
        <f t="shared" si="184"/>
        <v>0.996592251403493+0.162288529154098i</v>
      </c>
      <c r="P650" s="170" t="str">
        <f t="shared" si="200"/>
        <v>-17.0092313101575+110.73365383219i</v>
      </c>
      <c r="Q650" s="170" t="str">
        <f t="shared" si="185"/>
        <v>-0.0873652727113355-1.62281999490224i</v>
      </c>
      <c r="R650" s="170" t="str">
        <f t="shared" si="186"/>
        <v>10000-1671.11477599315i</v>
      </c>
      <c r="S650" s="170" t="str">
        <f t="shared" si="187"/>
        <v>-137031.411631438i</v>
      </c>
      <c r="T650" s="170" t="str">
        <f t="shared" si="196"/>
        <v>9710.01565591629-2351.04133830823i</v>
      </c>
      <c r="U650" s="170" t="str">
        <f t="shared" si="188"/>
        <v>-1.02210691114908+0.247478035611393i</v>
      </c>
      <c r="V650" s="170"/>
    </row>
    <row r="651" spans="1:22" x14ac:dyDescent="0.2">
      <c r="A651" s="8"/>
      <c r="B651" s="170">
        <f t="shared" si="197"/>
        <v>4.0699999999999346</v>
      </c>
      <c r="C651" s="170">
        <f t="shared" si="198"/>
        <v>11748.975549393544</v>
      </c>
      <c r="D651" s="170">
        <f t="shared" si="189"/>
        <v>11.748975549393544</v>
      </c>
      <c r="E651" s="170">
        <f t="shared" si="190"/>
        <v>4.1174181000234364</v>
      </c>
      <c r="F651" s="170">
        <f t="shared" si="191"/>
        <v>-93.128683131012721</v>
      </c>
      <c r="G651" s="170">
        <f t="shared" si="192"/>
        <v>0.4341371242265577</v>
      </c>
      <c r="H651" s="170">
        <f t="shared" si="193"/>
        <v>166.4482531283513</v>
      </c>
      <c r="I651" s="170">
        <f t="shared" si="194"/>
        <v>4.5515552242499941</v>
      </c>
      <c r="J651" s="170">
        <f t="shared" si="195"/>
        <v>73.319569997338576</v>
      </c>
      <c r="K651" s="170" t="str">
        <f t="shared" si="181"/>
        <v>1+0.117403276551222i</v>
      </c>
      <c r="L651" s="170" t="str">
        <f t="shared" si="182"/>
        <v>1-0.0171098211014005i</v>
      </c>
      <c r="M651" s="170" t="str">
        <f t="shared" si="199"/>
        <v>1.00200874905851+0.100293455449822i</v>
      </c>
      <c r="N651" s="170" t="str">
        <f t="shared" si="183"/>
        <v>1+112.234187264146i</v>
      </c>
      <c r="O651" s="170" t="str">
        <f t="shared" si="184"/>
        <v>0.99651287474174+0.164167741754344i</v>
      </c>
      <c r="P651" s="170" t="str">
        <f t="shared" si="200"/>
        <v>-17.4287201960473+112.006980336651i</v>
      </c>
      <c r="Q651" s="170" t="str">
        <f t="shared" si="185"/>
        <v>-0.0876786798487024-1.60406917894069i</v>
      </c>
      <c r="R651" s="170" t="str">
        <f t="shared" si="186"/>
        <v>10000-1651.98568333496i</v>
      </c>
      <c r="S651" s="170" t="str">
        <f t="shared" si="187"/>
        <v>-135462.826033467i</v>
      </c>
      <c r="T651" s="170" t="str">
        <f t="shared" si="196"/>
        <v>9708.84623038203-2340.16374684547i</v>
      </c>
      <c r="U651" s="170" t="str">
        <f t="shared" si="188"/>
        <v>-1.02198381372443+0.246333025983734i</v>
      </c>
      <c r="V651" s="170"/>
    </row>
    <row r="652" spans="1:22" x14ac:dyDescent="0.2">
      <c r="A652" s="8"/>
      <c r="B652" s="170">
        <f t="shared" si="197"/>
        <v>4.0749999999999345</v>
      </c>
      <c r="C652" s="170">
        <f t="shared" si="198"/>
        <v>11885.022274368392</v>
      </c>
      <c r="D652" s="170">
        <f t="shared" si="189"/>
        <v>11.885022274368392</v>
      </c>
      <c r="E652" s="170">
        <f t="shared" si="190"/>
        <v>4.0168474813754855</v>
      </c>
      <c r="F652" s="170">
        <f t="shared" si="191"/>
        <v>-93.176189577158794</v>
      </c>
      <c r="G652" s="170">
        <f t="shared" si="192"/>
        <v>0.43097493076729398</v>
      </c>
      <c r="H652" s="170">
        <f t="shared" si="193"/>
        <v>166.50562604714085</v>
      </c>
      <c r="I652" s="170">
        <f t="shared" si="194"/>
        <v>4.4478224121427798</v>
      </c>
      <c r="J652" s="170">
        <f t="shared" si="195"/>
        <v>73.329436469982056</v>
      </c>
      <c r="K652" s="170" t="str">
        <f t="shared" si="181"/>
        <v>1+0.118762742422009i</v>
      </c>
      <c r="L652" s="170" t="str">
        <f t="shared" si="182"/>
        <v>1-0.0173079434922392i</v>
      </c>
      <c r="M652" s="170" t="str">
        <f t="shared" si="199"/>
        <v>1.00205553883482+0.10145479892977i</v>
      </c>
      <c r="N652" s="170" t="str">
        <f t="shared" si="183"/>
        <v>1+113.533797901967i</v>
      </c>
      <c r="O652" s="170" t="str">
        <f t="shared" si="184"/>
        <v>0.996431649160017+0.166068714610939i</v>
      </c>
      <c r="P652" s="170" t="str">
        <f t="shared" si="200"/>
        <v>-17.8579802333178+113.294738193468i</v>
      </c>
      <c r="Q652" s="170" t="str">
        <f t="shared" si="185"/>
        <v>-0.0879839998105205-1.58553097503057i</v>
      </c>
      <c r="R652" s="170" t="str">
        <f t="shared" si="186"/>
        <v>10000-1633.07555958974i</v>
      </c>
      <c r="S652" s="170" t="str">
        <f t="shared" si="187"/>
        <v>-133912.195886358i</v>
      </c>
      <c r="T652" s="170" t="str">
        <f t="shared" si="196"/>
        <v>9707.64985698953-2329.59238957162i</v>
      </c>
      <c r="U652" s="170" t="str">
        <f t="shared" si="188"/>
        <v>-1.02185787968311+0.245220251533855i</v>
      </c>
      <c r="V652" s="170"/>
    </row>
    <row r="653" spans="1:22" x14ac:dyDescent="0.2">
      <c r="A653" s="8"/>
      <c r="B653" s="170">
        <f t="shared" si="197"/>
        <v>4.0799999999999343</v>
      </c>
      <c r="C653" s="170">
        <f t="shared" si="198"/>
        <v>12022.644346172316</v>
      </c>
      <c r="D653" s="170">
        <f t="shared" si="189"/>
        <v>12.022644346172315</v>
      </c>
      <c r="E653" s="170">
        <f t="shared" si="190"/>
        <v>3.9162636380818086</v>
      </c>
      <c r="F653" s="170">
        <f t="shared" si="191"/>
        <v>-93.224095216000947</v>
      </c>
      <c r="G653" s="170">
        <f t="shared" si="192"/>
        <v>0.42785860105797802</v>
      </c>
      <c r="H653" s="170">
        <f t="shared" si="193"/>
        <v>166.56130248834208</v>
      </c>
      <c r="I653" s="170">
        <f t="shared" si="194"/>
        <v>4.3441222391397867</v>
      </c>
      <c r="J653" s="170">
        <f t="shared" si="195"/>
        <v>73.337207272341132</v>
      </c>
      <c r="K653" s="170" t="str">
        <f t="shared" si="181"/>
        <v>1+0.120137950165665i</v>
      </c>
      <c r="L653" s="170" t="str">
        <f t="shared" si="182"/>
        <v>1-0.0175083600322405i</v>
      </c>
      <c r="M653" s="170" t="str">
        <f t="shared" si="199"/>
        <v>1.00210341848504+0.102629590133425i</v>
      </c>
      <c r="N653" s="170" t="str">
        <f t="shared" si="183"/>
        <v>1+114.848457321726i</v>
      </c>
      <c r="O653" s="170" t="str">
        <f t="shared" si="184"/>
        <v>0.996348531591446+0.167991699695776i</v>
      </c>
      <c r="P653" s="170" t="str">
        <f t="shared" si="200"/>
        <v>-18.2972390213231+114.59708350774i</v>
      </c>
      <c r="Q653" s="170" t="str">
        <f t="shared" si="185"/>
        <v>-0.0882813956467738-1.56720293495399i</v>
      </c>
      <c r="R653" s="170" t="str">
        <f t="shared" si="186"/>
        <v>10000-1614.38189824105i</v>
      </c>
      <c r="S653" s="170" t="str">
        <f t="shared" si="187"/>
        <v>-132379.315655766i</v>
      </c>
      <c r="T653" s="170" t="str">
        <f t="shared" si="196"/>
        <v>9706.42592167058-2319.32572789592i</v>
      </c>
      <c r="U653" s="170" t="str">
        <f t="shared" si="188"/>
        <v>-1.02172904438638+0.244139550304834i</v>
      </c>
      <c r="V653" s="170"/>
    </row>
    <row r="654" spans="1:22" x14ac:dyDescent="0.2">
      <c r="A654" s="8"/>
      <c r="B654" s="170">
        <f t="shared" si="197"/>
        <v>4.0849999999999342</v>
      </c>
      <c r="C654" s="170">
        <f t="shared" si="198"/>
        <v>12161.860006461844</v>
      </c>
      <c r="D654" s="170">
        <f t="shared" si="189"/>
        <v>12.161860006461843</v>
      </c>
      <c r="E654" s="170">
        <f t="shared" si="190"/>
        <v>3.815666289980078</v>
      </c>
      <c r="F654" s="170">
        <f t="shared" si="191"/>
        <v>-93.272405655936112</v>
      </c>
      <c r="G654" s="170">
        <f t="shared" si="192"/>
        <v>0.42478659071308678</v>
      </c>
      <c r="H654" s="170">
        <f t="shared" si="193"/>
        <v>166.61528734317295</v>
      </c>
      <c r="I654" s="170">
        <f t="shared" si="194"/>
        <v>4.2404528806931649</v>
      </c>
      <c r="J654" s="170">
        <f t="shared" si="195"/>
        <v>73.34288168723684</v>
      </c>
      <c r="K654" s="170" t="str">
        <f t="shared" si="181"/>
        <v>1+0.121529082064486i</v>
      </c>
      <c r="L654" s="170" t="str">
        <f t="shared" si="182"/>
        <v>1-0.0177110972863997i</v>
      </c>
      <c r="M654" s="170" t="str">
        <f t="shared" si="199"/>
        <v>1.00215241339557+0.103817984778086i</v>
      </c>
      <c r="N654" s="170" t="str">
        <f t="shared" si="183"/>
        <v>1+116.178339780103i</v>
      </c>
      <c r="O654" s="170" t="str">
        <f t="shared" si="184"/>
        <v>0.996263477965992+0.169936951898446i</v>
      </c>
      <c r="P654" s="170" t="str">
        <f t="shared" si="200"/>
        <v>-18.7467294608867+115.914173805539i</v>
      </c>
      <c r="Q654" s="170" t="str">
        <f t="shared" si="185"/>
        <v>-0.0885710262660722-1.54908263833801i</v>
      </c>
      <c r="R654" s="170" t="str">
        <f t="shared" si="186"/>
        <v>10000-1595.90222146433i</v>
      </c>
      <c r="S654" s="170" t="str">
        <f t="shared" si="187"/>
        <v>-130863.982160075i</v>
      </c>
      <c r="T654" s="170" t="str">
        <f t="shared" si="196"/>
        <v>9705.17379668766-2309.36225887603i</v>
      </c>
      <c r="U654" s="170" t="str">
        <f t="shared" si="188"/>
        <v>-1.0215972417566+0.243090764092214i</v>
      </c>
      <c r="V654" s="170"/>
    </row>
    <row r="655" spans="1:22" x14ac:dyDescent="0.2">
      <c r="A655" s="8"/>
      <c r="B655" s="170">
        <f t="shared" si="197"/>
        <v>4.0899999999999341</v>
      </c>
      <c r="C655" s="170">
        <f t="shared" si="198"/>
        <v>12302.687708121957</v>
      </c>
      <c r="D655" s="170">
        <f t="shared" si="189"/>
        <v>12.302687708121958</v>
      </c>
      <c r="E655" s="170">
        <f t="shared" si="190"/>
        <v>3.7150551510849432</v>
      </c>
      <c r="F655" s="170">
        <f t="shared" si="191"/>
        <v>-93.321126534484179</v>
      </c>
      <c r="G655" s="170">
        <f t="shared" si="192"/>
        <v>0.42175737457780371</v>
      </c>
      <c r="H655" s="170">
        <f t="shared" si="193"/>
        <v>166.6675853777333</v>
      </c>
      <c r="I655" s="170">
        <f t="shared" si="194"/>
        <v>4.136812525662747</v>
      </c>
      <c r="J655" s="170">
        <f t="shared" si="195"/>
        <v>73.346458843249124</v>
      </c>
      <c r="K655" s="170" t="str">
        <f t="shared" si="181"/>
        <v>1+0.122936322511499i</v>
      </c>
      <c r="L655" s="170" t="str">
        <f t="shared" si="182"/>
        <v>1-0.0179161821273201i</v>
      </c>
      <c r="M655" s="170" t="str">
        <f t="shared" si="199"/>
        <v>1.00220254954418+0.105020140384179i</v>
      </c>
      <c r="N655" s="170" t="str">
        <f t="shared" si="183"/>
        <v>1+117.523621551577i</v>
      </c>
      <c r="O655" s="170" t="str">
        <f t="shared" si="184"/>
        <v>0.996176443187097+0.171904729060021i</v>
      </c>
      <c r="P655" s="170" t="str">
        <f t="shared" si="200"/>
        <v>-19.2066898777892+117.246168036776i</v>
      </c>
      <c r="Q655" s="170" t="str">
        <f t="shared" si="185"/>
        <v>-0.0888530465222565-1.53116769234369i</v>
      </c>
      <c r="R655" s="170" t="str">
        <f t="shared" si="186"/>
        <v>10000-1577.63407979845i</v>
      </c>
      <c r="S655" s="170" t="str">
        <f t="shared" si="187"/>
        <v>-129365.994543473i</v>
      </c>
      <c r="T655" s="170" t="str">
        <f t="shared" si="196"/>
        <v>9703.892840345-2299.70051485756i</v>
      </c>
      <c r="U655" s="170" t="str">
        <f t="shared" si="188"/>
        <v>-1.02146240424684+0.242073738406059i</v>
      </c>
      <c r="V655" s="170"/>
    </row>
    <row r="656" spans="1:22" x14ac:dyDescent="0.2">
      <c r="A656" s="8"/>
      <c r="B656" s="170">
        <f t="shared" si="197"/>
        <v>4.094999999999934</v>
      </c>
      <c r="C656" s="170">
        <f t="shared" si="198"/>
        <v>12445.146117711971</v>
      </c>
      <c r="D656" s="170">
        <f t="shared" si="189"/>
        <v>12.445146117711971</v>
      </c>
      <c r="E656" s="170">
        <f t="shared" si="190"/>
        <v>3.6144299294947722</v>
      </c>
      <c r="F656" s="170">
        <f t="shared" si="191"/>
        <v>-93.370263518256124</v>
      </c>
      <c r="G656" s="170">
        <f t="shared" si="192"/>
        <v>0.41876944612200623</v>
      </c>
      <c r="H656" s="170">
        <f t="shared" si="193"/>
        <v>166.71820123119409</v>
      </c>
      <c r="I656" s="170">
        <f t="shared" si="194"/>
        <v>4.0331993756167783</v>
      </c>
      <c r="J656" s="170">
        <f t="shared" si="195"/>
        <v>73.347937712937963</v>
      </c>
      <c r="K656" s="170" t="str">
        <f t="shared" si="181"/>
        <v>1+0.124359858034901i</v>
      </c>
      <c r="L656" s="170" t="str">
        <f t="shared" si="182"/>
        <v>1-0.0181236417387754i</v>
      </c>
      <c r="M656" s="170" t="str">
        <f t="shared" si="199"/>
        <v>1.00225385351371+0.106236216296126i</v>
      </c>
      <c r="N656" s="170" t="str">
        <f t="shared" si="183"/>
        <v>1+118.884480951791i</v>
      </c>
      <c r="O656" s="170" t="str">
        <f t="shared" si="184"/>
        <v>0.996087381107769+0.173895292007231i</v>
      </c>
      <c r="P656" s="170" t="str">
        <f t="shared" si="200"/>
        <v>-19.677364149132+118.593226577633i</v>
      </c>
      <c r="Q656" s="170" t="str">
        <f t="shared" si="185"/>
        <v>-0.0891276072989241-1.51345573135845i</v>
      </c>
      <c r="R656" s="170" t="str">
        <f t="shared" si="186"/>
        <v>10000-1559.57505182101i</v>
      </c>
      <c r="S656" s="170" t="str">
        <f t="shared" si="187"/>
        <v>-127885.154249323i</v>
      </c>
      <c r="T656" s="170" t="str">
        <f t="shared" si="196"/>
        <v>9702.58239669402-2290.33906311275i</v>
      </c>
      <c r="U656" s="170" t="str">
        <f t="shared" si="188"/>
        <v>-1.0213244628099+0.241088322432921i</v>
      </c>
      <c r="V656" s="170"/>
    </row>
    <row r="657" spans="1:22" x14ac:dyDescent="0.2">
      <c r="A657" s="8"/>
      <c r="B657" s="170">
        <f t="shared" si="197"/>
        <v>4.0999999999999339</v>
      </c>
      <c r="C657" s="170">
        <f t="shared" si="198"/>
        <v>12589.25411793977</v>
      </c>
      <c r="D657" s="170">
        <f t="shared" si="189"/>
        <v>12.58925411793977</v>
      </c>
      <c r="E657" s="170">
        <f t="shared" si="190"/>
        <v>3.513790327300677</v>
      </c>
      <c r="F657" s="170">
        <f t="shared" si="191"/>
        <v>-93.419822302904805</v>
      </c>
      <c r="G657" s="170">
        <f t="shared" si="192"/>
        <v>0.41582131683617374</v>
      </c>
      <c r="H657" s="170">
        <f t="shared" si="193"/>
        <v>166.76713941406013</v>
      </c>
      <c r="I657" s="170">
        <f t="shared" si="194"/>
        <v>3.9296116441368509</v>
      </c>
      <c r="J657" s="170">
        <f t="shared" si="195"/>
        <v>73.34731711115532</v>
      </c>
      <c r="K657" s="170" t="str">
        <f t="shared" si="181"/>
        <v>1+0.125799877322784i</v>
      </c>
      <c r="L657" s="170" t="str">
        <f t="shared" si="182"/>
        <v>1-0.0183335036193124i</v>
      </c>
      <c r="M657" s="170" t="str">
        <f t="shared" si="199"/>
        <v>1.00230635250621+0.107466373703472i</v>
      </c>
      <c r="N657" s="170" t="str">
        <f t="shared" si="183"/>
        <v>1+120.261098361184i</v>
      </c>
      <c r="O657" s="170" t="str">
        <f t="shared" si="184"/>
        <v>0.995996244506115+0.175908904587041i</v>
      </c>
      <c r="P657" s="170" t="str">
        <f t="shared" si="200"/>
        <v>-20.1590018326442+119.955511232507i</v>
      </c>
      <c r="Q657" s="170" t="str">
        <f t="shared" si="185"/>
        <v>-0.0893948555920326-1.49594441669249i</v>
      </c>
      <c r="R657" s="170" t="str">
        <f t="shared" si="186"/>
        <v>10000-1541.72274382741i</v>
      </c>
      <c r="S657" s="170" t="str">
        <f t="shared" si="187"/>
        <v>-126421.264993848i</v>
      </c>
      <c r="T657" s="170" t="str">
        <f t="shared" si="196"/>
        <v>9701.24179523359-2281.27650547843i</v>
      </c>
      <c r="U657" s="170" t="str">
        <f t="shared" si="188"/>
        <v>-1.0211833468667+0.24013436899773i</v>
      </c>
      <c r="V657" s="170"/>
    </row>
    <row r="658" spans="1:22" x14ac:dyDescent="0.2">
      <c r="A658" s="8"/>
      <c r="B658" s="170">
        <f t="shared" si="197"/>
        <v>4.1049999999999338</v>
      </c>
      <c r="C658" s="170">
        <f t="shared" si="198"/>
        <v>12735.030810164692</v>
      </c>
      <c r="D658" s="170">
        <f t="shared" si="189"/>
        <v>12.735030810164691</v>
      </c>
      <c r="E658" s="170">
        <f t="shared" si="190"/>
        <v>3.4131360404921858</v>
      </c>
      <c r="F658" s="170">
        <f t="shared" si="191"/>
        <v>-93.469808613054909</v>
      </c>
      <c r="G658" s="170">
        <f t="shared" si="192"/>
        <v>0.41291151562995015</v>
      </c>
      <c r="H658" s="170">
        <f t="shared" si="193"/>
        <v>166.81440430650889</v>
      </c>
      <c r="I658" s="170">
        <f t="shared" si="194"/>
        <v>3.8260475561221359</v>
      </c>
      <c r="J658" s="170">
        <f t="shared" si="195"/>
        <v>73.344595693453982</v>
      </c>
      <c r="K658" s="170" t="str">
        <f t="shared" si="181"/>
        <v>1+0.127256571248144i</v>
      </c>
      <c r="L658" s="170" t="str">
        <f t="shared" si="182"/>
        <v>1-0.0185457955858959i</v>
      </c>
      <c r="M658" s="170" t="str">
        <f t="shared" si="199"/>
        <v>1.00236007435733+0.108710775662248i</v>
      </c>
      <c r="N658" s="170" t="str">
        <f t="shared" si="183"/>
        <v>1+121.653656248903i</v>
      </c>
      <c r="O658" s="170" t="str">
        <f t="shared" si="184"/>
        <v>0.995902985060302+0.177945833701615i</v>
      </c>
      <c r="P658" s="170" t="str">
        <f t="shared" si="200"/>
        <v>-20.6518582990004+121.333185235484i</v>
      </c>
      <c r="Q658" s="170" t="str">
        <f t="shared" si="185"/>
        <v>-0.0896549345904916-1.47863143627824i</v>
      </c>
      <c r="R658" s="170" t="str">
        <f t="shared" si="186"/>
        <v>10000-1524.07478951358i</v>
      </c>
      <c r="S658" s="170" t="str">
        <f t="shared" si="187"/>
        <v>-124974.132740113i</v>
      </c>
      <c r="T658" s="170" t="str">
        <f t="shared" si="196"/>
        <v>9699.87035060418-2272.51147799264i</v>
      </c>
      <c r="U658" s="170" t="str">
        <f t="shared" si="188"/>
        <v>-1.02103898427413+0.239211734525541i</v>
      </c>
      <c r="V658" s="170"/>
    </row>
    <row r="659" spans="1:22" x14ac:dyDescent="0.2">
      <c r="A659" s="8"/>
      <c r="B659" s="170">
        <f t="shared" si="197"/>
        <v>4.1099999999999337</v>
      </c>
      <c r="C659" s="170">
        <f t="shared" si="198"/>
        <v>12882.495516929392</v>
      </c>
      <c r="D659" s="170">
        <f t="shared" si="189"/>
        <v>12.882495516929392</v>
      </c>
      <c r="E659" s="170">
        <f t="shared" si="190"/>
        <v>3.3124667588646224</v>
      </c>
      <c r="F659" s="170">
        <f t="shared" si="191"/>
        <v>-93.520228202214426</v>
      </c>
      <c r="G659" s="170">
        <f t="shared" si="192"/>
        <v>0.41003858823358641</v>
      </c>
      <c r="H659" s="170">
        <f t="shared" si="193"/>
        <v>166.86000015680008</v>
      </c>
      <c r="I659" s="170">
        <f t="shared" si="194"/>
        <v>3.7225053470982088</v>
      </c>
      <c r="J659" s="170">
        <f t="shared" si="195"/>
        <v>73.339771954585657</v>
      </c>
      <c r="K659" s="170" t="str">
        <f t="shared" si="181"/>
        <v>1+0.128730132894183i</v>
      </c>
      <c r="L659" s="170" t="str">
        <f t="shared" si="182"/>
        <v>1-0.0187605457775962i</v>
      </c>
      <c r="M659" s="170" t="str">
        <f t="shared" si="199"/>
        <v>1.00241504755112+0.109969587116587i</v>
      </c>
      <c r="N659" s="170" t="str">
        <f t="shared" si="183"/>
        <v>1+123.062339196987i</v>
      </c>
      <c r="O659" s="170" t="str">
        <f t="shared" si="184"/>
        <v>0.995807553322938+0.180006349343703i</v>
      </c>
      <c r="P659" s="170" t="str">
        <f t="shared" si="200"/>
        <v>-21.1561948672232+122.726413251293i</v>
      </c>
      <c r="Q659" s="170" t="str">
        <f t="shared" si="185"/>
        <v>-0.0899079837549246-1.46151450437369i</v>
      </c>
      <c r="R659" s="170" t="str">
        <f t="shared" si="186"/>
        <v>10000-1506.62884966227i</v>
      </c>
      <c r="S659" s="170" t="str">
        <f t="shared" si="187"/>
        <v>-123543.565672306i</v>
      </c>
      <c r="T659" s="170" t="str">
        <f t="shared" si="196"/>
        <v>9698.4673622775-2264.04265053007i</v>
      </c>
      <c r="U659" s="170" t="str">
        <f t="shared" si="188"/>
        <v>-1.02089130129237+0.238320279003166i</v>
      </c>
      <c r="V659" s="170"/>
    </row>
    <row r="660" spans="1:22" x14ac:dyDescent="0.2">
      <c r="A660" s="8"/>
      <c r="B660" s="170">
        <f t="shared" si="197"/>
        <v>4.1149999999999336</v>
      </c>
      <c r="C660" s="170">
        <f t="shared" si="198"/>
        <v>13031.667784521023</v>
      </c>
      <c r="D660" s="170">
        <f t="shared" si="189"/>
        <v>13.031667784521023</v>
      </c>
      <c r="E660" s="170">
        <f t="shared" si="190"/>
        <v>3.2117821659246957</v>
      </c>
      <c r="F660" s="170">
        <f t="shared" si="191"/>
        <v>-93.571086852664578</v>
      </c>
      <c r="G660" s="170">
        <f t="shared" si="192"/>
        <v>0.40720109660063719</v>
      </c>
      <c r="H660" s="170">
        <f t="shared" si="193"/>
        <v>166.9039310797553</v>
      </c>
      <c r="I660" s="170">
        <f t="shared" si="194"/>
        <v>3.6189832625253331</v>
      </c>
      <c r="J660" s="170">
        <f t="shared" si="195"/>
        <v>73.332844227090717</v>
      </c>
      <c r="K660" s="170" t="str">
        <f t="shared" si="181"/>
        <v>1+0.130220757579902i</v>
      </c>
      <c r="L660" s="170" t="str">
        <f t="shared" si="182"/>
        <v>1-0.0189777826593186i</v>
      </c>
      <c r="M660" s="170" t="str">
        <f t="shared" si="199"/>
        <v>1.00247130123508+0.111242974920583i</v>
      </c>
      <c r="N660" s="170" t="str">
        <f t="shared" si="183"/>
        <v>1+124.487333924834i</v>
      </c>
      <c r="O660" s="170" t="str">
        <f t="shared" si="184"/>
        <v>0.995709898694851+0.182090724632419i</v>
      </c>
      <c r="P660" s="170" t="str">
        <f t="shared" si="200"/>
        <v>-21.6722789432361+124.135361375721i</v>
      </c>
      <c r="Q660" s="170" t="str">
        <f t="shared" si="185"/>
        <v>-0.090154138894537-1.44459136126894i</v>
      </c>
      <c r="R660" s="170" t="str">
        <f t="shared" si="186"/>
        <v>10000-1489.38261183306i</v>
      </c>
      <c r="S660" s="170" t="str">
        <f t="shared" si="187"/>
        <v>-122129.374170311i</v>
      </c>
      <c r="T660" s="170" t="str">
        <f t="shared" si="196"/>
        <v>9697.03211423902-2255.86872643574i</v>
      </c>
      <c r="U660" s="170" t="str">
        <f t="shared" si="188"/>
        <v>-1.02074022255148+0.237459865940605i</v>
      </c>
      <c r="V660" s="170"/>
    </row>
    <row r="661" spans="1:22" x14ac:dyDescent="0.2">
      <c r="A661" s="8"/>
      <c r="B661" s="170">
        <f t="shared" si="197"/>
        <v>4.1199999999999335</v>
      </c>
      <c r="C661" s="170">
        <f t="shared" si="198"/>
        <v>13182.567385562053</v>
      </c>
      <c r="D661" s="170">
        <f t="shared" si="189"/>
        <v>13.182567385562054</v>
      </c>
      <c r="E661" s="170">
        <f t="shared" si="190"/>
        <v>3.1110819387965973</v>
      </c>
      <c r="F661" s="170">
        <f t="shared" si="191"/>
        <v>-93.622390375329971</v>
      </c>
      <c r="G661" s="170">
        <f t="shared" si="192"/>
        <v>0.40439761831397125</v>
      </c>
      <c r="H661" s="170">
        <f t="shared" si="193"/>
        <v>166.94620105530555</v>
      </c>
      <c r="I661" s="170">
        <f t="shared" si="194"/>
        <v>3.5154795571105684</v>
      </c>
      <c r="J661" s="170">
        <f t="shared" si="195"/>
        <v>73.32381067997558</v>
      </c>
      <c r="K661" s="170" t="str">
        <f t="shared" si="181"/>
        <v>1+0.131728642885988i</v>
      </c>
      <c r="L661" s="170" t="str">
        <f t="shared" si="182"/>
        <v>1-0.0191975350255764i</v>
      </c>
      <c r="M661" s="170" t="str">
        <f t="shared" si="199"/>
        <v>1.00252886523568+0.112531107860412i</v>
      </c>
      <c r="N661" s="170" t="str">
        <f t="shared" si="183"/>
        <v>1+125.928829313953i</v>
      </c>
      <c r="O661" s="170" t="str">
        <f t="shared" si="184"/>
        <v>0.995609969398267+0.184199235849452i</v>
      </c>
      <c r="P661" s="170" t="str">
        <f t="shared" si="200"/>
        <v>-22.2003841616479+125.560197135474i</v>
      </c>
      <c r="Q661" s="170" t="str">
        <f t="shared" si="185"/>
        <v>-0.0903935322422232-1.42785977299633i</v>
      </c>
      <c r="R661" s="170" t="str">
        <f t="shared" si="186"/>
        <v>10000-1472.33379005581i</v>
      </c>
      <c r="S661" s="170" t="str">
        <f t="shared" si="187"/>
        <v>-120731.370784576i</v>
      </c>
      <c r="T661" s="170" t="str">
        <f t="shared" si="196"/>
        <v>9695.56387466625-2247.98844215708i</v>
      </c>
      <c r="U661" s="170" t="str">
        <f t="shared" si="188"/>
        <v>-1.0205856710175+0.236630362332325i</v>
      </c>
      <c r="V661" s="170"/>
    </row>
    <row r="662" spans="1:22" x14ac:dyDescent="0.2">
      <c r="A662" s="8"/>
      <c r="B662" s="170">
        <f t="shared" si="197"/>
        <v>4.1249999999999334</v>
      </c>
      <c r="C662" s="170">
        <f t="shared" si="198"/>
        <v>13335.214321631198</v>
      </c>
      <c r="D662" s="170">
        <f t="shared" si="189"/>
        <v>13.335214321631199</v>
      </c>
      <c r="E662" s="170">
        <f t="shared" si="190"/>
        <v>3.0103657481271391</v>
      </c>
      <c r="F662" s="170">
        <f t="shared" si="191"/>
        <v>-93.674144609626438</v>
      </c>
      <c r="G662" s="170">
        <f t="shared" si="192"/>
        <v>0.40162674599395992</v>
      </c>
      <c r="H662" s="170">
        <f t="shared" si="193"/>
        <v>166.98681392710731</v>
      </c>
      <c r="I662" s="170">
        <f t="shared" si="194"/>
        <v>3.4119924941210988</v>
      </c>
      <c r="J662" s="170">
        <f t="shared" si="195"/>
        <v>73.312669317480868</v>
      </c>
      <c r="K662" s="170" t="str">
        <f t="shared" si="181"/>
        <v>1+0.133253988681004i</v>
      </c>
      <c r="L662" s="170" t="str">
        <f t="shared" si="182"/>
        <v>1-0.0194198320043079i</v>
      </c>
      <c r="M662" s="170" t="str">
        <f t="shared" si="199"/>
        <v>1.00258777007409+0.113834156676696i</v>
      </c>
      <c r="N662" s="170" t="str">
        <f t="shared" si="183"/>
        <v>1+127.387016432997i</v>
      </c>
      <c r="O662" s="170" t="str">
        <f t="shared" si="184"/>
        <v>0.995507712449348+0.186332162475679i</v>
      </c>
      <c r="P662" s="170" t="str">
        <f t="shared" si="200"/>
        <v>-22.7407905308358+127.001089487436i</v>
      </c>
      <c r="Q662" s="170" t="str">
        <f t="shared" si="185"/>
        <v>-0.0906262925278921-1.41131753104386i</v>
      </c>
      <c r="R662" s="170" t="str">
        <f t="shared" si="186"/>
        <v>10000-1455.48012452765i</v>
      </c>
      <c r="S662" s="170" t="str">
        <f t="shared" si="187"/>
        <v>-119349.370211267i</v>
      </c>
      <c r="T662" s="170" t="str">
        <f t="shared" si="196"/>
        <v>9694.06189560035-2240.4005668736i</v>
      </c>
      <c r="U662" s="170" t="str">
        <f t="shared" si="188"/>
        <v>-1.02042756795793+0.235831638618274i</v>
      </c>
      <c r="V662" s="170"/>
    </row>
    <row r="663" spans="1:22" x14ac:dyDescent="0.2">
      <c r="A663" s="8"/>
      <c r="B663" s="170">
        <f t="shared" si="197"/>
        <v>4.1299999999999333</v>
      </c>
      <c r="C663" s="170">
        <f t="shared" si="198"/>
        <v>13489.628825914469</v>
      </c>
      <c r="D663" s="170">
        <f t="shared" si="189"/>
        <v>13.489628825914469</v>
      </c>
      <c r="E663" s="170">
        <f t="shared" si="190"/>
        <v>2.9096332579919211</v>
      </c>
      <c r="F663" s="170">
        <f t="shared" si="191"/>
        <v>-93.726355423286478</v>
      </c>
      <c r="G663" s="170">
        <f t="shared" si="192"/>
        <v>0.39888708670871131</v>
      </c>
      <c r="H663" s="170">
        <f t="shared" si="193"/>
        <v>167.02577340122116</v>
      </c>
      <c r="I663" s="170">
        <f t="shared" si="194"/>
        <v>3.3085203447006322</v>
      </c>
      <c r="J663" s="170">
        <f t="shared" si="195"/>
        <v>73.299417977934681</v>
      </c>
      <c r="K663" s="170" t="str">
        <f t="shared" si="181"/>
        <v>1+0.134796997147885i</v>
      </c>
      <c r="L663" s="170" t="str">
        <f t="shared" si="182"/>
        <v>1-0.0196447030607367i</v>
      </c>
      <c r="M663" s="170" t="str">
        <f t="shared" si="199"/>
        <v>1.00264804698245+0.115152294087148i</v>
      </c>
      <c r="N663" s="170" t="str">
        <f t="shared" si="183"/>
        <v>1+128.862088563088i</v>
      </c>
      <c r="O663" s="170" t="str">
        <f t="shared" si="184"/>
        <v>0.995403073630108+0.188489787228214i</v>
      </c>
      <c r="P663" s="170" t="str">
        <f t="shared" si="200"/>
        <v>-23.2937845814096+128.458208817321i</v>
      </c>
      <c r="Q663" s="170" t="str">
        <f t="shared" si="185"/>
        <v>-0.0908525450500847-1.39496245207218i</v>
      </c>
      <c r="R663" s="170" t="str">
        <f t="shared" si="186"/>
        <v>10000-1438.81938131347i</v>
      </c>
      <c r="S663" s="170" t="str">
        <f t="shared" si="187"/>
        <v>-117983.189267705i</v>
      </c>
      <c r="T663" s="170" t="str">
        <f t="shared" si="196"/>
        <v>9692.52541261223-2233.10390212453i</v>
      </c>
      <c r="U663" s="170" t="str">
        <f t="shared" si="188"/>
        <v>-1.02026583290655+0.235063568644688i</v>
      </c>
      <c r="V663" s="170"/>
    </row>
    <row r="664" spans="1:22" x14ac:dyDescent="0.2">
      <c r="A664" s="8"/>
      <c r="B664" s="170">
        <f t="shared" si="197"/>
        <v>4.1349999999999332</v>
      </c>
      <c r="C664" s="170">
        <f t="shared" si="198"/>
        <v>13645.831365887156</v>
      </c>
      <c r="D664" s="170">
        <f t="shared" si="189"/>
        <v>13.645831365887156</v>
      </c>
      <c r="E664" s="170">
        <f t="shared" si="190"/>
        <v>2.8088841258000912</v>
      </c>
      <c r="F664" s="170">
        <f t="shared" si="191"/>
        <v>-93.77902871216294</v>
      </c>
      <c r="G664" s="170">
        <f t="shared" si="192"/>
        <v>0.3961772613865025</v>
      </c>
      <c r="H664" s="170">
        <f t="shared" si="193"/>
        <v>167.0630830448558</v>
      </c>
      <c r="I664" s="170">
        <f t="shared" si="194"/>
        <v>3.2050613871865936</v>
      </c>
      <c r="J664" s="170">
        <f t="shared" si="195"/>
        <v>73.284054332692861</v>
      </c>
      <c r="K664" s="170" t="str">
        <f t="shared" si="181"/>
        <v>1+0.136357872810731i</v>
      </c>
      <c r="L664" s="170" t="str">
        <f t="shared" si="182"/>
        <v>1-0.0198721780012778i</v>
      </c>
      <c r="M664" s="170" t="str">
        <f t="shared" si="199"/>
        <v>1.00270972792037+0.116485694809453i</v>
      </c>
      <c r="N664" s="170" t="str">
        <f t="shared" si="183"/>
        <v>1+130.354241223439i</v>
      </c>
      <c r="O664" s="170" t="str">
        <f t="shared" si="184"/>
        <v>0.995295997459659+0.190672396097881i</v>
      </c>
      <c r="P664" s="170" t="str">
        <f t="shared" si="200"/>
        <v>-23.8596595181346+129.931726937678i</v>
      </c>
      <c r="Q664" s="170" t="str">
        <f t="shared" si="185"/>
        <v>-0.0910724117459344-1.37879237763471i</v>
      </c>
      <c r="R664" s="170" t="str">
        <f t="shared" si="186"/>
        <v>10000-1422.34935204982i</v>
      </c>
      <c r="S664" s="170" t="str">
        <f t="shared" si="187"/>
        <v>-116632.646868085i</v>
      </c>
      <c r="T664" s="170" t="str">
        <f t="shared" si="196"/>
        <v>9690.95364446241-2226.09728143363i</v>
      </c>
      <c r="U664" s="170" t="str">
        <f t="shared" si="188"/>
        <v>-1.02010038362762+0.234326029624593i</v>
      </c>
      <c r="V664" s="170"/>
    </row>
    <row r="665" spans="1:22" x14ac:dyDescent="0.2">
      <c r="A665" s="8"/>
      <c r="B665" s="170">
        <f t="shared" si="197"/>
        <v>4.1399999999999331</v>
      </c>
      <c r="C665" s="170">
        <f t="shared" si="198"/>
        <v>13803.842646026733</v>
      </c>
      <c r="D665" s="170">
        <f t="shared" si="189"/>
        <v>13.803842646026732</v>
      </c>
      <c r="E665" s="170">
        <f t="shared" si="190"/>
        <v>2.7081180021999747</v>
      </c>
      <c r="F665" s="170">
        <f t="shared" si="191"/>
        <v>-93.832170400009204</v>
      </c>
      <c r="G665" s="170">
        <f t="shared" si="192"/>
        <v>0.39349590423157943</v>
      </c>
      <c r="H665" s="170">
        <f t="shared" si="193"/>
        <v>167.09874628517329</v>
      </c>
      <c r="I665" s="170">
        <f t="shared" si="194"/>
        <v>3.1016139064315542</v>
      </c>
      <c r="J665" s="170">
        <f t="shared" si="195"/>
        <v>73.266575885164087</v>
      </c>
      <c r="K665" s="170" t="str">
        <f t="shared" si="181"/>
        <v>1+0.13793682256192i</v>
      </c>
      <c r="L665" s="170" t="str">
        <f t="shared" si="182"/>
        <v>1-0.0201022869774881i</v>
      </c>
      <c r="M665" s="170" t="str">
        <f t="shared" si="199"/>
        <v>1.0027728455919+0.117834535584432i</v>
      </c>
      <c r="N665" s="170" t="str">
        <f t="shared" si="183"/>
        <v>1+131.863672197269i</v>
      </c>
      <c r="O665" s="170" t="str">
        <f t="shared" si="184"/>
        <v>0.995186427164798+0.192880278387122i</v>
      </c>
      <c r="P665" s="170" t="str">
        <f t="shared" si="200"/>
        <v>-24.4387153753926+131.421817085217i</v>
      </c>
      <c r="Q665" s="170" t="str">
        <f t="shared" si="185"/>
        <v>-0.0912860112595011-1.36280517390122i</v>
      </c>
      <c r="R665" s="170" t="str">
        <f t="shared" si="186"/>
        <v>10000-1406.06785365214i</v>
      </c>
      <c r="S665" s="170" t="str">
        <f t="shared" si="187"/>
        <v>-115297.563999475i</v>
      </c>
      <c r="T665" s="170" t="str">
        <f t="shared" si="196"/>
        <v>9689.34579275596-2219.37956993137i</v>
      </c>
      <c r="U665" s="170" t="str">
        <f t="shared" si="188"/>
        <v>-1.01993113607958+0.233618902098039i</v>
      </c>
      <c r="V665" s="170"/>
    </row>
    <row r="666" spans="1:22" x14ac:dyDescent="0.2">
      <c r="A666" s="8"/>
      <c r="B666" s="170">
        <f t="shared" si="197"/>
        <v>4.144999999999933</v>
      </c>
      <c r="C666" s="170">
        <f t="shared" si="198"/>
        <v>13963.683610557237</v>
      </c>
      <c r="D666" s="170">
        <f t="shared" si="189"/>
        <v>13.963683610557236</v>
      </c>
      <c r="E666" s="170">
        <f t="shared" si="190"/>
        <v>2.6073345309841258</v>
      </c>
      <c r="F666" s="170">
        <f t="shared" si="191"/>
        <v>-93.885786438234334</v>
      </c>
      <c r="G666" s="170">
        <f t="shared" si="192"/>
        <v>0.39084166214032245</v>
      </c>
      <c r="H666" s="170">
        <f t="shared" si="193"/>
        <v>167.13276640815465</v>
      </c>
      <c r="I666" s="170">
        <f t="shared" si="194"/>
        <v>2.9981761931244484</v>
      </c>
      <c r="J666" s="170">
        <f t="shared" si="195"/>
        <v>73.246979969920318</v>
      </c>
      <c r="K666" s="170" t="str">
        <f t="shared" si="181"/>
        <v>1+0.139534055689531i</v>
      </c>
      <c r="L666" s="170" t="str">
        <f t="shared" si="182"/>
        <v>1-0.0203350604900633i</v>
      </c>
      <c r="M666" s="170" t="str">
        <f t="shared" si="199"/>
        <v>1.00283743346287+0.119198995199468i</v>
      </c>
      <c r="N666" s="170" t="str">
        <f t="shared" si="183"/>
        <v>1+133.39058155802i</v>
      </c>
      <c r="O666" s="170" t="str">
        <f t="shared" si="184"/>
        <v>0.995074304649905+0.195113726748342i</v>
      </c>
      <c r="P666" s="170" t="str">
        <f t="shared" si="200"/>
        <v>-25.031259176264+132.928653917442i</v>
      </c>
      <c r="Q666" s="170" t="str">
        <f t="shared" si="185"/>
        <v>-0.0914934590084914-1.34699873138459i</v>
      </c>
      <c r="R666" s="170" t="str">
        <f t="shared" si="186"/>
        <v>10000-1389.97272802546i</v>
      </c>
      <c r="S666" s="170" t="str">
        <f t="shared" si="187"/>
        <v>-113977.763698088i</v>
      </c>
      <c r="T666" s="170" t="str">
        <f t="shared" si="196"/>
        <v>9687.70104159006-2212.9496639737i</v>
      </c>
      <c r="U666" s="170" t="str">
        <f t="shared" si="188"/>
        <v>-1.0197580043779+0.232942069891969i</v>
      </c>
      <c r="V666" s="170"/>
    </row>
    <row r="667" spans="1:22" x14ac:dyDescent="0.2">
      <c r="A667" s="8"/>
      <c r="B667" s="170">
        <f t="shared" si="197"/>
        <v>4.1499999999999329</v>
      </c>
      <c r="C667" s="170">
        <f t="shared" si="198"/>
        <v>14125.375446225376</v>
      </c>
      <c r="D667" s="170">
        <f t="shared" si="189"/>
        <v>14.125375446225377</v>
      </c>
      <c r="E667" s="170">
        <f t="shared" si="190"/>
        <v>2.5065333489958763</v>
      </c>
      <c r="F667" s="170">
        <f t="shared" si="191"/>
        <v>-93.939882805635577</v>
      </c>
      <c r="G667" s="170">
        <f t="shared" si="192"/>
        <v>0.38821319412159672</v>
      </c>
      <c r="H667" s="170">
        <f t="shared" si="193"/>
        <v>167.16514655752567</v>
      </c>
      <c r="I667" s="170">
        <f t="shared" si="194"/>
        <v>2.8947465431174733</v>
      </c>
      <c r="J667" s="170">
        <f t="shared" si="195"/>
        <v>73.225263751890097</v>
      </c>
      <c r="K667" s="170" t="str">
        <f t="shared" si="181"/>
        <v>1+0.141149783905086i</v>
      </c>
      <c r="L667" s="170" t="str">
        <f t="shared" si="182"/>
        <v>1-0.0205705293928803i</v>
      </c>
      <c r="M667" s="170" t="str">
        <f t="shared" si="199"/>
        <v>1.00290352577862+0.120579254512206i</v>
      </c>
      <c r="N667" s="170" t="str">
        <f t="shared" si="183"/>
        <v>1+134.935171695872i</v>
      </c>
      <c r="O667" s="170" t="str">
        <f t="shared" si="184"/>
        <v>0.994959570466138+0.197373037222703i</v>
      </c>
      <c r="P667" s="170" t="str">
        <f t="shared" si="200"/>
        <v>-25.637605095315+134.452413508522i</v>
      </c>
      <c r="Q667" s="170" t="str">
        <f t="shared" si="185"/>
        <v>-0.0916948672494883-1.33137096467103i</v>
      </c>
      <c r="R667" s="170" t="str">
        <f t="shared" si="186"/>
        <v>10000-1374.06184177832i</v>
      </c>
      <c r="S667" s="170" t="str">
        <f t="shared" si="187"/>
        <v>-112673.071025822i</v>
      </c>
      <c r="T667" s="170" t="str">
        <f t="shared" si="196"/>
        <v>9686.01855719663-2206.80649075771i</v>
      </c>
      <c r="U667" s="170" t="str">
        <f t="shared" si="188"/>
        <v>-1.01958090075754+0.232295420079759i</v>
      </c>
      <c r="V667" s="170"/>
    </row>
    <row r="668" spans="1:22" x14ac:dyDescent="0.2">
      <c r="A668" s="8"/>
      <c r="B668" s="170">
        <f t="shared" si="197"/>
        <v>4.1549999999999327</v>
      </c>
      <c r="C668" s="170">
        <f t="shared" si="198"/>
        <v>14288.939585108837</v>
      </c>
      <c r="D668" s="170">
        <f t="shared" si="189"/>
        <v>14.288939585108837</v>
      </c>
      <c r="E668" s="170">
        <f t="shared" si="190"/>
        <v>2.4057140860340129</v>
      </c>
      <c r="F668" s="170">
        <f t="shared" si="191"/>
        <v>-93.994465508104028</v>
      </c>
      <c r="G668" s="170">
        <f t="shared" si="192"/>
        <v>0.38560917071768197</v>
      </c>
      <c r="H668" s="170">
        <f t="shared" si="193"/>
        <v>167.19588973373897</v>
      </c>
      <c r="I668" s="170">
        <f t="shared" si="194"/>
        <v>2.7913232567516948</v>
      </c>
      <c r="J668" s="170">
        <f t="shared" si="195"/>
        <v>73.201424225634938</v>
      </c>
      <c r="K668" s="170" t="str">
        <f t="shared" si="181"/>
        <v>1+0.14278422137161i</v>
      </c>
      <c r="L668" s="170" t="str">
        <f t="shared" si="182"/>
        <v>1-0.020808724897087i</v>
      </c>
      <c r="M668" s="170" t="str">
        <f t="shared" si="199"/>
        <v>1.00297115758217+0.121975496474523i</v>
      </c>
      <c r="N668" s="170" t="str">
        <f t="shared" si="183"/>
        <v>1+136.497647344576i</v>
      </c>
      <c r="O668" s="170" t="str">
        <f t="shared" si="184"/>
        <v>0.994842163779914+0.19965850927936i</v>
      </c>
      <c r="P668" s="170" t="str">
        <f t="shared" si="200"/>
        <v>-26.2580746251779+135.993273344425i</v>
      </c>
      <c r="Q668" s="170" t="str">
        <f t="shared" si="185"/>
        <v>-0.0918903451416187-1.3159198121532i</v>
      </c>
      <c r="R668" s="170" t="str">
        <f t="shared" si="186"/>
        <v>10000-1358.33308593997i</v>
      </c>
      <c r="S668" s="170" t="str">
        <f t="shared" si="187"/>
        <v>-111383.313047077i</v>
      </c>
      <c r="T668" s="170" t="str">
        <f t="shared" si="196"/>
        <v>9684.29748757846-2200.94900793337i</v>
      </c>
      <c r="U668" s="170" t="str">
        <f t="shared" si="188"/>
        <v>-1.01939973553458+0.231678842940355i</v>
      </c>
      <c r="V668" s="170"/>
    </row>
    <row r="669" spans="1:22" x14ac:dyDescent="0.2">
      <c r="A669" s="8"/>
      <c r="B669" s="170">
        <f t="shared" si="197"/>
        <v>4.1599999999999326</v>
      </c>
      <c r="C669" s="170">
        <f t="shared" si="198"/>
        <v>14454.397707457058</v>
      </c>
      <c r="D669" s="170">
        <f t="shared" si="189"/>
        <v>14.454397707457058</v>
      </c>
      <c r="E669" s="170">
        <f t="shared" si="190"/>
        <v>2.3048763647603718</v>
      </c>
      <c r="F669" s="170">
        <f t="shared" si="191"/>
        <v>-94.049540578306093</v>
      </c>
      <c r="G669" s="170">
        <f t="shared" si="192"/>
        <v>0.38302827342798712</v>
      </c>
      <c r="H669" s="170">
        <f t="shared" si="193"/>
        <v>167.22499879301398</v>
      </c>
      <c r="I669" s="170">
        <f t="shared" si="194"/>
        <v>2.6879046381883591</v>
      </c>
      <c r="J669" s="170">
        <f t="shared" si="195"/>
        <v>73.175458214707888</v>
      </c>
      <c r="K669" s="170" t="str">
        <f t="shared" si="181"/>
        <v>1+0.144437584732017i</v>
      </c>
      <c r="L669" s="170" t="str">
        <f t="shared" si="182"/>
        <v>1-0.0210496785752397i</v>
      </c>
      <c r="M669" s="170" t="str">
        <f t="shared" si="199"/>
        <v>1.00304036473279+0.123387906156777i</v>
      </c>
      <c r="N669" s="170" t="str">
        <f t="shared" si="183"/>
        <v>1+138.078215608586i</v>
      </c>
      <c r="O669" s="170" t="str">
        <f t="shared" si="184"/>
        <v>0.994722022340654+0.20197044585516i</v>
      </c>
      <c r="P669" s="170" t="str">
        <f t="shared" si="200"/>
        <v>-26.8929967470104+137.551412317217i</v>
      </c>
      <c r="Q669" s="170" t="str">
        <f t="shared" si="185"/>
        <v>-0.092079998808816-1.30064323576691i</v>
      </c>
      <c r="R669" s="170" t="str">
        <f t="shared" si="186"/>
        <v>10000-1342.78437568086i</v>
      </c>
      <c r="S669" s="170" t="str">
        <f t="shared" si="187"/>
        <v>-110108.318805831i</v>
      </c>
      <c r="T669" s="170" t="str">
        <f t="shared" si="196"/>
        <v>9682.53696213935-2195.37620321141i</v>
      </c>
      <c r="U669" s="170" t="str">
        <f t="shared" si="188"/>
        <v>-1.0192144170673+0.231092231916991i</v>
      </c>
      <c r="V669" s="170"/>
    </row>
    <row r="670" spans="1:22" x14ac:dyDescent="0.2">
      <c r="A670" s="8"/>
      <c r="B670" s="170">
        <f t="shared" si="197"/>
        <v>4.1649999999999325</v>
      </c>
      <c r="C670" s="170">
        <f t="shared" si="198"/>
        <v>14621.771744564912</v>
      </c>
      <c r="D670" s="170">
        <f t="shared" si="189"/>
        <v>14.621771744564912</v>
      </c>
      <c r="E670" s="170">
        <f t="shared" si="190"/>
        <v>2.2040198006059879</v>
      </c>
      <c r="F670" s="170">
        <f t="shared" si="191"/>
        <v>-94.105114075337511</v>
      </c>
      <c r="G670" s="170">
        <f t="shared" si="192"/>
        <v>0.38046919413491498</v>
      </c>
      <c r="H670" s="170">
        <f t="shared" si="193"/>
        <v>167.25247644643215</v>
      </c>
      <c r="I670" s="170">
        <f t="shared" si="194"/>
        <v>2.5844889947409029</v>
      </c>
      <c r="J670" s="170">
        <f t="shared" si="195"/>
        <v>73.147362371094644</v>
      </c>
      <c r="K670" s="170" t="str">
        <f t="shared" si="181"/>
        <v>1+0.146110093137832i</v>
      </c>
      <c r="L670" s="170" t="str">
        <f t="shared" si="182"/>
        <v>1-0.0212934223654872i</v>
      </c>
      <c r="M670" s="170" t="str">
        <f t="shared" si="199"/>
        <v>1.00311118392504+0.124816670772345i</v>
      </c>
      <c r="N670" s="170" t="str">
        <f t="shared" si="183"/>
        <v>1+139.677085990514i</v>
      </c>
      <c r="O670" s="170" t="str">
        <f t="shared" si="184"/>
        <v>0.994599082447777+0.204309153394791i</v>
      </c>
      <c r="P670" s="170" t="str">
        <f t="shared" si="200"/>
        <v>-27.5427081049256+139.127010718539i</v>
      </c>
      <c r="Q670" s="170" t="str">
        <f t="shared" si="185"/>
        <v>-0.0922639314006156-1.2855392207307i</v>
      </c>
      <c r="R670" s="170" t="str">
        <f t="shared" si="186"/>
        <v>10000-1327.41365003631i</v>
      </c>
      <c r="S670" s="170" t="str">
        <f t="shared" si="187"/>
        <v>-108847.919302977i</v>
      </c>
      <c r="T670" s="170" t="str">
        <f t="shared" si="196"/>
        <v>9680.73609130793-2190.08709396691i</v>
      </c>
      <c r="U670" s="170" t="str">
        <f t="shared" si="188"/>
        <v>-1.01902485171663+0.230535483575464i</v>
      </c>
      <c r="V670" s="170"/>
    </row>
    <row r="671" spans="1:22" x14ac:dyDescent="0.2">
      <c r="A671" s="8"/>
      <c r="B671" s="170">
        <f t="shared" si="197"/>
        <v>4.1699999999999324</v>
      </c>
      <c r="C671" s="170">
        <f t="shared" si="198"/>
        <v>14791.083881679777</v>
      </c>
      <c r="D671" s="170">
        <f t="shared" si="189"/>
        <v>14.791083881679777</v>
      </c>
      <c r="E671" s="170">
        <f t="shared" si="190"/>
        <v>2.1031440016787331</v>
      </c>
      <c r="F671" s="170">
        <f t="shared" si="191"/>
        <v>-94.161192084351228</v>
      </c>
      <c r="G671" s="170">
        <f t="shared" si="192"/>
        <v>0.37793063453065628</v>
      </c>
      <c r="H671" s="170">
        <f t="shared" si="193"/>
        <v>167.27832525908525</v>
      </c>
      <c r="I671" s="170">
        <f t="shared" si="194"/>
        <v>2.4810746362093892</v>
      </c>
      <c r="J671" s="170">
        <f t="shared" si="195"/>
        <v>73.117133174734022</v>
      </c>
      <c r="K671" s="170" t="str">
        <f t="shared" si="181"/>
        <v>1+0.147801968278231i</v>
      </c>
      <c r="L671" s="170" t="str">
        <f t="shared" si="182"/>
        <v>1-0.021539988575805i</v>
      </c>
      <c r="M671" s="170" t="str">
        <f t="shared" si="199"/>
        <v>1.00318365270819+0.126261979702426i</v>
      </c>
      <c r="N671" s="170" t="str">
        <f t="shared" si="183"/>
        <v>1+141.294470418897i</v>
      </c>
      <c r="O671" s="170" t="str">
        <f t="shared" si="184"/>
        <v>0.994473278916924+0.206674941891404i</v>
      </c>
      <c r="P671" s="170" t="str">
        <f t="shared" si="200"/>
        <v>-28.2075531844853+140.720250232202i</v>
      </c>
      <c r="Q671" s="170" t="str">
        <f t="shared" si="185"/>
        <v>-0.0924422431515894-1.27060577528869i</v>
      </c>
      <c r="R671" s="170" t="str">
        <f t="shared" si="186"/>
        <v>10000-1312.21887163325i</v>
      </c>
      <c r="S671" s="170" t="str">
        <f t="shared" si="187"/>
        <v>-107601.947473927i</v>
      </c>
      <c r="T671" s="170" t="str">
        <f t="shared" si="196"/>
        <v>9678.89396615542-2185.08072683818i</v>
      </c>
      <c r="U671" s="170" t="str">
        <f t="shared" si="188"/>
        <v>-1.01883094380583+0.230008497561914i</v>
      </c>
      <c r="V671" s="170"/>
    </row>
    <row r="672" spans="1:22" x14ac:dyDescent="0.2">
      <c r="A672" s="8"/>
      <c r="B672" s="170">
        <f t="shared" si="197"/>
        <v>4.1749999999999323</v>
      </c>
      <c r="C672" s="170">
        <f t="shared" si="198"/>
        <v>14962.356560942009</v>
      </c>
      <c r="D672" s="170">
        <f t="shared" si="189"/>
        <v>14.962356560942009</v>
      </c>
      <c r="E672" s="170">
        <f t="shared" si="190"/>
        <v>2.0022485686715901</v>
      </c>
      <c r="F672" s="170">
        <f t="shared" si="191"/>
        <v>-94.21778071615752</v>
      </c>
      <c r="G672" s="170">
        <f t="shared" si="192"/>
        <v>0.37541130554749436</v>
      </c>
      <c r="H672" s="170">
        <f t="shared" si="193"/>
        <v>167.30254764927901</v>
      </c>
      <c r="I672" s="170">
        <f t="shared" si="194"/>
        <v>2.3776598742190842</v>
      </c>
      <c r="J672" s="170">
        <f t="shared" si="195"/>
        <v>73.084766933121486</v>
      </c>
      <c r="K672" s="170" t="str">
        <f t="shared" si="181"/>
        <v>1+0.149513434409432i</v>
      </c>
      <c r="L672" s="170" t="str">
        <f t="shared" si="182"/>
        <v>1-0.0217894098882773i</v>
      </c>
      <c r="M672" s="170" t="str">
        <f t="shared" si="199"/>
        <v>1.00325780950615+0.127724024521155i</v>
      </c>
      <c r="N672" s="170" t="str">
        <f t="shared" si="183"/>
        <v>1+142.930583276289i</v>
      </c>
      <c r="O672" s="170" t="str">
        <f t="shared" si="184"/>
        <v>0.994344545045398+0.209068124927703i</v>
      </c>
      <c r="P672" s="170" t="str">
        <f t="shared" si="200"/>
        <v>-28.8878844953513+142.331313925863i</v>
      </c>
      <c r="Q672" s="170" t="str">
        <f t="shared" si="185"/>
        <v>-0.0926150314394295-1.25584093045653i</v>
      </c>
      <c r="R672" s="170" t="str">
        <f t="shared" si="186"/>
        <v>10000-1297.19802642029i</v>
      </c>
      <c r="S672" s="170" t="str">
        <f t="shared" si="187"/>
        <v>-106370.238166464i</v>
      </c>
      <c r="T672" s="170" t="str">
        <f t="shared" si="196"/>
        <v>9677.00965800737-2180.35617732098i</v>
      </c>
      <c r="U672" s="170" t="str">
        <f t="shared" si="188"/>
        <v>-1.01863259557972+0.229511176560103i</v>
      </c>
      <c r="V672" s="170"/>
    </row>
    <row r="673" spans="1:22" x14ac:dyDescent="0.2">
      <c r="A673" s="8"/>
      <c r="B673" s="170">
        <f t="shared" si="197"/>
        <v>4.1799999999999322</v>
      </c>
      <c r="C673" s="170">
        <f t="shared" si="198"/>
        <v>15135.61248435973</v>
      </c>
      <c r="D673" s="170">
        <f t="shared" si="189"/>
        <v>15.135612484359729</v>
      </c>
      <c r="E673" s="170">
        <f t="shared" si="190"/>
        <v>1.9013330947719573</v>
      </c>
      <c r="F673" s="170">
        <f t="shared" si="191"/>
        <v>-94.274886106795861</v>
      </c>
      <c r="G673" s="170">
        <f t="shared" si="192"/>
        <v>0.37290992678803309</v>
      </c>
      <c r="H673" s="170">
        <f t="shared" si="193"/>
        <v>167.32514588778653</v>
      </c>
      <c r="I673" s="170">
        <f t="shared" si="194"/>
        <v>2.2742430215599905</v>
      </c>
      <c r="J673" s="170">
        <f t="shared" si="195"/>
        <v>73.050259780990672</v>
      </c>
      <c r="K673" s="170" t="str">
        <f t="shared" si="181"/>
        <v>1+0.151244718384416i</v>
      </c>
      <c r="L673" s="170" t="str">
        <f t="shared" si="182"/>
        <v>1-0.0220417193634288i</v>
      </c>
      <c r="M673" s="170" t="str">
        <f t="shared" si="199"/>
        <v>1.00333369363783+0.129202999020987i</v>
      </c>
      <c r="N673" s="170" t="str">
        <f t="shared" si="183"/>
        <v>1+144.585641427678i</v>
      </c>
      <c r="O673" s="170" t="str">
        <f t="shared" si="184"/>
        <v>0.994212812576796+0.211489019717506i</v>
      </c>
      <c r="P673" s="170" t="str">
        <f t="shared" si="200"/>
        <v>-29.5840627581897+143.960386241749i</v>
      </c>
      <c r="Q673" s="170" t="str">
        <f t="shared" si="185"/>
        <v>-0.0927823908417218-1.24124273977046i</v>
      </c>
      <c r="R673" s="170" t="str">
        <f t="shared" si="186"/>
        <v>10000-1282.34912340065i</v>
      </c>
      <c r="S673" s="170" t="str">
        <f t="shared" si="187"/>
        <v>-105152.628118853i</v>
      </c>
      <c r="T673" s="170" t="str">
        <f t="shared" si="196"/>
        <v>9675.08221804877-2175.91254935725i</v>
      </c>
      <c r="U673" s="170" t="str">
        <f t="shared" si="188"/>
        <v>-1.01842970716303+0.229043426248132i</v>
      </c>
      <c r="V673" s="170"/>
    </row>
    <row r="674" spans="1:22" x14ac:dyDescent="0.2">
      <c r="A674" s="8"/>
      <c r="B674" s="170">
        <f t="shared" si="197"/>
        <v>4.1849999999999321</v>
      </c>
      <c r="C674" s="170">
        <f t="shared" si="198"/>
        <v>15310.874616817922</v>
      </c>
      <c r="D674" s="170">
        <f t="shared" si="189"/>
        <v>15.310874616817923</v>
      </c>
      <c r="E674" s="170">
        <f t="shared" si="190"/>
        <v>1.800397165571515</v>
      </c>
      <c r="F674" s="170">
        <f t="shared" si="191"/>
        <v>-94.332514417077874</v>
      </c>
      <c r="G674" s="170">
        <f t="shared" si="192"/>
        <v>0.37042522595857991</v>
      </c>
      <c r="H674" s="170">
        <f t="shared" si="193"/>
        <v>167.34612209715459</v>
      </c>
      <c r="I674" s="170">
        <f t="shared" si="194"/>
        <v>2.1708223915300948</v>
      </c>
      <c r="J674" s="170">
        <f t="shared" si="195"/>
        <v>73.013607680076717</v>
      </c>
      <c r="K674" s="170" t="str">
        <f t="shared" si="181"/>
        <v>1+0.152996049682999i</v>
      </c>
      <c r="L674" s="170" t="str">
        <f t="shared" si="182"/>
        <v>1-0.0222969504446071i</v>
      </c>
      <c r="M674" s="170" t="str">
        <f t="shared" si="199"/>
        <v>1.003411345338+0.130699099238392i</v>
      </c>
      <c r="N674" s="170" t="str">
        <f t="shared" si="183"/>
        <v>1+146.259864249228i</v>
      </c>
      <c r="O674" s="170" t="str">
        <f t="shared" si="184"/>
        <v>0.99407801166482+0.213937947147796i</v>
      </c>
      <c r="P674" s="170" t="str">
        <f t="shared" si="200"/>
        <v>-30.2964570959303+145.607652986387i</v>
      </c>
      <c r="Q674" s="170" t="str">
        <f t="shared" si="185"/>
        <v>-0.0929444131914411-1.22680927903936i</v>
      </c>
      <c r="R674" s="170" t="str">
        <f t="shared" si="186"/>
        <v>10000-1267.67019436833i</v>
      </c>
      <c r="S674" s="170" t="str">
        <f t="shared" si="187"/>
        <v>-103948.955938203i</v>
      </c>
      <c r="T674" s="170" t="str">
        <f t="shared" si="196"/>
        <v>9673.11067692353-2171.74897491858i</v>
      </c>
      <c r="U674" s="170" t="str">
        <f t="shared" si="188"/>
        <v>-1.01822217651827+0.228605155254588i</v>
      </c>
      <c r="V674" s="170"/>
    </row>
    <row r="675" spans="1:22" x14ac:dyDescent="0.2">
      <c r="A675" s="8"/>
      <c r="B675" s="170">
        <f t="shared" si="197"/>
        <v>4.189999999999932</v>
      </c>
      <c r="C675" s="170">
        <f t="shared" si="198"/>
        <v>15488.166189122405</v>
      </c>
      <c r="D675" s="170">
        <f t="shared" si="189"/>
        <v>15.488166189122405</v>
      </c>
      <c r="E675" s="170">
        <f t="shared" si="190"/>
        <v>1.6994403589779796</v>
      </c>
      <c r="F675" s="170">
        <f t="shared" si="191"/>
        <v>-94.390671832102399</v>
      </c>
      <c r="G675" s="170">
        <f t="shared" si="192"/>
        <v>0.36795593830290491</v>
      </c>
      <c r="H675" s="170">
        <f t="shared" si="193"/>
        <v>167.36547825105956</v>
      </c>
      <c r="I675" s="170">
        <f t="shared" si="194"/>
        <v>2.0673962972808844</v>
      </c>
      <c r="J675" s="170">
        <f t="shared" si="195"/>
        <v>72.974806418957158</v>
      </c>
      <c r="K675" s="170" t="str">
        <f t="shared" si="181"/>
        <v>1+0.154767660442249i</v>
      </c>
      <c r="L675" s="170" t="str">
        <f t="shared" si="182"/>
        <v>1-0.0225551369624157i</v>
      </c>
      <c r="M675" s="170" t="str">
        <f t="shared" si="199"/>
        <v>1.00349080577863+0.132212523479833i</v>
      </c>
      <c r="N675" s="170" t="str">
        <f t="shared" si="183"/>
        <v>1+147.953473657361i</v>
      </c>
      <c r="O675" s="170" t="str">
        <f t="shared" si="184"/>
        <v>0.993940070836242+0.21641523182125i</v>
      </c>
      <c r="P675" s="170" t="str">
        <f t="shared" si="200"/>
        <v>-31.0254452294807+147.273301319287i</v>
      </c>
      <c r="Q675" s="170" t="str">
        <f t="shared" si="185"/>
        <v>-0.0931011876312456-1.21253864609994i</v>
      </c>
      <c r="R675" s="170" t="str">
        <f t="shared" si="186"/>
        <v>10000-1253.15929364717i</v>
      </c>
      <c r="S675" s="170" t="str">
        <f t="shared" si="187"/>
        <v>-102759.062079068i</v>
      </c>
      <c r="T675" s="170" t="str">
        <f t="shared" si="196"/>
        <v>9671.09404432662-2167.86461358345i</v>
      </c>
      <c r="U675" s="170" t="str">
        <f t="shared" si="188"/>
        <v>-1.0180098994028+0.228196275114048i</v>
      </c>
      <c r="V675" s="170"/>
    </row>
    <row r="676" spans="1:22" x14ac:dyDescent="0.2">
      <c r="A676" s="8"/>
      <c r="B676" s="170">
        <f t="shared" si="197"/>
        <v>4.1949999999999319</v>
      </c>
      <c r="C676" s="170">
        <f t="shared" si="198"/>
        <v>15667.510701079054</v>
      </c>
      <c r="D676" s="170">
        <f t="shared" si="189"/>
        <v>15.667510701079054</v>
      </c>
      <c r="E676" s="170">
        <f t="shared" si="190"/>
        <v>1.5984622451272381</v>
      </c>
      <c r="F676" s="170">
        <f t="shared" si="191"/>
        <v>-94.449364560738701</v>
      </c>
      <c r="G676" s="170">
        <f t="shared" si="192"/>
        <v>0.36550080603889751</v>
      </c>
      <c r="H676" s="170">
        <f t="shared" si="193"/>
        <v>167.38321617371304</v>
      </c>
      <c r="I676" s="170">
        <f t="shared" si="194"/>
        <v>1.9639630511661357</v>
      </c>
      <c r="J676" s="170">
        <f t="shared" si="195"/>
        <v>72.933851612974337</v>
      </c>
      <c r="K676" s="170" t="str">
        <f t="shared" si="181"/>
        <v>1+0.156559785487251i</v>
      </c>
      <c r="L676" s="170" t="str">
        <f t="shared" si="182"/>
        <v>1-0.0228163131391977i</v>
      </c>
      <c r="M676" s="170" t="str">
        <f t="shared" si="199"/>
        <v>1.00357211709068+0.133743472348053i</v>
      </c>
      <c r="N676" s="170" t="str">
        <f t="shared" si="183"/>
        <v>1+149.666694138169i</v>
      </c>
      <c r="O676" s="170" t="str">
        <f t="shared" si="184"/>
        <v>0.993798916953009+0.21892120209927i</v>
      </c>
      <c r="P676" s="170" t="str">
        <f t="shared" si="200"/>
        <v>-31.7714136779987+148.957519740549i</v>
      </c>
      <c r="Q676" s="170" t="str">
        <f t="shared" si="185"/>
        <v>-0.0932528006665295-1.1984289605748i</v>
      </c>
      <c r="R676" s="170" t="str">
        <f t="shared" si="186"/>
        <v>10000-1238.81449783302i</v>
      </c>
      <c r="S676" s="170" t="str">
        <f t="shared" si="187"/>
        <v>-101582.788822307i</v>
      </c>
      <c r="T676" s="170" t="str">
        <f t="shared" si="196"/>
        <v>9669.03130859125-2164.25865210865i</v>
      </c>
      <c r="U676" s="170" t="str">
        <f t="shared" si="188"/>
        <v>-1.0177927693254+0.227816700221963i</v>
      </c>
      <c r="V676" s="170"/>
    </row>
    <row r="677" spans="1:22" x14ac:dyDescent="0.2">
      <c r="A677" s="8"/>
      <c r="B677" s="170">
        <f t="shared" si="197"/>
        <v>4.1999999999999318</v>
      </c>
      <c r="C677" s="170">
        <f t="shared" si="198"/>
        <v>15848.931924608669</v>
      </c>
      <c r="D677" s="170">
        <f t="shared" si="189"/>
        <v>15.848931924608669</v>
      </c>
      <c r="E677" s="170">
        <f t="shared" si="190"/>
        <v>1.4974623862979397</v>
      </c>
      <c r="F677" s="170">
        <f t="shared" si="191"/>
        <v>-94.508598835080448</v>
      </c>
      <c r="G677" s="170">
        <f t="shared" si="192"/>
        <v>0.36305857779491923</v>
      </c>
      <c r="H677" s="170">
        <f t="shared" si="193"/>
        <v>167.39933753931555</v>
      </c>
      <c r="I677" s="170">
        <f t="shared" si="194"/>
        <v>1.8605209640928591</v>
      </c>
      <c r="J677" s="170">
        <f t="shared" si="195"/>
        <v>72.890738704235105</v>
      </c>
      <c r="K677" s="170" t="str">
        <f t="shared" ref="K677:K740" si="201">COMPLEX(1,2*PI()*C677*esr*Cout)</f>
        <v>1+0.158372662362241i</v>
      </c>
      <c r="L677" s="170" t="str">
        <f t="shared" ref="L677:L740" si="202">COMPLEX(1,-2*PI()*C677*(1-Dmax)^2*Lout*10^-6/Req)</f>
        <v>1-0.0230805135935726i</v>
      </c>
      <c r="M677" s="170" t="str">
        <f t="shared" si="199"/>
        <v>1.0036553223865+0.135292148768668i</v>
      </c>
      <c r="N677" s="170" t="str">
        <f t="shared" ref="N677:N740" si="203">COMPLEX(1,2*PI()*C677*(Rd+Rs+esr)*Req*Cout/(Req+Rd+Rs))</f>
        <v>1+151.399752777172i</v>
      </c>
      <c r="O677" s="170" t="str">
        <f t="shared" ref="O677:O740" si="204">IMSUM(COMPLEX(1,2*PI()*C677/(Qd*ws)),IMPRODUCT(COMPLEX(0,2*PI()*C677/ws),COMPLEX(0,2*PI()*C677/ws)))</f>
        <v>0.993654475173463+0.2214561901455i</v>
      </c>
      <c r="P677" s="170" t="str">
        <f t="shared" si="200"/>
        <v>-32.5347579638296+150.660498077338i</v>
      </c>
      <c r="Q677" s="170" t="str">
        <f t="shared" ref="Q677:Q740" si="205">IMPRODUCT(Ap,IMDIV(M677,P677))</f>
        <v>-0.0933993362173451-1.18447836363361i</v>
      </c>
      <c r="R677" s="170" t="str">
        <f t="shared" ref="R677:R740" si="206">IMSUM(Rz*10^3,IMDIV(1,COMPLEX(0,(2*PI()*C677*Cz*10^-9))))</f>
        <v>10000-1224.63390553871i</v>
      </c>
      <c r="S677" s="170" t="str">
        <f t="shared" ref="S677:S740" si="207">IMDIV(1,COMPLEX(0,(2*PI()*C677*Cp*10^-12)))</f>
        <v>-100419.980254174i</v>
      </c>
      <c r="T677" s="170" t="str">
        <f t="shared" si="196"/>
        <v>9666.92143626882-2160.93030399376i</v>
      </c>
      <c r="U677" s="170" t="str">
        <f t="shared" ref="U677:U740" si="208">IMPRODUCT(-Rs*g/(Rs+Rd),T677)</f>
        <v>-1.01757067750198+0.227466347788817i</v>
      </c>
      <c r="V677" s="170"/>
    </row>
    <row r="678" spans="1:22" x14ac:dyDescent="0.2">
      <c r="A678" s="8"/>
      <c r="B678" s="170">
        <f t="shared" si="197"/>
        <v>4.2049999999999317</v>
      </c>
      <c r="C678" s="170">
        <f t="shared" si="198"/>
        <v>16032.453906897919</v>
      </c>
      <c r="D678" s="170">
        <f t="shared" ref="D678:D741" si="209">C678/1000</f>
        <v>16.032453906897921</v>
      </c>
      <c r="E678" s="170">
        <f t="shared" ref="E678:E741" si="210">20*LOG(IMABS(Q678))</f>
        <v>1.396440336826881</v>
      </c>
      <c r="F678" s="170">
        <f t="shared" ref="F678:F741" si="211">IF(180/PI()*IMARGUMENT(Q678)&gt;0,180/PI()*IMARGUMENT(Q678)-360,180/PI()*IMARGUMENT(Q678))</f>
        <v>-94.568380909868551</v>
      </c>
      <c r="G678" s="170">
        <f t="shared" ref="G678:G741" si="212">20*LOG(IMABS(U678))</f>
        <v>0.36062800804922307</v>
      </c>
      <c r="H678" s="170">
        <f t="shared" ref="H678:H741" si="213">180/PI()*IMARGUMENT(U678)</f>
        <v>167.41384387155961</v>
      </c>
      <c r="I678" s="170">
        <f t="shared" ref="I678:I741" si="214">E678+G678</f>
        <v>1.757068344876104</v>
      </c>
      <c r="J678" s="170">
        <f t="shared" ref="J678:J741" si="215">F678+H678</f>
        <v>72.845462961691055</v>
      </c>
      <c r="K678" s="170" t="str">
        <f t="shared" si="201"/>
        <v>1+0.160206531362082i</v>
      </c>
      <c r="L678" s="170" t="str">
        <f t="shared" si="202"/>
        <v>1-0.0233477733450243i</v>
      </c>
      <c r="M678" s="170" t="str">
        <f t="shared" si="199"/>
        <v>1.00374046578263+0.136858758017058i</v>
      </c>
      <c r="N678" s="170" t="str">
        <f t="shared" si="203"/>
        <v>1+153.152879289416i</v>
      </c>
      <c r="O678" s="170" t="str">
        <f t="shared" si="204"/>
        <v>0.993506668912661+0.224020531969861i</v>
      </c>
      <c r="P678" s="170" t="str">
        <f t="shared" si="200"/>
        <v>-33.3158828222182+152.38242746918i</v>
      </c>
      <c r="Q678" s="170" t="str">
        <f t="shared" si="205"/>
        <v>-0.0935408756691923-1.17068501775712i</v>
      </c>
      <c r="R678" s="170" t="str">
        <f t="shared" si="206"/>
        <v>10000-1210.6156371421i</v>
      </c>
      <c r="S678" s="170" t="str">
        <f t="shared" si="207"/>
        <v>-99270.4822456525i</v>
      </c>
      <c r="T678" s="170" t="str">
        <f t="shared" ref="T678:T741" si="216">IMDIV(IMPRODUCT(R678,S678),IMSUM(R678,S678))</f>
        <v>9664.76337170294-2157.87880903897i</v>
      </c>
      <c r="U678" s="170" t="str">
        <f t="shared" si="208"/>
        <v>-1.01734351281084+0.227145137793576i</v>
      </c>
      <c r="V678" s="170"/>
    </row>
    <row r="679" spans="1:22" x14ac:dyDescent="0.2">
      <c r="A679" s="8"/>
      <c r="B679" s="170">
        <f t="shared" ref="B679:B742" si="217">B678+0.005</f>
        <v>4.2099999999999316</v>
      </c>
      <c r="C679" s="170">
        <f t="shared" ref="C679:C742" si="218">10^B679</f>
        <v>16218.100973586746</v>
      </c>
      <c r="D679" s="170">
        <f t="shared" si="209"/>
        <v>16.218100973586747</v>
      </c>
      <c r="E679" s="170">
        <f t="shared" si="210"/>
        <v>1.2953956430269329</v>
      </c>
      <c r="F679" s="170">
        <f t="shared" si="211"/>
        <v>-94.628717061882213</v>
      </c>
      <c r="G679" s="170">
        <f t="shared" si="212"/>
        <v>0.35820785656891629</v>
      </c>
      <c r="H679" s="170">
        <f t="shared" si="213"/>
        <v>167.42673654317827</v>
      </c>
      <c r="I679" s="170">
        <f t="shared" si="214"/>
        <v>1.6536034995958491</v>
      </c>
      <c r="J679" s="170">
        <f t="shared" si="215"/>
        <v>72.798019481296052</v>
      </c>
      <c r="K679" s="170" t="str">
        <f t="shared" si="201"/>
        <v>1+0.162061635564126i</v>
      </c>
      <c r="L679" s="170" t="str">
        <f t="shared" si="202"/>
        <v>1-0.0236181278185435i</v>
      </c>
      <c r="M679" s="170" t="str">
        <f t="shared" ref="M679:M742" si="219">IMPRODUCT(K679,L679)</f>
        <v>1.00382759242324+0.138443507745583i</v>
      </c>
      <c r="N679" s="170" t="str">
        <f t="shared" si="203"/>
        <v>1+154.926306049919i</v>
      </c>
      <c r="O679" s="170" t="str">
        <f t="shared" si="204"/>
        <v>0.993355419801768+0.226614567473084i</v>
      </c>
      <c r="P679" s="170" t="str">
        <f t="shared" ref="P679:P742" si="220">IMPRODUCT(N679,O679)</f>
        <v>-34.1152024159033+154.123500352028i</v>
      </c>
      <c r="Q679" s="170" t="str">
        <f t="shared" si="205"/>
        <v>-0.093677497922719-1.1570471065042i</v>
      </c>
      <c r="R679" s="170" t="str">
        <f t="shared" si="206"/>
        <v>10000-1196.75783453691i</v>
      </c>
      <c r="S679" s="170" t="str">
        <f t="shared" si="207"/>
        <v>-98134.1424320269i</v>
      </c>
      <c r="T679" s="170" t="str">
        <f t="shared" si="216"/>
        <v>9662.55603659715-2155.10343289538i</v>
      </c>
      <c r="U679" s="170" t="str">
        <f t="shared" si="208"/>
        <v>-1.01711116174707+0.226852992936356i</v>
      </c>
      <c r="V679" s="170"/>
    </row>
    <row r="680" spans="1:22" x14ac:dyDescent="0.2">
      <c r="A680" s="8"/>
      <c r="B680" s="170">
        <f t="shared" si="217"/>
        <v>4.2149999999999315</v>
      </c>
      <c r="C680" s="170">
        <f t="shared" si="218"/>
        <v>16405.897731992809</v>
      </c>
      <c r="D680" s="170">
        <f t="shared" si="209"/>
        <v>16.405897731992809</v>
      </c>
      <c r="E680" s="170">
        <f t="shared" si="210"/>
        <v>1.1943278431060438</v>
      </c>
      <c r="F680" s="170">
        <f t="shared" si="211"/>
        <v>-94.689613589297792</v>
      </c>
      <c r="G680" s="170">
        <f t="shared" si="212"/>
        <v>0.3557968878512402</v>
      </c>
      <c r="H680" s="170">
        <f t="shared" si="213"/>
        <v>167.43801677554197</v>
      </c>
      <c r="I680" s="170">
        <f t="shared" si="214"/>
        <v>1.5501247309572839</v>
      </c>
      <c r="J680" s="170">
        <f t="shared" si="215"/>
        <v>72.748403186244175</v>
      </c>
      <c r="K680" s="170" t="str">
        <f t="shared" si="201"/>
        <v>1+0.163938220860426i</v>
      </c>
      <c r="L680" s="170" t="str">
        <f t="shared" si="202"/>
        <v>1-0.0238916128493227i</v>
      </c>
      <c r="M680" s="170" t="str">
        <f t="shared" si="219"/>
        <v>1.003916748504+0.140046608011103i</v>
      </c>
      <c r="N680" s="170" t="str">
        <f t="shared" si="203"/>
        <v>1+156.720268124479i</v>
      </c>
      <c r="O680" s="170" t="str">
        <f t="shared" si="204"/>
        <v>0.993200647646501+0.229238640491765i</v>
      </c>
      <c r="P680" s="170" t="str">
        <f t="shared" si="220"/>
        <v>-34.933140554714+155.883910441058i</v>
      </c>
      <c r="Q680" s="170" t="str">
        <f t="shared" si="205"/>
        <v>-0.0938092794423592-1.14356283428165i</v>
      </c>
      <c r="R680" s="170" t="str">
        <f t="shared" si="206"/>
        <v>10000-1183.0586608864i</v>
      </c>
      <c r="S680" s="170" t="str">
        <f t="shared" si="207"/>
        <v>-97010.810192685i</v>
      </c>
      <c r="T680" s="170" t="str">
        <f t="shared" si="216"/>
        <v>9660.29832957612-2152.60346660775i</v>
      </c>
      <c r="U680" s="170" t="str">
        <f t="shared" si="208"/>
        <v>-1.01687350837644+0.22658983859029i</v>
      </c>
      <c r="V680" s="170"/>
    </row>
    <row r="681" spans="1:22" x14ac:dyDescent="0.2">
      <c r="A681" s="8"/>
      <c r="B681" s="170">
        <f t="shared" si="217"/>
        <v>4.2199999999999314</v>
      </c>
      <c r="C681" s="170">
        <f t="shared" si="218"/>
        <v>16595.869074372993</v>
      </c>
      <c r="D681" s="170">
        <f t="shared" si="209"/>
        <v>16.595869074372992</v>
      </c>
      <c r="E681" s="170">
        <f t="shared" si="210"/>
        <v>1.0932364670898149</v>
      </c>
      <c r="F681" s="170">
        <f t="shared" si="211"/>
        <v>-94.751076811015437</v>
      </c>
      <c r="G681" s="170">
        <f t="shared" si="212"/>
        <v>0.35339387056515337</v>
      </c>
      <c r="H681" s="170">
        <f t="shared" si="213"/>
        <v>167.4476856383007</v>
      </c>
      <c r="I681" s="170">
        <f t="shared" si="214"/>
        <v>1.4466303376549683</v>
      </c>
      <c r="J681" s="170">
        <f t="shared" si="215"/>
        <v>72.69660882728526</v>
      </c>
      <c r="K681" s="170" t="str">
        <f t="shared" si="201"/>
        <v>1+0.165836535990328i</v>
      </c>
      <c r="L681" s="170" t="str">
        <f t="shared" si="202"/>
        <v>1-0.0241682646875067i</v>
      </c>
      <c r="M681" s="170" t="str">
        <f t="shared" si="219"/>
        <v>1.00400798129667+0.141668271302821i</v>
      </c>
      <c r="N681" s="170" t="str">
        <f t="shared" si="203"/>
        <v>1+158.535003300825i</v>
      </c>
      <c r="O681" s="170" t="str">
        <f t="shared" si="204"/>
        <v>0.993042270384617+0.231893098843941i</v>
      </c>
      <c r="P681" s="170" t="str">
        <f t="shared" si="220"/>
        <v>-35.7701309202781+157.663852712128i</v>
      </c>
      <c r="Q681" s="170" t="str">
        <f t="shared" si="205"/>
        <v>-0.093936294303972-1.13023042611707i</v>
      </c>
      <c r="R681" s="170" t="str">
        <f t="shared" si="206"/>
        <v>10000-1169.51630037995i</v>
      </c>
      <c r="S681" s="170" t="str">
        <f t="shared" si="207"/>
        <v>-95900.336631156i</v>
      </c>
      <c r="T681" s="170" t="str">
        <f t="shared" si="216"/>
        <v>9657.98912574117-2150.37822614913i</v>
      </c>
      <c r="U681" s="170" t="str">
        <f t="shared" si="208"/>
        <v>-1.01663043428855+0.22635560275254i</v>
      </c>
      <c r="V681" s="170"/>
    </row>
    <row r="682" spans="1:22" x14ac:dyDescent="0.2">
      <c r="A682" s="8"/>
      <c r="B682" s="170">
        <f t="shared" si="217"/>
        <v>4.2249999999999313</v>
      </c>
      <c r="C682" s="170">
        <f t="shared" si="218"/>
        <v>16788.040181222957</v>
      </c>
      <c r="D682" s="170">
        <f t="shared" si="209"/>
        <v>16.788040181222957</v>
      </c>
      <c r="E682" s="170">
        <f t="shared" si="210"/>
        <v>0.99212103674451391</v>
      </c>
      <c r="F682" s="170">
        <f t="shared" si="211"/>
        <v>-94.81311306595191</v>
      </c>
      <c r="G682" s="170">
        <f t="shared" si="212"/>
        <v>0.35099757699416045</v>
      </c>
      <c r="H682" s="170">
        <f t="shared" si="213"/>
        <v>167.45574404907185</v>
      </c>
      <c r="I682" s="170">
        <f t="shared" si="214"/>
        <v>1.3431186137386744</v>
      </c>
      <c r="J682" s="170">
        <f t="shared" si="215"/>
        <v>72.642630983119943</v>
      </c>
      <c r="K682" s="170" t="str">
        <f t="shared" si="201"/>
        <v>1+0.167756832573448i</v>
      </c>
      <c r="L682" s="170" t="str">
        <f t="shared" si="202"/>
        <v>1-0.0244481200029968i</v>
      </c>
      <c r="M682" s="170" t="str">
        <f t="shared" si="219"/>
        <v>1.00410133917408+0.143308712570451i</v>
      </c>
      <c r="N682" s="170" t="str">
        <f t="shared" si="203"/>
        <v>1+160.37075212014i</v>
      </c>
      <c r="O682" s="170" t="str">
        <f t="shared" si="204"/>
        <v>0.992880204042394+0.234578294375191i</v>
      </c>
      <c r="P682" s="170" t="str">
        <f t="shared" si="220"/>
        <v>-36.6266172959666+159.463523381852i</v>
      </c>
      <c r="Q682" s="170" t="str">
        <f t="shared" si="205"/>
        <v>-0.0940586142414639-1.11704812743432i</v>
      </c>
      <c r="R682" s="170" t="str">
        <f t="shared" si="206"/>
        <v>10000-1156.12895799233i</v>
      </c>
      <c r="S682" s="170" t="str">
        <f t="shared" si="207"/>
        <v>-94802.5745553707i</v>
      </c>
      <c r="T682" s="170" t="str">
        <f t="shared" si="216"/>
        <v>9655.62727621896-2148.4270519471i</v>
      </c>
      <c r="U682" s="170" t="str">
        <f t="shared" si="208"/>
        <v>-1.01638181854937+0.226150215994432i</v>
      </c>
      <c r="V682" s="170"/>
    </row>
    <row r="683" spans="1:22" x14ac:dyDescent="0.2">
      <c r="A683" s="8"/>
      <c r="B683" s="170">
        <f t="shared" si="217"/>
        <v>4.2299999999999311</v>
      </c>
      <c r="C683" s="170">
        <f t="shared" si="218"/>
        <v>16982.436524614764</v>
      </c>
      <c r="D683" s="170">
        <f t="shared" si="209"/>
        <v>16.982436524614766</v>
      </c>
      <c r="E683" s="170">
        <f t="shared" si="210"/>
        <v>0.89098106550427203</v>
      </c>
      <c r="F683" s="170">
        <f t="shared" si="211"/>
        <v>-94.875728712300159</v>
      </c>
      <c r="G683" s="170">
        <f t="shared" si="212"/>
        <v>0.34860678247955573</v>
      </c>
      <c r="H683" s="170">
        <f t="shared" si="213"/>
        <v>167.462192773174</v>
      </c>
      <c r="I683" s="170">
        <f t="shared" si="214"/>
        <v>1.2395878479838278</v>
      </c>
      <c r="J683" s="170">
        <f t="shared" si="215"/>
        <v>72.586464060873837</v>
      </c>
      <c r="K683" s="170" t="str">
        <f t="shared" si="201"/>
        <v>1+0.169699365143018i</v>
      </c>
      <c r="L683" s="170" t="str">
        <f t="shared" si="202"/>
        <v>1-0.024731215890312i</v>
      </c>
      <c r="M683" s="170" t="str">
        <f t="shared" si="219"/>
        <v>1.0041968716358+0.144968149252706i</v>
      </c>
      <c r="N683" s="170" t="str">
        <f t="shared" si="203"/>
        <v>1+162.227757908941i</v>
      </c>
      <c r="O683" s="170" t="str">
        <f t="shared" si="204"/>
        <v>0.992714362690113+0.237294583005273i</v>
      </c>
      <c r="P683" s="170" t="str">
        <f t="shared" si="220"/>
        <v>-37.5030538021924+161.283119886226i</v>
      </c>
      <c r="Q683" s="170" t="str">
        <f t="shared" si="205"/>
        <v>-0.0941763086924845-1.10401420383201i</v>
      </c>
      <c r="R683" s="170" t="str">
        <f t="shared" si="206"/>
        <v>10000-1142.89485924582i</v>
      </c>
      <c r="S683" s="170" t="str">
        <f t="shared" si="207"/>
        <v>-93717.3784581576i</v>
      </c>
      <c r="T683" s="170" t="str">
        <f t="shared" si="216"/>
        <v>9653.21160770435-2146.74930840101i</v>
      </c>
      <c r="U683" s="170" t="str">
        <f t="shared" si="208"/>
        <v>-1.01612753765309+0.225973611410633i</v>
      </c>
      <c r="V683" s="170"/>
    </row>
    <row r="684" spans="1:22" x14ac:dyDescent="0.2">
      <c r="A684" s="8"/>
      <c r="B684" s="170">
        <f t="shared" si="217"/>
        <v>4.234999999999931</v>
      </c>
      <c r="C684" s="170">
        <f t="shared" si="218"/>
        <v>17179.083871573173</v>
      </c>
      <c r="D684" s="170">
        <f t="shared" si="209"/>
        <v>17.179083871573173</v>
      </c>
      <c r="E684" s="170">
        <f t="shared" si="210"/>
        <v>0.78981605840085001</v>
      </c>
      <c r="F684" s="170">
        <f t="shared" si="211"/>
        <v>-94.938930126755409</v>
      </c>
      <c r="G684" s="170">
        <f t="shared" si="212"/>
        <v>0.34622026486470636</v>
      </c>
      <c r="H684" s="170">
        <f t="shared" si="213"/>
        <v>167.46703242340493</v>
      </c>
      <c r="I684" s="170">
        <f t="shared" si="214"/>
        <v>1.1360363232655564</v>
      </c>
      <c r="J684" s="170">
        <f t="shared" si="215"/>
        <v>72.528102296649521</v>
      </c>
      <c r="K684" s="170" t="str">
        <f t="shared" si="201"/>
        <v>1+0.171664391179625i</v>
      </c>
      <c r="L684" s="170" t="str">
        <f t="shared" si="202"/>
        <v>1-0.0250175898735055i</v>
      </c>
      <c r="M684" s="170" t="str">
        <f t="shared" si="219"/>
        <v>1.00429462933442+0.14664680130612i</v>
      </c>
      <c r="N684" s="170" t="str">
        <f t="shared" si="203"/>
        <v>1+164.106266811333i</v>
      </c>
      <c r="O684" s="170" t="str">
        <f t="shared" si="204"/>
        <v>0.992544658396494+0.240042324775304i</v>
      </c>
      <c r="P684" s="170" t="str">
        <f t="shared" si="220"/>
        <v>-38.3999051371922+163.122840857754i</v>
      </c>
      <c r="Q684" s="170" t="str">
        <f t="shared" si="205"/>
        <v>-0.0942894448432138-1.09112694086475i</v>
      </c>
      <c r="R684" s="170" t="str">
        <f t="shared" si="206"/>
        <v>10000-1129.81224997496i</v>
      </c>
      <c r="S684" s="170" t="str">
        <f t="shared" si="207"/>
        <v>-92644.6044979471i</v>
      </c>
      <c r="T684" s="170" t="str">
        <f t="shared" si="216"/>
        <v>9650.74092199697-2145.34438339008i</v>
      </c>
      <c r="U684" s="170" t="str">
        <f t="shared" si="208"/>
        <v>-1.01586746547337+0.225825724567377i</v>
      </c>
      <c r="V684" s="170"/>
    </row>
    <row r="685" spans="1:22" x14ac:dyDescent="0.2">
      <c r="A685" s="8"/>
      <c r="B685" s="170">
        <f t="shared" si="217"/>
        <v>4.2399999999999309</v>
      </c>
      <c r="C685" s="170">
        <f t="shared" si="218"/>
        <v>17378.008287491015</v>
      </c>
      <c r="D685" s="170">
        <f t="shared" si="209"/>
        <v>17.378008287491014</v>
      </c>
      <c r="E685" s="170">
        <f t="shared" si="210"/>
        <v>0.68862551199507749</v>
      </c>
      <c r="F685" s="170">
        <f t="shared" si="211"/>
        <v>-95.002723703705058</v>
      </c>
      <c r="G685" s="170">
        <f t="shared" si="212"/>
        <v>0.34383680393923782</v>
      </c>
      <c r="H685" s="170">
        <f t="shared" si="213"/>
        <v>167.47026345986419</v>
      </c>
      <c r="I685" s="170">
        <f t="shared" si="214"/>
        <v>1.0324623159343154</v>
      </c>
      <c r="J685" s="170">
        <f t="shared" si="215"/>
        <v>72.467539756159127</v>
      </c>
      <c r="K685" s="170" t="str">
        <f t="shared" si="201"/>
        <v>1+0.173652171145343i</v>
      </c>
      <c r="L685" s="170" t="str">
        <f t="shared" si="202"/>
        <v>1-0.0253072799111387i</v>
      </c>
      <c r="M685" s="170" t="str">
        <f t="shared" si="219"/>
        <v>1.00439466410235+0.148344891234204i</v>
      </c>
      <c r="N685" s="170" t="str">
        <f t="shared" si="203"/>
        <v>1+166.006527821638i</v>
      </c>
      <c r="O685" s="170" t="str">
        <f t="shared" si="204"/>
        <v>0.992371001182073+0.24282188389548i</v>
      </c>
      <c r="P685" s="170" t="str">
        <f t="shared" si="220"/>
        <v>-39.3176468234155+164.982886101014i</v>
      </c>
      <c r="Q685" s="170" t="str">
        <f t="shared" si="205"/>
        <v>-0.0943980876722225-1.078384643827i</v>
      </c>
      <c r="R685" s="170" t="str">
        <f t="shared" si="206"/>
        <v>10000-1116.87939609407i</v>
      </c>
      <c r="S685" s="170" t="str">
        <f t="shared" si="207"/>
        <v>-91584.1104797132i</v>
      </c>
      <c r="T685" s="170" t="str">
        <f t="shared" si="216"/>
        <v>9648.21399553179-2144.21168777171i</v>
      </c>
      <c r="U685" s="170" t="str">
        <f t="shared" si="208"/>
        <v>-1.01560147321387+0.225706493449654i</v>
      </c>
      <c r="V685" s="170"/>
    </row>
    <row r="686" spans="1:22" x14ac:dyDescent="0.2">
      <c r="A686" s="8"/>
      <c r="B686" s="170">
        <f t="shared" si="217"/>
        <v>4.2449999999999308</v>
      </c>
      <c r="C686" s="170">
        <f t="shared" si="218"/>
        <v>17579.236139584151</v>
      </c>
      <c r="D686" s="170">
        <f t="shared" si="209"/>
        <v>17.57923613958415</v>
      </c>
      <c r="E686" s="170">
        <f t="shared" si="210"/>
        <v>0.58740891431343512</v>
      </c>
      <c r="F686" s="170">
        <f t="shared" si="211"/>
        <v>-95.067115854384838</v>
      </c>
      <c r="G686" s="170">
        <f t="shared" si="212"/>
        <v>0.34145518088458982</v>
      </c>
      <c r="H686" s="170">
        <f t="shared" si="213"/>
        <v>167.47188618982153</v>
      </c>
      <c r="I686" s="170">
        <f t="shared" si="214"/>
        <v>0.92886409519802493</v>
      </c>
      <c r="J686" s="170">
        <f t="shared" si="215"/>
        <v>72.404770335436694</v>
      </c>
      <c r="K686" s="170" t="str">
        <f t="shared" si="201"/>
        <v>1+0.175662968518252i</v>
      </c>
      <c r="L686" s="170" t="str">
        <f t="shared" si="202"/>
        <v>1-0.0256003244013122i</v>
      </c>
      <c r="M686" s="170" t="str">
        <f t="shared" si="219"/>
        <v>1.00449702897936+0.15006264411694i</v>
      </c>
      <c r="N686" s="170" t="str">
        <f t="shared" si="203"/>
        <v>1+167.928792817393i</v>
      </c>
      <c r="O686" s="170" t="str">
        <f t="shared" si="204"/>
        <v>0.992193298971497+0.24563362879335i</v>
      </c>
      <c r="P686" s="170" t="str">
        <f t="shared" si="220"/>
        <v>-40.2567654596514+166.863456566584i</v>
      </c>
      <c r="Q686" s="170" t="str">
        <f t="shared" si="205"/>
        <v>-0.0945022999935265-1.0657856375399i</v>
      </c>
      <c r="R686" s="170" t="str">
        <f t="shared" si="206"/>
        <v>10000-1104.09458336736i</v>
      </c>
      <c r="S686" s="170" t="str">
        <f t="shared" si="207"/>
        <v>-90535.7558361234i</v>
      </c>
      <c r="T686" s="170" t="str">
        <f t="shared" si="216"/>
        <v>9645.62957890356-2143.35065486962i</v>
      </c>
      <c r="U686" s="170" t="str">
        <f t="shared" si="208"/>
        <v>-1.01532942935827+0.225615858407329i</v>
      </c>
      <c r="V686" s="170"/>
    </row>
    <row r="687" spans="1:22" x14ac:dyDescent="0.2">
      <c r="A687" s="8"/>
      <c r="B687" s="170">
        <f t="shared" si="217"/>
        <v>4.2499999999999307</v>
      </c>
      <c r="C687" s="170">
        <f t="shared" si="218"/>
        <v>17782.794100386422</v>
      </c>
      <c r="D687" s="170">
        <f t="shared" si="209"/>
        <v>17.782794100386422</v>
      </c>
      <c r="E687" s="170">
        <f t="shared" si="210"/>
        <v>0.48616574478641933</v>
      </c>
      <c r="F687" s="170">
        <f t="shared" si="211"/>
        <v>-95.132113005999926</v>
      </c>
      <c r="G687" s="170">
        <f t="shared" si="212"/>
        <v>0.339074177718725</v>
      </c>
      <c r="H687" s="170">
        <f t="shared" si="213"/>
        <v>167.47190076762689</v>
      </c>
      <c r="I687" s="170">
        <f t="shared" si="214"/>
        <v>0.82523992250514433</v>
      </c>
      <c r="J687" s="170">
        <f t="shared" si="215"/>
        <v>72.339787761626965</v>
      </c>
      <c r="K687" s="170" t="str">
        <f t="shared" si="201"/>
        <v>1+0.177697049827368i</v>
      </c>
      <c r="L687" s="170" t="str">
        <f t="shared" si="202"/>
        <v>1-0.0258967621867557i</v>
      </c>
      <c r="M687" s="170" t="str">
        <f t="shared" si="219"/>
        <v>1.00460177824067+0.151800287640612i</v>
      </c>
      <c r="N687" s="170" t="str">
        <f t="shared" si="203"/>
        <v>1+169.873316592742i</v>
      </c>
      <c r="O687" s="170" t="str">
        <f t="shared" si="204"/>
        <v>0.992011457544702+0.248477932162655i</v>
      </c>
      <c r="P687" s="170" t="str">
        <f t="shared" si="220"/>
        <v>-41.2177589790319+168.764754323281i</v>
      </c>
      <c r="Q687" s="170" t="str">
        <f t="shared" si="205"/>
        <v>-0.0946021424988111-1.0533282661406i</v>
      </c>
      <c r="R687" s="170" t="str">
        <f t="shared" si="206"/>
        <v>10000-1091.45611718177i</v>
      </c>
      <c r="S687" s="170" t="str">
        <f t="shared" si="207"/>
        <v>-89499.401608905i</v>
      </c>
      <c r="T687" s="170" t="str">
        <f t="shared" si="216"/>
        <v>9642.98639638533-2142.76073995161i</v>
      </c>
      <c r="U687" s="170" t="str">
        <f t="shared" si="208"/>
        <v>-1.01505119961951+0.22555376210017i</v>
      </c>
      <c r="V687" s="170"/>
    </row>
    <row r="688" spans="1:22" x14ac:dyDescent="0.2">
      <c r="A688" s="8"/>
      <c r="B688" s="170">
        <f t="shared" si="217"/>
        <v>4.2549999999999306</v>
      </c>
      <c r="C688" s="170">
        <f t="shared" si="218"/>
        <v>17988.709151285006</v>
      </c>
      <c r="D688" s="170">
        <f t="shared" si="209"/>
        <v>17.988709151285004</v>
      </c>
      <c r="E688" s="170">
        <f t="shared" si="210"/>
        <v>0.38489547419149678</v>
      </c>
      <c r="F688" s="170">
        <f t="shared" si="211"/>
        <v>-95.197721600808507</v>
      </c>
      <c r="G688" s="170">
        <f t="shared" si="212"/>
        <v>0.33669257674198066</v>
      </c>
      <c r="H688" s="170">
        <f t="shared" si="213"/>
        <v>167.47030719466696</v>
      </c>
      <c r="I688" s="170">
        <f t="shared" si="214"/>
        <v>0.72158805093347744</v>
      </c>
      <c r="J688" s="170">
        <f t="shared" si="215"/>
        <v>72.272585593858452</v>
      </c>
      <c r="K688" s="170" t="str">
        <f t="shared" si="201"/>
        <v>1+0.179754684687962i</v>
      </c>
      <c r="L688" s="170" t="str">
        <f t="shared" si="202"/>
        <v>1-0.0261966325599767i</v>
      </c>
      <c r="M688" s="170" t="str">
        <f t="shared" si="219"/>
        <v>1.00470896742571+0.153558052127985i</v>
      </c>
      <c r="N688" s="170" t="str">
        <f t="shared" si="203"/>
        <v>1+171.840356892204i</v>
      </c>
      <c r="O688" s="170" t="str">
        <f t="shared" si="204"/>
        <v>0.991825380486956+0.251355171012726i</v>
      </c>
      <c r="P688" s="170" t="str">
        <f t="shared" si="220"/>
        <v>-42.2011369130408+170.686982528637i</v>
      </c>
      <c r="Q688" s="170" t="str">
        <f t="shared" si="205"/>
        <v>-0.0946976737988491-1.04101089287439i</v>
      </c>
      <c r="R688" s="170" t="str">
        <f t="shared" si="206"/>
        <v>10000-1078.96232232229i</v>
      </c>
      <c r="S688" s="170" t="str">
        <f t="shared" si="207"/>
        <v>-88474.9104304275i</v>
      </c>
      <c r="T688" s="170" t="str">
        <f t="shared" si="216"/>
        <v>9640.28314544114-2142.44141969607i</v>
      </c>
      <c r="U688" s="170" t="str">
        <f t="shared" si="208"/>
        <v>-1.01476664688854+0.225520149441692i</v>
      </c>
      <c r="V688" s="170"/>
    </row>
    <row r="689" spans="1:22" x14ac:dyDescent="0.2">
      <c r="A689" s="8"/>
      <c r="B689" s="170">
        <f t="shared" si="217"/>
        <v>4.2599999999999305</v>
      </c>
      <c r="C689" s="170">
        <f t="shared" si="218"/>
        <v>18197.008586096927</v>
      </c>
      <c r="D689" s="170">
        <f t="shared" si="209"/>
        <v>18.197008586096928</v>
      </c>
      <c r="E689" s="170">
        <f t="shared" si="210"/>
        <v>0.28359756459972307</v>
      </c>
      <c r="F689" s="170">
        <f t="shared" si="211"/>
        <v>-95.263948095171301</v>
      </c>
      <c r="G689" s="170">
        <f t="shared" si="212"/>
        <v>0.33430915998252847</v>
      </c>
      <c r="H689" s="170">
        <f t="shared" si="213"/>
        <v>167.46710531936469</v>
      </c>
      <c r="I689" s="170">
        <f t="shared" si="214"/>
        <v>0.6179067245822516</v>
      </c>
      <c r="J689" s="170">
        <f t="shared" si="215"/>
        <v>72.20315722419339</v>
      </c>
      <c r="K689" s="170" t="str">
        <f t="shared" si="201"/>
        <v>1+0.181836145837309i</v>
      </c>
      <c r="L689" s="170" t="str">
        <f t="shared" si="202"/>
        <v>1-0.0264999752684683i</v>
      </c>
      <c r="M689" s="170" t="str">
        <f t="shared" si="219"/>
        <v>1.0048186533676+0.155336170568841i</v>
      </c>
      <c r="N689" s="170" t="str">
        <f t="shared" si="203"/>
        <v>1+173.830174444842i</v>
      </c>
      <c r="O689" s="170" t="str">
        <f t="shared" si="204"/>
        <v>0.991634969137741+0.254265726718457i</v>
      </c>
      <c r="P689" s="170" t="str">
        <f t="shared" si="220"/>
        <v>-43.2074206616762+172.630345397537i</v>
      </c>
      <c r="Q689" s="170" t="str">
        <f t="shared" si="205"/>
        <v>-0.0947889504641995-1.02883189988945i</v>
      </c>
      <c r="R689" s="170" t="str">
        <f t="shared" si="206"/>
        <v>10000-1066.61154274993i</v>
      </c>
      <c r="S689" s="170" t="str">
        <f t="shared" si="207"/>
        <v>-87462.1465054946i</v>
      </c>
      <c r="T689" s="170" t="str">
        <f t="shared" si="216"/>
        <v>9637.5184962328-2142.3921916471i</v>
      </c>
      <c r="U689" s="170" t="str">
        <f t="shared" si="208"/>
        <v>-1.0144756311824+0.2255149675418i</v>
      </c>
      <c r="V689" s="170"/>
    </row>
    <row r="690" spans="1:22" x14ac:dyDescent="0.2">
      <c r="A690" s="8"/>
      <c r="B690" s="170">
        <f t="shared" si="217"/>
        <v>4.2649999999999304</v>
      </c>
      <c r="C690" s="170">
        <f t="shared" si="218"/>
        <v>18407.720014686616</v>
      </c>
      <c r="D690" s="170">
        <f t="shared" si="209"/>
        <v>18.407720014686618</v>
      </c>
      <c r="E690" s="170">
        <f t="shared" si="210"/>
        <v>0.18227146932714472</v>
      </c>
      <c r="F690" s="170">
        <f t="shared" si="211"/>
        <v>-95.330798958563705</v>
      </c>
      <c r="G690" s="170">
        <f t="shared" si="212"/>
        <v>0.33192270864169715</v>
      </c>
      <c r="H690" s="170">
        <f t="shared" si="213"/>
        <v>167.46229483722234</v>
      </c>
      <c r="I690" s="170">
        <f t="shared" si="214"/>
        <v>0.51419417796884193</v>
      </c>
      <c r="J690" s="170">
        <f t="shared" si="215"/>
        <v>72.13149587865864</v>
      </c>
      <c r="K690" s="170" t="str">
        <f t="shared" si="201"/>
        <v>1+0.183941709170828i</v>
      </c>
      <c r="L690" s="170" t="str">
        <f t="shared" si="202"/>
        <v>1-0.026806830519978i</v>
      </c>
      <c r="M690" s="170" t="str">
        <f t="shared" si="219"/>
        <v>1.0049308942233+0.15713487865085i</v>
      </c>
      <c r="N690" s="170" t="str">
        <f t="shared" si="203"/>
        <v>1+175.843032998817i</v>
      </c>
      <c r="O690" s="170" t="str">
        <f t="shared" si="204"/>
        <v>0.991440122538438+0.257209985070854i</v>
      </c>
      <c r="P690" s="170" t="str">
        <f t="shared" si="220"/>
        <v>-44.237143769901+174.595048168949i</v>
      </c>
      <c r="Q690" s="170" t="str">
        <f t="shared" si="205"/>
        <v>-0.0948760270651774-1.0167896880343i</v>
      </c>
      <c r="R690" s="170" t="str">
        <f t="shared" si="206"/>
        <v>10000-1054.40214138226i</v>
      </c>
      <c r="S690" s="170" t="str">
        <f t="shared" si="207"/>
        <v>-86460.975593345i</v>
      </c>
      <c r="T690" s="170" t="str">
        <f t="shared" si="216"/>
        <v>9634.69109112107-2142.61257365774i</v>
      </c>
      <c r="U690" s="170" t="str">
        <f t="shared" si="208"/>
        <v>-1.01417800959169+0.225538165648183i</v>
      </c>
      <c r="V690" s="170"/>
    </row>
    <row r="691" spans="1:22" x14ac:dyDescent="0.2">
      <c r="A691" s="8"/>
      <c r="B691" s="170">
        <f t="shared" si="217"/>
        <v>4.2699999999999303</v>
      </c>
      <c r="C691" s="170">
        <f t="shared" si="218"/>
        <v>18620.871366625699</v>
      </c>
      <c r="D691" s="170">
        <f t="shared" si="209"/>
        <v>18.6208713666257</v>
      </c>
      <c r="E691" s="170">
        <f t="shared" si="210"/>
        <v>8.0916632889620782E-2</v>
      </c>
      <c r="F691" s="170">
        <f t="shared" si="211"/>
        <v>-95.398280672551181</v>
      </c>
      <c r="G691" s="170">
        <f t="shared" si="212"/>
        <v>0.32953200253948078</v>
      </c>
      <c r="H691" s="170">
        <f t="shared" si="213"/>
        <v>167.45587529091</v>
      </c>
      <c r="I691" s="170">
        <f t="shared" si="214"/>
        <v>0.41044863542910159</v>
      </c>
      <c r="J691" s="170">
        <f t="shared" si="215"/>
        <v>72.05759461835882</v>
      </c>
      <c r="K691" s="170" t="str">
        <f t="shared" si="201"/>
        <v>1+0.186071653778659i</v>
      </c>
      <c r="L691" s="170" t="str">
        <f t="shared" si="202"/>
        <v>1-0.0271172389878369i</v>
      </c>
      <c r="M691" s="170" t="str">
        <f t="shared" si="219"/>
        <v>1.00504574950438+0.158954414790822i</v>
      </c>
      <c r="N691" s="170" t="str">
        <f t="shared" si="203"/>
        <v>1+177.879199356348i</v>
      </c>
      <c r="O691" s="170" t="str">
        <f t="shared" si="204"/>
        <v>0.991240737378802+0.260188336328171i</v>
      </c>
      <c r="P691" s="170" t="str">
        <f t="shared" si="220"/>
        <v>-45.2908522105365+176.581297070665i</v>
      </c>
      <c r="Q691" s="170" t="str">
        <f t="shared" si="205"/>
        <v>-0.09495895621112-1.00488267665773i</v>
      </c>
      <c r="R691" s="170" t="str">
        <f t="shared" si="206"/>
        <v>10000-1042.33249987634i</v>
      </c>
      <c r="S691" s="170" t="str">
        <f t="shared" si="207"/>
        <v>-85471.2649898593i</v>
      </c>
      <c r="T691" s="170" t="str">
        <f t="shared" si="216"/>
        <v>9631.79954416127-2143.10210332062i</v>
      </c>
      <c r="U691" s="170" t="str">
        <f t="shared" si="208"/>
        <v>-1.0138736362275+0.225589695086381i</v>
      </c>
      <c r="V691" s="170"/>
    </row>
    <row r="692" spans="1:22" x14ac:dyDescent="0.2">
      <c r="A692" s="8"/>
      <c r="B692" s="170">
        <f t="shared" si="217"/>
        <v>4.2749999999999302</v>
      </c>
      <c r="C692" s="170">
        <f t="shared" si="218"/>
        <v>18836.490894894996</v>
      </c>
      <c r="D692" s="170">
        <f t="shared" si="209"/>
        <v>18.836490894894997</v>
      </c>
      <c r="E692" s="170">
        <f t="shared" si="210"/>
        <v>-2.0467509037241666E-2</v>
      </c>
      <c r="F692" s="170">
        <f t="shared" si="211"/>
        <v>-95.466399729727925</v>
      </c>
      <c r="G692" s="170">
        <f t="shared" si="212"/>
        <v>0.32713581955940063</v>
      </c>
      <c r="H692" s="170">
        <f t="shared" si="213"/>
        <v>167.44784607039711</v>
      </c>
      <c r="I692" s="170">
        <f t="shared" si="214"/>
        <v>0.30666831052215898</v>
      </c>
      <c r="J692" s="170">
        <f t="shared" si="215"/>
        <v>71.98144634066918</v>
      </c>
      <c r="K692" s="170" t="str">
        <f t="shared" si="201"/>
        <v>1+0.188226261982653i</v>
      </c>
      <c r="L692" s="170" t="str">
        <f t="shared" si="202"/>
        <v>1-0.0274312418163513i</v>
      </c>
      <c r="M692" s="170" t="str">
        <f t="shared" si="219"/>
        <v>1.00516328010863+0.160795020166302i</v>
      </c>
      <c r="N692" s="170" t="str">
        <f t="shared" si="203"/>
        <v>1+179.938943409082i</v>
      </c>
      <c r="O692" s="170" t="str">
        <f t="shared" si="204"/>
        <v>0.991036707942181+0.263201175267642i</v>
      </c>
      <c r="P692" s="170" t="str">
        <f t="shared" si="220"/>
        <v>-46.3691046737459+178.589299281999i</v>
      </c>
      <c r="Q692" s="170" t="str">
        <f t="shared" si="205"/>
        <v>-0.0950377885890096-0.993109303411351i</v>
      </c>
      <c r="R692" s="170" t="str">
        <f t="shared" si="206"/>
        <v>10000-1030.40101841425i</v>
      </c>
      <c r="S692" s="170" t="str">
        <f t="shared" si="207"/>
        <v>-84492.8835099691i</v>
      </c>
      <c r="T692" s="170" t="str">
        <f t="shared" si="216"/>
        <v>9628.84244059328-2143.8603373858i</v>
      </c>
      <c r="U692" s="170" t="str">
        <f t="shared" si="208"/>
        <v>-1.01356236216772+0.225669509198506i</v>
      </c>
      <c r="V692" s="170"/>
    </row>
    <row r="693" spans="1:22" x14ac:dyDescent="0.2">
      <c r="A693" s="8"/>
      <c r="B693" s="170">
        <f t="shared" si="217"/>
        <v>4.2799999999999301</v>
      </c>
      <c r="C693" s="170">
        <f t="shared" si="218"/>
        <v>19054.607179629424</v>
      </c>
      <c r="D693" s="170">
        <f t="shared" si="209"/>
        <v>19.054607179629425</v>
      </c>
      <c r="E693" s="170">
        <f t="shared" si="210"/>
        <v>-0.12188152965193474</v>
      </c>
      <c r="F693" s="170">
        <f t="shared" si="211"/>
        <v>-95.535162632620043</v>
      </c>
      <c r="G693" s="170">
        <f t="shared" si="212"/>
        <v>0.32473293509293488</v>
      </c>
      <c r="H693" s="170">
        <f t="shared" si="213"/>
        <v>167.43820641312817</v>
      </c>
      <c r="I693" s="170">
        <f t="shared" si="214"/>
        <v>0.20285140544100014</v>
      </c>
      <c r="J693" s="170">
        <f t="shared" si="215"/>
        <v>71.903043780508128</v>
      </c>
      <c r="K693" s="170" t="str">
        <f t="shared" si="201"/>
        <v>1+0.190405819373793i</v>
      </c>
      <c r="L693" s="170" t="str">
        <f t="shared" si="202"/>
        <v>1-0.0277488806262559i</v>
      </c>
      <c r="M693" s="170" t="str">
        <f t="shared" si="219"/>
        <v>1.00528354835235+0.162656938747537i</v>
      </c>
      <c r="N693" s="170" t="str">
        <f t="shared" si="203"/>
        <v>1+182.022538173862i</v>
      </c>
      <c r="O693" s="170" t="str">
        <f t="shared" si="204"/>
        <v>0.990827926049468+0.266248901237805i</v>
      </c>
      <c r="P693" s="170" t="str">
        <f t="shared" si="220"/>
        <v>-47.4724728632577+180.619262894306i</v>
      </c>
      <c r="Q693" s="170" t="str">
        <f t="shared" si="205"/>
        <v>-0.0951125730015046-0.981468024054829i</v>
      </c>
      <c r="R693" s="170" t="str">
        <f t="shared" si="206"/>
        <v>10000-1018.60611549107i</v>
      </c>
      <c r="S693" s="170" t="str">
        <f t="shared" si="207"/>
        <v>-83525.7014702682i</v>
      </c>
      <c r="T693" s="170" t="str">
        <f t="shared" si="216"/>
        <v>9625.81833632651-2144.8868511652i</v>
      </c>
      <c r="U693" s="170" t="str">
        <f t="shared" si="208"/>
        <v>-1.01324403540279+0.225777563280548i</v>
      </c>
      <c r="V693" s="170"/>
    </row>
    <row r="694" spans="1:22" x14ac:dyDescent="0.2">
      <c r="A694" s="8"/>
      <c r="B694" s="170">
        <f t="shared" si="217"/>
        <v>4.28499999999993</v>
      </c>
      <c r="C694" s="170">
        <f t="shared" si="218"/>
        <v>19275.249131906276</v>
      </c>
      <c r="D694" s="170">
        <f t="shared" si="209"/>
        <v>19.275249131906275</v>
      </c>
      <c r="E694" s="170">
        <f t="shared" si="210"/>
        <v>-0.22332601105774477</v>
      </c>
      <c r="F694" s="170">
        <f t="shared" si="211"/>
        <v>-95.604575892548525</v>
      </c>
      <c r="G694" s="170">
        <f t="shared" si="212"/>
        <v>0.32232212148412659</v>
      </c>
      <c r="H694" s="170">
        <f t="shared" si="213"/>
        <v>167.42695540424486</v>
      </c>
      <c r="I694" s="170">
        <f t="shared" si="214"/>
        <v>9.8996110426381817E-2</v>
      </c>
      <c r="J694" s="170">
        <f t="shared" si="215"/>
        <v>71.82237951169634</v>
      </c>
      <c r="K694" s="170" t="str">
        <f t="shared" si="201"/>
        <v>1+0.19261061485005i</v>
      </c>
      <c r="L694" s="170" t="str">
        <f t="shared" si="202"/>
        <v>1-0.0280701975202311i</v>
      </c>
      <c r="M694" s="170" t="str">
        <f t="shared" si="219"/>
        <v>1.00540661800333+0.164540417329819i</v>
      </c>
      <c r="N694" s="170" t="str">
        <f t="shared" si="203"/>
        <v>1+184.130259828917i</v>
      </c>
      <c r="O694" s="170" t="str">
        <f t="shared" si="204"/>
        <v>0.99061428100174+0.269331918211436i</v>
      </c>
      <c r="P694" s="170" t="str">
        <f t="shared" si="220"/>
        <v>-48.6015417994906+182.671396869298i</v>
      </c>
      <c r="Q694" s="170" t="str">
        <f t="shared" si="205"/>
        <v>-0.0951833564043095-0.969957312263395i</v>
      </c>
      <c r="R694" s="170" t="str">
        <f t="shared" si="206"/>
        <v>10000-1006.94622770518i</v>
      </c>
      <c r="S694" s="170" t="str">
        <f t="shared" si="207"/>
        <v>-82569.5906718248i</v>
      </c>
      <c r="T694" s="170" t="str">
        <f t="shared" si="216"/>
        <v>9622.72575741938-2146.18123792298i</v>
      </c>
      <c r="U694" s="170" t="str">
        <f t="shared" si="208"/>
        <v>-1.01291850078099+0.225913814518209i</v>
      </c>
      <c r="V694" s="170"/>
    </row>
    <row r="695" spans="1:22" x14ac:dyDescent="0.2">
      <c r="A695" s="8"/>
      <c r="B695" s="170">
        <f t="shared" si="217"/>
        <v>4.2899999999999299</v>
      </c>
      <c r="C695" s="170">
        <f t="shared" si="218"/>
        <v>19498.445997577335</v>
      </c>
      <c r="D695" s="170">
        <f t="shared" si="209"/>
        <v>19.498445997577335</v>
      </c>
      <c r="E695" s="170">
        <f t="shared" si="210"/>
        <v>-0.32480154428544861</v>
      </c>
      <c r="F695" s="170">
        <f t="shared" si="211"/>
        <v>-95.674646028458582</v>
      </c>
      <c r="G695" s="170">
        <f t="shared" si="212"/>
        <v>0.31990214747233647</v>
      </c>
      <c r="H695" s="170">
        <f t="shared" si="213"/>
        <v>167.41409197685101</v>
      </c>
      <c r="I695" s="170">
        <f t="shared" si="214"/>
        <v>-4.8993968131121335E-3</v>
      </c>
      <c r="J695" s="170">
        <f t="shared" si="215"/>
        <v>71.739445948392429</v>
      </c>
      <c r="K695" s="170" t="str">
        <f t="shared" si="201"/>
        <v>1+0.194840940654677i</v>
      </c>
      <c r="L695" s="170" t="str">
        <f t="shared" si="202"/>
        <v>1-0.0283952350884829i</v>
      </c>
      <c r="M695" s="170" t="str">
        <f t="shared" si="219"/>
        <v>1.00553255431475+0.166445705566194i</v>
      </c>
      <c r="N695" s="170" t="str">
        <f t="shared" si="203"/>
        <v>1+186.262387750469i</v>
      </c>
      <c r="O695" s="170" t="str">
        <f t="shared" si="204"/>
        <v>0.990395659521564+0.272450634839096i</v>
      </c>
      <c r="P695" s="170" t="str">
        <f t="shared" si="220"/>
        <v>-49.7569101297396+184.745910995026i</v>
      </c>
      <c r="Q695" s="170" t="str">
        <f t="shared" si="205"/>
        <v>-0.095250183943067-0.958575659438113i</v>
      </c>
      <c r="R695" s="170" t="str">
        <f t="shared" si="206"/>
        <v>10000-995.419809551093i</v>
      </c>
      <c r="S695" s="170" t="str">
        <f t="shared" si="207"/>
        <v>-81624.4243831891i</v>
      </c>
      <c r="T695" s="170" t="str">
        <f t="shared" si="216"/>
        <v>9619.56319955408-2147.74310825152i</v>
      </c>
      <c r="U695" s="170" t="str">
        <f t="shared" si="208"/>
        <v>-1.01258559995306+0.226078221921213i</v>
      </c>
      <c r="V695" s="170"/>
    </row>
    <row r="696" spans="1:22" x14ac:dyDescent="0.2">
      <c r="A696" s="8"/>
      <c r="B696" s="170">
        <f t="shared" si="217"/>
        <v>4.2949999999999298</v>
      </c>
      <c r="C696" s="170">
        <f t="shared" si="218"/>
        <v>19724.227361145382</v>
      </c>
      <c r="D696" s="170">
        <f t="shared" si="209"/>
        <v>19.724227361145381</v>
      </c>
      <c r="E696" s="170">
        <f t="shared" si="210"/>
        <v>-0.42630872931208758</v>
      </c>
      <c r="F696" s="170">
        <f t="shared" si="211"/>
        <v>-95.745379565709058</v>
      </c>
      <c r="G696" s="170">
        <f t="shared" si="212"/>
        <v>0.31747177763548995</v>
      </c>
      <c r="H696" s="170">
        <f t="shared" si="213"/>
        <v>167.39961491232393</v>
      </c>
      <c r="I696" s="170">
        <f t="shared" si="214"/>
        <v>-0.10883695167659763</v>
      </c>
      <c r="J696" s="170">
        <f t="shared" si="215"/>
        <v>71.654235346614868</v>
      </c>
      <c r="K696" s="170" t="str">
        <f t="shared" si="201"/>
        <v>1+0.197097092414944i</v>
      </c>
      <c r="L696" s="170" t="str">
        <f t="shared" si="202"/>
        <v>1-0.028724036414389i</v>
      </c>
      <c r="M696" s="170" t="str">
        <f t="shared" si="219"/>
        <v>1.0056614240597+0.168373056000555i</v>
      </c>
      <c r="N696" s="170" t="str">
        <f t="shared" si="203"/>
        <v>1+188.419204549765i</v>
      </c>
      <c r="O696" s="170" t="str">
        <f t="shared" si="204"/>
        <v>0.990171945692938+0.275605464503296i</v>
      </c>
      <c r="P696" s="170" t="str">
        <f t="shared" si="220"/>
        <v>-50.9391904455866+186.84301583946i</v>
      </c>
      <c r="Q696" s="170" t="str">
        <f t="shared" si="205"/>
        <v>-0.0953130989896541-0.947321574518393i</v>
      </c>
      <c r="R696" s="170" t="str">
        <f t="shared" si="206"/>
        <v>10000-984.025333214551i</v>
      </c>
      <c r="S696" s="170" t="str">
        <f t="shared" si="207"/>
        <v>-80690.0773235934i</v>
      </c>
      <c r="T696" s="170" t="str">
        <f t="shared" si="216"/>
        <v>9616.32912750638-2149.57208943252i</v>
      </c>
      <c r="U696" s="170" t="str">
        <f t="shared" si="208"/>
        <v>-1.01224517131646+0.226270746256055i</v>
      </c>
      <c r="V696" s="170"/>
    </row>
    <row r="697" spans="1:22" x14ac:dyDescent="0.2">
      <c r="A697" s="8"/>
      <c r="B697" s="170">
        <f t="shared" si="217"/>
        <v>4.2999999999999297</v>
      </c>
      <c r="C697" s="170">
        <f t="shared" si="218"/>
        <v>19952.623149685565</v>
      </c>
      <c r="D697" s="170">
        <f t="shared" si="209"/>
        <v>19.952623149685564</v>
      </c>
      <c r="E697" s="170">
        <f t="shared" si="210"/>
        <v>-0.52784817507194748</v>
      </c>
      <c r="F697" s="170">
        <f t="shared" si="211"/>
        <v>-95.816783034826869</v>
      </c>
      <c r="G697" s="170">
        <f t="shared" si="212"/>
        <v>0.31502977183148118</v>
      </c>
      <c r="H697" s="170">
        <f t="shared" si="213"/>
        <v>167.38352284067105</v>
      </c>
      <c r="I697" s="170">
        <f t="shared" si="214"/>
        <v>-0.2128184032404663</v>
      </c>
      <c r="J697" s="170">
        <f t="shared" si="215"/>
        <v>71.566739805844179</v>
      </c>
      <c r="K697" s="170" t="str">
        <f t="shared" si="201"/>
        <v>1+0.199379369181321i</v>
      </c>
      <c r="L697" s="170" t="str">
        <f t="shared" si="202"/>
        <v>1-0.0290566450802091i</v>
      </c>
      <c r="M697" s="170" t="str">
        <f t="shared" si="219"/>
        <v>1.00579329556662+0.170322724101112i</v>
      </c>
      <c r="N697" s="170" t="str">
        <f t="shared" si="203"/>
        <v>1+190.600996110536i</v>
      </c>
      <c r="O697" s="170" t="str">
        <f t="shared" si="204"/>
        <v>0.989943020899829+0.278796825373289i</v>
      </c>
      <c r="P697" s="170" t="str">
        <f t="shared" si="220"/>
        <v>-52.1490096077042+188.962922701554i</v>
      </c>
      <c r="Q697" s="170" t="str">
        <f t="shared" si="205"/>
        <v>-0.0953721431780348-0.936193583797105i</v>
      </c>
      <c r="R697" s="170" t="str">
        <f t="shared" si="206"/>
        <v>10000-972.761288370076i</v>
      </c>
      <c r="S697" s="170" t="str">
        <f t="shared" si="207"/>
        <v>-79766.4256463457i</v>
      </c>
      <c r="T697" s="170" t="str">
        <f t="shared" si="216"/>
        <v>9613.0219746108-2151.66782478244i</v>
      </c>
      <c r="U697" s="170" t="str">
        <f t="shared" si="208"/>
        <v>-1.01189704995903+0.226491349977099i</v>
      </c>
      <c r="V697" s="170"/>
    </row>
    <row r="698" spans="1:22" x14ac:dyDescent="0.2">
      <c r="A698" s="8"/>
      <c r="B698" s="170">
        <f t="shared" si="217"/>
        <v>4.3049999999999295</v>
      </c>
      <c r="C698" s="170">
        <f t="shared" si="218"/>
        <v>20183.66363681234</v>
      </c>
      <c r="D698" s="170">
        <f t="shared" si="209"/>
        <v>20.183663636812341</v>
      </c>
      <c r="E698" s="170">
        <f t="shared" si="210"/>
        <v>-0.6294204994616095</v>
      </c>
      <c r="F698" s="170">
        <f t="shared" si="211"/>
        <v>-95.888862970223187</v>
      </c>
      <c r="G698" s="170">
        <f t="shared" si="212"/>
        <v>0.31257488463929595</v>
      </c>
      <c r="H698" s="170">
        <f t="shared" si="213"/>
        <v>167.36581424093339</v>
      </c>
      <c r="I698" s="170">
        <f t="shared" si="214"/>
        <v>-0.31684561482231355</v>
      </c>
      <c r="J698" s="170">
        <f t="shared" si="215"/>
        <v>71.476951270710202</v>
      </c>
      <c r="K698" s="170" t="str">
        <f t="shared" si="201"/>
        <v>1+0.201688073467124i</v>
      </c>
      <c r="L698" s="170" t="str">
        <f t="shared" si="202"/>
        <v>1-0.0293931051728615i</v>
      </c>
      <c r="M698" s="170" t="str">
        <f t="shared" si="219"/>
        <v>1.00592823875553+0.172294968294262i</v>
      </c>
      <c r="N698" s="170" t="str">
        <f t="shared" si="203"/>
        <v>1+192.808051626889i</v>
      </c>
      <c r="O698" s="170" t="str">
        <f t="shared" si="204"/>
        <v>0.989708763763281+0.282025140460504i</v>
      </c>
      <c r="P698" s="170" t="str">
        <f t="shared" si="220"/>
        <v>-53.3870090782262+191.105843559716i</v>
      </c>
      <c r="Q698" s="170" t="str">
        <f t="shared" si="205"/>
        <v>-0.0954273564396176-0.925190230738033i</v>
      </c>
      <c r="R698" s="170" t="str">
        <f t="shared" si="206"/>
        <v>10000-961.626181980704i</v>
      </c>
      <c r="S698" s="170" t="str">
        <f t="shared" si="207"/>
        <v>-78853.346922418i</v>
      </c>
      <c r="T698" s="170" t="str">
        <f t="shared" si="216"/>
        <v>9609.64014222152-2154.02997298191i</v>
      </c>
      <c r="U698" s="170" t="str">
        <f t="shared" si="208"/>
        <v>-1.01154106760227+0.226739997155991i</v>
      </c>
      <c r="V698" s="170"/>
    </row>
    <row r="699" spans="1:22" x14ac:dyDescent="0.2">
      <c r="A699" s="8"/>
      <c r="B699" s="170">
        <f t="shared" si="217"/>
        <v>4.3099999999999294</v>
      </c>
      <c r="C699" s="170">
        <f t="shared" si="218"/>
        <v>20417.379446691986</v>
      </c>
      <c r="D699" s="170">
        <f t="shared" si="209"/>
        <v>20.417379446691985</v>
      </c>
      <c r="E699" s="170">
        <f t="shared" si="210"/>
        <v>-0.73102632933792799</v>
      </c>
      <c r="F699" s="170">
        <f t="shared" si="211"/>
        <v>-95.961625908873827</v>
      </c>
      <c r="G699" s="170">
        <f t="shared" si="212"/>
        <v>0.31010586479841445</v>
      </c>
      <c r="H699" s="170">
        <f t="shared" si="213"/>
        <v>167.34648744163425</v>
      </c>
      <c r="I699" s="170">
        <f t="shared" si="214"/>
        <v>-0.42092046453951354</v>
      </c>
      <c r="J699" s="170">
        <f t="shared" si="215"/>
        <v>71.384861532760425</v>
      </c>
      <c r="K699" s="170" t="str">
        <f t="shared" si="201"/>
        <v>1+0.204023511288603i</v>
      </c>
      <c r="L699" s="170" t="str">
        <f t="shared" si="202"/>
        <v>1-0.029733461289767i</v>
      </c>
      <c r="M699" s="170" t="str">
        <f t="shared" si="219"/>
        <v>1.0060663251751+0.174290049998836i</v>
      </c>
      <c r="N699" s="170" t="str">
        <f t="shared" si="203"/>
        <v>1+195.040663641642i</v>
      </c>
      <c r="O699" s="170" t="str">
        <f t="shared" si="204"/>
        <v>0.98946905007706+0.285290837674608i</v>
      </c>
      <c r="P699" s="170" t="str">
        <f t="shared" si="220"/>
        <v>-54.6538452608584+193.271991017569i</v>
      </c>
      <c r="Q699" s="170" t="str">
        <f t="shared" si="205"/>
        <v>-0.0954787770381934-0.914310075795722i</v>
      </c>
      <c r="R699" s="170" t="str">
        <f t="shared" si="206"/>
        <v>10000-950.618538100161i</v>
      </c>
      <c r="S699" s="170" t="str">
        <f t="shared" si="207"/>
        <v>-77950.7201242131i</v>
      </c>
      <c r="T699" s="170" t="str">
        <f t="shared" si="216"/>
        <v>9606.18199916892-2156.65820738858i</v>
      </c>
      <c r="U699" s="170" t="str">
        <f t="shared" si="208"/>
        <v>-1.0111770525441+0.227016653409325i</v>
      </c>
      <c r="V699" s="170"/>
    </row>
    <row r="700" spans="1:22" x14ac:dyDescent="0.2">
      <c r="A700" s="8"/>
      <c r="B700" s="170">
        <f t="shared" si="217"/>
        <v>4.3149999999999293</v>
      </c>
      <c r="C700" s="170">
        <f t="shared" si="218"/>
        <v>20653.801558101946</v>
      </c>
      <c r="D700" s="170">
        <f t="shared" si="209"/>
        <v>20.653801558101947</v>
      </c>
      <c r="E700" s="170">
        <f t="shared" si="210"/>
        <v>-0.83266630050883617</v>
      </c>
      <c r="F700" s="170">
        <f t="shared" si="211"/>
        <v>-96.035078388962347</v>
      </c>
      <c r="G700" s="170">
        <f t="shared" si="212"/>
        <v>0.30762145464780277</v>
      </c>
      <c r="H700" s="170">
        <f t="shared" si="213"/>
        <v>167.32554062127744</v>
      </c>
      <c r="I700" s="170">
        <f t="shared" si="214"/>
        <v>-0.52504484586103339</v>
      </c>
      <c r="J700" s="170">
        <f t="shared" si="215"/>
        <v>71.290462232315093</v>
      </c>
      <c r="K700" s="170" t="str">
        <f t="shared" si="201"/>
        <v>1+0.206385992205513i</v>
      </c>
      <c r="L700" s="170" t="str">
        <f t="shared" si="202"/>
        <v>1-0.0300777585447603i</v>
      </c>
      <c r="M700" s="170" t="str">
        <f t="shared" si="219"/>
        <v>1.00620762804058+0.176308233660753i</v>
      </c>
      <c r="N700" s="170" t="str">
        <f t="shared" si="203"/>
        <v>1+197.299128085101i</v>
      </c>
      <c r="O700" s="170" t="str">
        <f t="shared" si="204"/>
        <v>0.989223752741796+0.28859434988023i</v>
      </c>
      <c r="P700" s="170" t="str">
        <f t="shared" si="220"/>
        <v>-55.9501898489141+195.461578246908i</v>
      </c>
      <c r="Q700" s="170" t="str">
        <f t="shared" si="205"/>
        <v>-0.0955264416044595-0.903551696237666i</v>
      </c>
      <c r="R700" s="170" t="str">
        <f t="shared" si="206"/>
        <v>10000-939.736897677168i</v>
      </c>
      <c r="S700" s="170" t="str">
        <f t="shared" si="207"/>
        <v>-77058.425609528i</v>
      </c>
      <c r="T700" s="170" t="str">
        <f t="shared" si="216"/>
        <v>9602.64588121245-2159.55221533263i</v>
      </c>
      <c r="U700" s="170" t="str">
        <f t="shared" si="208"/>
        <v>-1.01080482960131+0.227321285824488i</v>
      </c>
      <c r="V700" s="170"/>
    </row>
    <row r="701" spans="1:22" x14ac:dyDescent="0.2">
      <c r="A701" s="8"/>
      <c r="B701" s="170">
        <f t="shared" si="217"/>
        <v>4.3199999999999292</v>
      </c>
      <c r="C701" s="170">
        <f t="shared" si="218"/>
        <v>20892.961308537007</v>
      </c>
      <c r="D701" s="170">
        <f t="shared" si="209"/>
        <v>20.892961308537007</v>
      </c>
      <c r="E701" s="170">
        <f t="shared" si="210"/>
        <v>-0.93434105771595233</v>
      </c>
      <c r="F701" s="170">
        <f t="shared" si="211"/>
        <v>-96.109226948488086</v>
      </c>
      <c r="G701" s="170">
        <f t="shared" si="212"/>
        <v>0.30512038956299342</v>
      </c>
      <c r="H701" s="170">
        <f t="shared" si="213"/>
        <v>167.3029718088913</v>
      </c>
      <c r="I701" s="170">
        <f t="shared" si="214"/>
        <v>-0.62922066815295885</v>
      </c>
      <c r="J701" s="170">
        <f t="shared" si="215"/>
        <v>71.193744860403214</v>
      </c>
      <c r="K701" s="170" t="str">
        <f t="shared" si="201"/>
        <v>1+0.208775829362141i</v>
      </c>
      <c r="L701" s="170" t="str">
        <f t="shared" si="202"/>
        <v>1-0.0304260425740696i</v>
      </c>
      <c r="M701" s="170" t="str">
        <f t="shared" si="219"/>
        <v>1.00635222227261+0.178349786788071i</v>
      </c>
      <c r="N701" s="170" t="str">
        <f t="shared" si="203"/>
        <v>1+199.58374431428i</v>
      </c>
      <c r="O701" s="170" t="str">
        <f t="shared" si="204"/>
        <v>0.988972741697595+0.291936114954333i</v>
      </c>
      <c r="P701" s="170" t="str">
        <f t="shared" si="220"/>
        <v>-57.2767301814523+197.67481892772i</v>
      </c>
      <c r="Q701" s="170" t="str">
        <f t="shared" si="205"/>
        <v>-0.0955703851701899-0.892913685968874i</v>
      </c>
      <c r="R701" s="170" t="str">
        <f t="shared" si="206"/>
        <v>10000-928.979818362083i</v>
      </c>
      <c r="S701" s="170" t="str">
        <f t="shared" si="207"/>
        <v>-76176.3451056906i</v>
      </c>
      <c r="T701" s="170" t="str">
        <f t="shared" si="216"/>
        <v>9599.03009048959-2162.7116973947i</v>
      </c>
      <c r="U701" s="170" t="str">
        <f t="shared" si="208"/>
        <v>-1.01042422005154+0.227653862883653i</v>
      </c>
      <c r="V701" s="170"/>
    </row>
    <row r="702" spans="1:22" x14ac:dyDescent="0.2">
      <c r="A702" s="8"/>
      <c r="B702" s="170">
        <f t="shared" si="217"/>
        <v>4.3249999999999291</v>
      </c>
      <c r="C702" s="170">
        <f t="shared" si="218"/>
        <v>21134.890398363041</v>
      </c>
      <c r="D702" s="170">
        <f t="shared" si="209"/>
        <v>21.134890398363041</v>
      </c>
      <c r="E702" s="170">
        <f t="shared" si="210"/>
        <v>-1.0360512546095382</v>
      </c>
      <c r="F702" s="170">
        <f t="shared" si="211"/>
        <v>-96.184078123838162</v>
      </c>
      <c r="G702" s="170">
        <f t="shared" si="212"/>
        <v>0.30260139739170683</v>
      </c>
      <c r="H702" s="170">
        <f t="shared" si="213"/>
        <v>167.27877888462231</v>
      </c>
      <c r="I702" s="170">
        <f t="shared" si="214"/>
        <v>-0.7334498572178314</v>
      </c>
      <c r="J702" s="170">
        <f t="shared" si="215"/>
        <v>71.09470076078415</v>
      </c>
      <c r="K702" s="170" t="str">
        <f t="shared" si="201"/>
        <v>1+0.211193339528812i</v>
      </c>
      <c r="L702" s="170" t="str">
        <f t="shared" si="202"/>
        <v>1-0.0307783595423658i</v>
      </c>
      <c r="M702" s="170" t="str">
        <f t="shared" si="219"/>
        <v>1.00650018453697+0.180414979986446i</v>
      </c>
      <c r="N702" s="170" t="str">
        <f t="shared" si="203"/>
        <v>1+201.894815152587i</v>
      </c>
      <c r="O702" s="170" t="str">
        <f t="shared" si="204"/>
        <v>0.988715883855079+0.295316575844259i</v>
      </c>
      <c r="P702" s="170" t="str">
        <f t="shared" si="220"/>
        <v>-58.6341696077165+199.911927185192i</v>
      </c>
      <c r="Q702" s="170" t="str">
        <f t="shared" si="205"/>
        <v>-0.0956106412020547-0.882394655358693i</v>
      </c>
      <c r="R702" s="170" t="str">
        <f t="shared" si="206"/>
        <v>10000-918.345874315677i</v>
      </c>
      <c r="S702" s="170" t="str">
        <f t="shared" si="207"/>
        <v>-75304.361693885i</v>
      </c>
      <c r="T702" s="170" t="str">
        <f t="shared" si="216"/>
        <v>9595.33289496164-2166.13636666526i</v>
      </c>
      <c r="U702" s="170" t="str">
        <f t="shared" si="208"/>
        <v>-1.01003504157491+0.228014354385817i</v>
      </c>
      <c r="V702" s="170"/>
    </row>
    <row r="703" spans="1:22" x14ac:dyDescent="0.2">
      <c r="A703" s="8"/>
      <c r="B703" s="170">
        <f t="shared" si="217"/>
        <v>4.329999999999929</v>
      </c>
      <c r="C703" s="170">
        <f t="shared" si="218"/>
        <v>21379.620895018856</v>
      </c>
      <c r="D703" s="170">
        <f t="shared" si="209"/>
        <v>21.379620895018856</v>
      </c>
      <c r="E703" s="170">
        <f t="shared" si="210"/>
        <v>-1.1377975537149903</v>
      </c>
      <c r="F703" s="170">
        <f t="shared" si="211"/>
        <v>-96.259638448324154</v>
      </c>
      <c r="G703" s="170">
        <f t="shared" si="212"/>
        <v>0.3000631978887488</v>
      </c>
      <c r="H703" s="170">
        <f t="shared" si="213"/>
        <v>167.25295958037884</v>
      </c>
      <c r="I703" s="170">
        <f t="shared" si="214"/>
        <v>-0.83773435582624145</v>
      </c>
      <c r="J703" s="170">
        <f t="shared" si="215"/>
        <v>70.993321132054689</v>
      </c>
      <c r="K703" s="170" t="str">
        <f t="shared" si="201"/>
        <v>1+0.213638843143881i</v>
      </c>
      <c r="L703" s="170" t="str">
        <f t="shared" si="202"/>
        <v>1-0.0311347561488813i</v>
      </c>
      <c r="M703" s="170" t="str">
        <f t="shared" si="219"/>
        <v>1.00665159328521+0.182504086995i</v>
      </c>
      <c r="N703" s="170" t="str">
        <f t="shared" si="203"/>
        <v>1+204.232646929957i</v>
      </c>
      <c r="O703" s="170" t="str">
        <f t="shared" si="204"/>
        <v>0.98845304302482+0.298736180626437i</v>
      </c>
      <c r="P703" s="170" t="str">
        <f t="shared" si="220"/>
        <v>-60.0232278600581+202.173117523556i</v>
      </c>
      <c r="Q703" s="170" t="str">
        <f t="shared" si="205"/>
        <v>-0.0956472416351264-0.871993231069897i</v>
      </c>
      <c r="R703" s="170" t="str">
        <f t="shared" si="206"/>
        <v>10000-907.83365602019i</v>
      </c>
      <c r="S703" s="170" t="str">
        <f t="shared" si="207"/>
        <v>-74442.3597936558i</v>
      </c>
      <c r="T703" s="170" t="str">
        <f t="shared" si="216"/>
        <v>9591.55252785637-2169.82594798516i</v>
      </c>
      <c r="U703" s="170" t="str">
        <f t="shared" si="208"/>
        <v>-1.00963710819541+0.228402731366859i</v>
      </c>
      <c r="V703" s="170"/>
    </row>
    <row r="704" spans="1:22" x14ac:dyDescent="0.2">
      <c r="A704" s="8"/>
      <c r="B704" s="170">
        <f t="shared" si="217"/>
        <v>4.3349999999999289</v>
      </c>
      <c r="C704" s="170">
        <f t="shared" si="218"/>
        <v>21627.185237266694</v>
      </c>
      <c r="D704" s="170">
        <f t="shared" si="209"/>
        <v>21.627185237266694</v>
      </c>
      <c r="E704" s="170">
        <f t="shared" si="210"/>
        <v>-1.2395806263902358</v>
      </c>
      <c r="F704" s="170">
        <f t="shared" si="211"/>
        <v>-96.335914450685308</v>
      </c>
      <c r="G704" s="170">
        <f t="shared" si="212"/>
        <v>0.29750450214831287</v>
      </c>
      <c r="H704" s="170">
        <f t="shared" si="213"/>
        <v>167.22551148052352</v>
      </c>
      <c r="I704" s="170">
        <f t="shared" si="214"/>
        <v>-0.94207612424192289</v>
      </c>
      <c r="J704" s="170">
        <f t="shared" si="215"/>
        <v>70.889597029838214</v>
      </c>
      <c r="K704" s="170" t="str">
        <f t="shared" si="201"/>
        <v>1+0.216112664356204i</v>
      </c>
      <c r="L704" s="170" t="str">
        <f t="shared" si="202"/>
        <v>1-0.0314952796336004i</v>
      </c>
      <c r="M704" s="170" t="str">
        <f t="shared" si="219"/>
        <v>1.00680652879626+0.184617384722604i</v>
      </c>
      <c r="N704" s="170" t="str">
        <f t="shared" si="203"/>
        <v>1+206.59754952346i</v>
      </c>
      <c r="O704" s="170" t="str">
        <f t="shared" si="204"/>
        <v>0.988184079845131+0.302195382565778i</v>
      </c>
      <c r="P704" s="170" t="str">
        <f t="shared" si="220"/>
        <v>-61.4446414355491+204.458604756665i</v>
      </c>
      <c r="Q704" s="170" t="str">
        <f t="shared" si="205"/>
        <v>-0.0956802169061216-0.861708055890042i</v>
      </c>
      <c r="R704" s="170" t="str">
        <f t="shared" si="206"/>
        <v>10000-897.441770092485i</v>
      </c>
      <c r="S704" s="170" t="str">
        <f t="shared" si="207"/>
        <v>-73590.2251475838i</v>
      </c>
      <c r="T704" s="170" t="str">
        <f t="shared" si="216"/>
        <v>9587.68718710798-2173.78017716658i</v>
      </c>
      <c r="U704" s="170" t="str">
        <f t="shared" si="208"/>
        <v>-1.00923023022189+0.228818966017535i</v>
      </c>
      <c r="V704" s="170"/>
    </row>
    <row r="705" spans="1:22" x14ac:dyDescent="0.2">
      <c r="A705" s="8"/>
      <c r="B705" s="170">
        <f t="shared" si="217"/>
        <v>4.3399999999999288</v>
      </c>
      <c r="C705" s="170">
        <f t="shared" si="218"/>
        <v>21877.616239491977</v>
      </c>
      <c r="D705" s="170">
        <f t="shared" si="209"/>
        <v>21.877616239491978</v>
      </c>
      <c r="E705" s="170">
        <f t="shared" si="210"/>
        <v>-1.3414011527743566</v>
      </c>
      <c r="F705" s="170">
        <f t="shared" si="211"/>
        <v>-96.412912653556944</v>
      </c>
      <c r="G705" s="170">
        <f t="shared" si="212"/>
        <v>0.29492401203555069</v>
      </c>
      <c r="H705" s="170">
        <f t="shared" si="213"/>
        <v>167.19643202261872</v>
      </c>
      <c r="I705" s="170">
        <f t="shared" si="214"/>
        <v>-1.0464771407388058</v>
      </c>
      <c r="J705" s="170">
        <f t="shared" si="215"/>
        <v>70.783519369061779</v>
      </c>
      <c r="K705" s="170" t="str">
        <f t="shared" si="201"/>
        <v>1+0.218615131068101i</v>
      </c>
      <c r="L705" s="170" t="str">
        <f t="shared" si="202"/>
        <v>1-0.0318599777835204i</v>
      </c>
      <c r="M705" s="170" t="str">
        <f t="shared" si="219"/>
        <v>1.00696507321897+0.186755153284581i</v>
      </c>
      <c r="N705" s="170" t="str">
        <f t="shared" si="203"/>
        <v>1+208.989836398374i</v>
      </c>
      <c r="O705" s="170" t="str">
        <f t="shared" si="204"/>
        <v>0.987908851708174+0.305694640175751i</v>
      </c>
      <c r="P705" s="170" t="str">
        <f t="shared" si="220"/>
        <v>-62.8991639864818+206.768603935173i</v>
      </c>
      <c r="Q705" s="170" t="str">
        <f t="shared" si="205"/>
        <v>-0.095709595986374-0.851537788564982i</v>
      </c>
      <c r="R705" s="170" t="str">
        <f t="shared" si="206"/>
        <v>10000-887.168839099329i</v>
      </c>
      <c r="S705" s="170" t="str">
        <f t="shared" si="207"/>
        <v>-72747.844806145i</v>
      </c>
      <c r="T705" s="170" t="str">
        <f t="shared" si="216"/>
        <v>9583.73503479468-2177.99880019375i</v>
      </c>
      <c r="U705" s="170" t="str">
        <f t="shared" si="208"/>
        <v>-1.00881421418891+0.229263031599342i</v>
      </c>
      <c r="V705" s="170"/>
    </row>
    <row r="706" spans="1:22" x14ac:dyDescent="0.2">
      <c r="A706" s="8"/>
      <c r="B706" s="170">
        <f t="shared" si="217"/>
        <v>4.3449999999999287</v>
      </c>
      <c r="C706" s="170">
        <f t="shared" si="218"/>
        <v>22130.947096052747</v>
      </c>
      <c r="D706" s="170">
        <f t="shared" si="209"/>
        <v>22.130947096052747</v>
      </c>
      <c r="E706" s="170">
        <f t="shared" si="210"/>
        <v>-1.4432598217257655</v>
      </c>
      <c r="F706" s="170">
        <f t="shared" si="211"/>
        <v>-96.490639571907195</v>
      </c>
      <c r="G706" s="170">
        <f t="shared" si="212"/>
        <v>0.29232041961563365</v>
      </c>
      <c r="H706" s="170">
        <f t="shared" si="213"/>
        <v>167.16571849822267</v>
      </c>
      <c r="I706" s="170">
        <f t="shared" si="214"/>
        <v>-1.1509394021101318</v>
      </c>
      <c r="J706" s="170">
        <f t="shared" si="215"/>
        <v>70.675078926315479</v>
      </c>
      <c r="K706" s="170" t="str">
        <f t="shared" si="201"/>
        <v>1+0.221146574978825i</v>
      </c>
      <c r="L706" s="170" t="str">
        <f t="shared" si="202"/>
        <v>1-0.032228898938986i</v>
      </c>
      <c r="M706" s="170" t="str">
        <f t="shared" si="219"/>
        <v>1.0071273106157+0.188917676039839i</v>
      </c>
      <c r="N706" s="170" t="str">
        <f t="shared" si="203"/>
        <v>1+211.409824649732i</v>
      </c>
      <c r="O706" s="170" t="str">
        <f t="shared" si="204"/>
        <v>0.987627212684347+0.309234417279162i</v>
      </c>
      <c r="P706" s="170" t="str">
        <f t="shared" si="220"/>
        <v>-64.3875667199653+209.103330270181i</v>
      </c>
      <c r="Q706" s="170" t="str">
        <f t="shared" si="205"/>
        <v>-0.0957354064146113-0.841481103634639i</v>
      </c>
      <c r="R706" s="170" t="str">
        <f t="shared" si="206"/>
        <v>10000-877.013501374841i</v>
      </c>
      <c r="S706" s="170" t="str">
        <f t="shared" si="207"/>
        <v>-71915.1071127374i</v>
      </c>
      <c r="T706" s="170" t="str">
        <f t="shared" si="216"/>
        <v>9579.69419657427-2182.48157240293i</v>
      </c>
      <c r="U706" s="170" t="str">
        <f t="shared" si="208"/>
        <v>-1.00838886279729+0.229734902358203i</v>
      </c>
      <c r="V706" s="170"/>
    </row>
    <row r="707" spans="1:22" x14ac:dyDescent="0.2">
      <c r="A707" s="8"/>
      <c r="B707" s="170">
        <f t="shared" si="217"/>
        <v>4.3499999999999286</v>
      </c>
      <c r="C707" s="170">
        <f t="shared" si="218"/>
        <v>22387.211385679722</v>
      </c>
      <c r="D707" s="170">
        <f t="shared" si="209"/>
        <v>22.387211385679723</v>
      </c>
      <c r="E707" s="170">
        <f t="shared" si="210"/>
        <v>-1.5451573307515147</v>
      </c>
      <c r="F707" s="170">
        <f t="shared" si="211"/>
        <v>-96.569101711440709</v>
      </c>
      <c r="G707" s="170">
        <f t="shared" si="212"/>
        <v>0.28969240658134865</v>
      </c>
      <c r="H707" s="170">
        <f t="shared" si="213"/>
        <v>167.13336805373925</v>
      </c>
      <c r="I707" s="170">
        <f t="shared" si="214"/>
        <v>-1.2554649241701661</v>
      </c>
      <c r="J707" s="170">
        <f t="shared" si="215"/>
        <v>70.564266342298538</v>
      </c>
      <c r="K707" s="170" t="str">
        <f t="shared" si="201"/>
        <v>1+0.223707331628526i</v>
      </c>
      <c r="L707" s="170" t="str">
        <f t="shared" si="202"/>
        <v>1-0.0326020920000969i</v>
      </c>
      <c r="M707" s="170" t="str">
        <f t="shared" si="219"/>
        <v>1.00729332700685+0.191105239628429i</v>
      </c>
      <c r="N707" s="170" t="str">
        <f t="shared" si="203"/>
        <v>1+213.857835044357i</v>
      </c>
      <c r="O707" s="170" t="str">
        <f t="shared" si="204"/>
        <v>0.987339013444912+0.312815183069632i</v>
      </c>
      <c r="P707" s="170" t="str">
        <f t="shared" si="220"/>
        <v>-65.9106388068308+211.46299905323i</v>
      </c>
      <c r="Q707" s="170" t="str">
        <f t="shared" si="205"/>
        <v>-0.0957576743295163-0.831536691270802i</v>
      </c>
      <c r="R707" s="170" t="str">
        <f t="shared" si="206"/>
        <v>10000-866.974410840017i</v>
      </c>
      <c r="S707" s="170" t="str">
        <f t="shared" si="207"/>
        <v>-71091.9016888818i</v>
      </c>
      <c r="T707" s="170" t="str">
        <f t="shared" si="216"/>
        <v>9575.56276111811-2187.22825764095i</v>
      </c>
      <c r="U707" s="170" t="str">
        <f t="shared" si="208"/>
        <v>-1.00795397485454+0.23023455343589i</v>
      </c>
      <c r="V707" s="170"/>
    </row>
    <row r="708" spans="1:22" x14ac:dyDescent="0.2">
      <c r="A708" s="8"/>
      <c r="B708" s="170">
        <f t="shared" si="217"/>
        <v>4.3549999999999285</v>
      </c>
      <c r="C708" s="170">
        <f t="shared" si="218"/>
        <v>22646.44307592688</v>
      </c>
      <c r="D708" s="170">
        <f t="shared" si="209"/>
        <v>22.646443075926879</v>
      </c>
      <c r="E708" s="170">
        <f t="shared" si="210"/>
        <v>-1.6470943859247171</v>
      </c>
      <c r="F708" s="170">
        <f t="shared" si="211"/>
        <v>-96.648305566973377</v>
      </c>
      <c r="G708" s="170">
        <f t="shared" si="212"/>
        <v>0.28703864367872195</v>
      </c>
      <c r="H708" s="170">
        <f t="shared" si="213"/>
        <v>167.09937769132216</v>
      </c>
      <c r="I708" s="170">
        <f t="shared" si="214"/>
        <v>-1.3600557422459951</v>
      </c>
      <c r="J708" s="170">
        <f t="shared" si="215"/>
        <v>70.451072124348784</v>
      </c>
      <c r="K708" s="170" t="str">
        <f t="shared" si="201"/>
        <v>1+0.226297740442722i</v>
      </c>
      <c r="L708" s="170" t="str">
        <f t="shared" si="202"/>
        <v>1-0.032979606433189i</v>
      </c>
      <c r="M708" s="170" t="str">
        <f t="shared" si="219"/>
        <v>1.00746321041652+0.193318134009533i</v>
      </c>
      <c r="N708" s="170" t="str">
        <f t="shared" si="203"/>
        <v>1+216.334192063374i</v>
      </c>
      <c r="O708" s="170" t="str">
        <f t="shared" si="204"/>
        <v>0.987044101182817+0.316437412173789i</v>
      </c>
      <c r="P708" s="170" t="str">
        <f t="shared" si="220"/>
        <v>-67.4691878000587+213.847825572478i</v>
      </c>
      <c r="Q708" s="170" t="str">
        <f t="shared" si="205"/>
        <v>-0.0957764245021659-0.821703257117171i</v>
      </c>
      <c r="R708" s="170" t="str">
        <f t="shared" si="206"/>
        <v>10000-857.050236824277i</v>
      </c>
      <c r="S708" s="170" t="str">
        <f t="shared" si="207"/>
        <v>-70278.1194195906i</v>
      </c>
      <c r="T708" s="170" t="str">
        <f t="shared" si="216"/>
        <v>9571.33877954405-2192.23862740169i</v>
      </c>
      <c r="U708" s="170" t="str">
        <f t="shared" si="208"/>
        <v>-1.00750934521516+0.230761960779126i</v>
      </c>
      <c r="V708" s="170"/>
    </row>
    <row r="709" spans="1:22" x14ac:dyDescent="0.2">
      <c r="A709" s="8"/>
      <c r="B709" s="170">
        <f t="shared" si="217"/>
        <v>4.3599999999999284</v>
      </c>
      <c r="C709" s="170">
        <f t="shared" si="218"/>
        <v>22908.676527673968</v>
      </c>
      <c r="D709" s="170">
        <f t="shared" si="209"/>
        <v>22.908676527673968</v>
      </c>
      <c r="E709" s="170">
        <f t="shared" si="210"/>
        <v>-1.7490717017922712</v>
      </c>
      <c r="F709" s="170">
        <f t="shared" si="211"/>
        <v>-96.72825762077548</v>
      </c>
      <c r="G709" s="170">
        <f t="shared" si="212"/>
        <v>0.284357790130848</v>
      </c>
      <c r="H709" s="170">
        <f t="shared" si="213"/>
        <v>167.0637442698349</v>
      </c>
      <c r="I709" s="170">
        <f t="shared" si="214"/>
        <v>-1.4647139116614232</v>
      </c>
      <c r="J709" s="170">
        <f t="shared" si="215"/>
        <v>70.335486649059419</v>
      </c>
      <c r="K709" s="170" t="str">
        <f t="shared" si="201"/>
        <v>1+0.228918144777297i</v>
      </c>
      <c r="L709" s="170" t="str">
        <f t="shared" si="202"/>
        <v>1-0.0333614922773915i</v>
      </c>
      <c r="M709" s="170" t="str">
        <f t="shared" si="219"/>
        <v>1.00763705091914+0.195556652499906i</v>
      </c>
      <c r="N709" s="170" t="str">
        <f t="shared" si="203"/>
        <v>1+218.839223945224i</v>
      </c>
      <c r="O709" s="170" t="str">
        <f t="shared" si="204"/>
        <v>0.986742319531678+0.320101584714176i</v>
      </c>
      <c r="P709" s="170" t="str">
        <f t="shared" si="220"/>
        <v>-69.064040062955+216.258025024937i</v>
      </c>
      <c r="Q709" s="170" t="str">
        <f t="shared" si="205"/>
        <v>-0.0957916803683008-0.811979522131367i</v>
      </c>
      <c r="R709" s="170" t="str">
        <f t="shared" si="206"/>
        <v>10000-847.239663889102i</v>
      </c>
      <c r="S709" s="170" t="str">
        <f t="shared" si="207"/>
        <v>-69473.6524389063i</v>
      </c>
      <c r="T709" s="170" t="str">
        <f t="shared" si="216"/>
        <v>9567.02026484846-2197.51245993975i</v>
      </c>
      <c r="U709" s="170" t="str">
        <f t="shared" si="208"/>
        <v>-1.00705476472089+0.23131710104629i</v>
      </c>
      <c r="V709" s="170"/>
    </row>
    <row r="710" spans="1:22" x14ac:dyDescent="0.2">
      <c r="A710" s="8"/>
      <c r="B710" s="170">
        <f t="shared" si="217"/>
        <v>4.3649999999999283</v>
      </c>
      <c r="C710" s="170">
        <f t="shared" si="218"/>
        <v>23173.94649968098</v>
      </c>
      <c r="D710" s="170">
        <f t="shared" si="209"/>
        <v>23.17394649968098</v>
      </c>
      <c r="E710" s="170">
        <f t="shared" si="210"/>
        <v>-1.8510900012705269</v>
      </c>
      <c r="F710" s="170">
        <f t="shared" si="211"/>
        <v>-96.808964340888139</v>
      </c>
      <c r="G710" s="170">
        <f t="shared" si="212"/>
        <v>0.2816484930590587</v>
      </c>
      <c r="H710" s="170">
        <f t="shared" si="213"/>
        <v>167.02646450586585</v>
      </c>
      <c r="I710" s="170">
        <f t="shared" si="214"/>
        <v>-1.5694415082114683</v>
      </c>
      <c r="J710" s="170">
        <f t="shared" si="215"/>
        <v>70.217500164977707</v>
      </c>
      <c r="K710" s="170" t="str">
        <f t="shared" si="201"/>
        <v>1+0.231568891964007i</v>
      </c>
      <c r="L710" s="170" t="str">
        <f t="shared" si="202"/>
        <v>1-0.0337478001512596i</v>
      </c>
      <c r="M710" s="170" t="str">
        <f t="shared" si="219"/>
        <v>1.00781494068725+0.197821091812747i</v>
      </c>
      <c r="N710" s="170" t="str">
        <f t="shared" si="203"/>
        <v>1+221.37326272917i</v>
      </c>
      <c r="O710" s="170" t="str">
        <f t="shared" si="204"/>
        <v>0.986433508482869+0.323808186372894i</v>
      </c>
      <c r="P710" s="170" t="str">
        <f t="shared" si="220"/>
        <v>-70.6960412072998+218.693812424608i</v>
      </c>
      <c r="Q710" s="170" t="str">
        <f t="shared" si="205"/>
        <v>-0.0958034640605254-0.802364222429055i</v>
      </c>
      <c r="R710" s="170" t="str">
        <f t="shared" si="206"/>
        <v>10000-837.541391653678i</v>
      </c>
      <c r="S710" s="170" t="str">
        <f t="shared" si="207"/>
        <v>-68678.3941156016i</v>
      </c>
      <c r="T710" s="170" t="str">
        <f t="shared" si="216"/>
        <v>9562.60519133814-2203.04953936092i</v>
      </c>
      <c r="U710" s="170" t="str">
        <f t="shared" si="208"/>
        <v>-1.00659002014086+0.231899951511676i</v>
      </c>
      <c r="V710" s="170"/>
    </row>
    <row r="711" spans="1:22" x14ac:dyDescent="0.2">
      <c r="A711" s="8"/>
      <c r="B711" s="170">
        <f t="shared" si="217"/>
        <v>4.3699999999999282</v>
      </c>
      <c r="C711" s="170">
        <f t="shared" si="218"/>
        <v>23442.288153195368</v>
      </c>
      <c r="D711" s="170">
        <f t="shared" si="209"/>
        <v>23.442288153195367</v>
      </c>
      <c r="E711" s="170">
        <f t="shared" si="210"/>
        <v>-1.9531500155295367</v>
      </c>
      <c r="F711" s="170">
        <f t="shared" si="211"/>
        <v>-96.890432179412201</v>
      </c>
      <c r="G711" s="170">
        <f t="shared" si="212"/>
        <v>0.27890938690260542</v>
      </c>
      <c r="H711" s="170">
        <f t="shared" si="213"/>
        <v>166.98753497480257</v>
      </c>
      <c r="I711" s="170">
        <f t="shared" si="214"/>
        <v>-1.6742406286269313</v>
      </c>
      <c r="J711" s="170">
        <f t="shared" si="215"/>
        <v>70.09710279539037</v>
      </c>
      <c r="K711" s="170" t="str">
        <f t="shared" si="201"/>
        <v>1+0.234250333356519i</v>
      </c>
      <c r="L711" s="170" t="str">
        <f t="shared" si="202"/>
        <v>1-0.0341385812594833i</v>
      </c>
      <c r="M711" s="170" t="str">
        <f t="shared" si="219"/>
        <v>1.00799697404035+0.200111752097036i</v>
      </c>
      <c r="N711" s="170" t="str">
        <f t="shared" si="203"/>
        <v>1+223.936644299306i</v>
      </c>
      <c r="O711" s="170" t="str">
        <f t="shared" si="204"/>
        <v>0.986117504300684+0.32755770845598i</v>
      </c>
      <c r="P711" s="170" t="str">
        <f t="shared" si="220"/>
        <v>-72.3660565417019+221.155402506358i</v>
      </c>
      <c r="Q711" s="170" t="str">
        <f t="shared" si="205"/>
        <v>-0.0958117964404172-0.79285610913004i</v>
      </c>
      <c r="R711" s="170" t="str">
        <f t="shared" si="206"/>
        <v>10000-827.954134622523i</v>
      </c>
      <c r="S711" s="170" t="str">
        <f t="shared" si="207"/>
        <v>-67892.2390390468i</v>
      </c>
      <c r="T711" s="170" t="str">
        <f t="shared" si="216"/>
        <v>9558.09149406254-2208.84965468848i</v>
      </c>
      <c r="U711" s="170" t="str">
        <f t="shared" si="208"/>
        <v>-1.00611489411185+0.232510489967209i</v>
      </c>
      <c r="V711" s="170"/>
    </row>
    <row r="712" spans="1:22" x14ac:dyDescent="0.2">
      <c r="A712" s="8"/>
      <c r="B712" s="170">
        <f t="shared" si="217"/>
        <v>4.3749999999999281</v>
      </c>
      <c r="C712" s="170">
        <f t="shared" si="218"/>
        <v>23713.737056612656</v>
      </c>
      <c r="D712" s="170">
        <f t="shared" si="209"/>
        <v>23.713737056612654</v>
      </c>
      <c r="E712" s="170">
        <f t="shared" si="210"/>
        <v>-2.0552524838647974</v>
      </c>
      <c r="F712" s="170">
        <f t="shared" si="211"/>
        <v>-96.972667570772515</v>
      </c>
      <c r="G712" s="170">
        <f t="shared" si="212"/>
        <v>0.27613909283586285</v>
      </c>
      <c r="H712" s="170">
        <f t="shared" si="213"/>
        <v>166.9469521119652</v>
      </c>
      <c r="I712" s="170">
        <f t="shared" si="214"/>
        <v>-1.7791133910289345</v>
      </c>
      <c r="J712" s="170">
        <f t="shared" si="215"/>
        <v>69.974284541192688</v>
      </c>
      <c r="K712" s="170" t="str">
        <f t="shared" si="201"/>
        <v>1+0.236962824376987i</v>
      </c>
      <c r="L712" s="170" t="str">
        <f t="shared" si="202"/>
        <v>1-0.0345338873996753i</v>
      </c>
      <c r="M712" s="170" t="str">
        <f t="shared" si="219"/>
        <v>1.00818324749494+0.202428936977312i</v>
      </c>
      <c r="N712" s="170" t="str">
        <f t="shared" si="203"/>
        <v>1+226.529708429085i</v>
      </c>
      <c r="O712" s="170" t="str">
        <f t="shared" si="204"/>
        <v>0.985794139435522+0.331350647958523i</v>
      </c>
      <c r="P712" s="170" t="str">
        <f t="shared" si="220"/>
        <v>-74.0749715303971+223.643009625388i</v>
      </c>
      <c r="Q712" s="170" t="str">
        <f t="shared" si="205"/>
        <v>-0.0958166971306075-0.783453948206369i</v>
      </c>
      <c r="R712" s="170" t="str">
        <f t="shared" si="206"/>
        <v>10000-818.476622015098i</v>
      </c>
      <c r="S712" s="170" t="str">
        <f t="shared" si="207"/>
        <v>-67115.0830052382i</v>
      </c>
      <c r="T712" s="170" t="str">
        <f t="shared" si="216"/>
        <v>9553.47706824669-2214.91259890485i</v>
      </c>
      <c r="U712" s="170" t="str">
        <f t="shared" si="208"/>
        <v>-1.0056291650786+0.233148694621563i</v>
      </c>
      <c r="V712" s="170"/>
    </row>
    <row r="713" spans="1:22" x14ac:dyDescent="0.2">
      <c r="A713" s="8"/>
      <c r="B713" s="170">
        <f t="shared" si="217"/>
        <v>4.379999999999928</v>
      </c>
      <c r="C713" s="170">
        <f t="shared" si="218"/>
        <v>23988.329190190962</v>
      </c>
      <c r="D713" s="170">
        <f t="shared" si="209"/>
        <v>23.98832919019096</v>
      </c>
      <c r="E713" s="170">
        <f t="shared" si="210"/>
        <v>-2.1573981535564908</v>
      </c>
      <c r="F713" s="170">
        <f t="shared" si="211"/>
        <v>-97.055676929958381</v>
      </c>
      <c r="G713" s="170">
        <f t="shared" si="212"/>
        <v>0.27333621818347026</v>
      </c>
      <c r="H713" s="170">
        <f t="shared" si="213"/>
        <v>166.90471221379923</v>
      </c>
      <c r="I713" s="170">
        <f t="shared" si="214"/>
        <v>-1.8840619353730206</v>
      </c>
      <c r="J713" s="170">
        <f t="shared" si="215"/>
        <v>69.849035283840848</v>
      </c>
      <c r="K713" s="170" t="str">
        <f t="shared" si="201"/>
        <v>1+0.239706724563157i</v>
      </c>
      <c r="L713" s="170" t="str">
        <f t="shared" si="202"/>
        <v>1-0.0349337709692363i</v>
      </c>
      <c r="M713" s="170" t="str">
        <f t="shared" si="219"/>
        <v>1.00837385981568+0.204772953593921i</v>
      </c>
      <c r="N713" s="170" t="str">
        <f t="shared" si="203"/>
        <v>1+229.152798826348i</v>
      </c>
      <c r="O713" s="170" t="str">
        <f t="shared" si="204"/>
        <v>0.985463242435052+0.335187507630547i</v>
      </c>
      <c r="P713" s="170" t="str">
        <f t="shared" si="220"/>
        <v>-75.8236922627327+226.156847652111i</v>
      </c>
      <c r="Q713" s="170" t="str">
        <f t="shared" si="205"/>
        <v>-0.0958181845468375-0.774156520332355i</v>
      </c>
      <c r="R713" s="170" t="str">
        <f t="shared" si="206"/>
        <v>10000-809.107597597385i</v>
      </c>
      <c r="S713" s="170" t="str">
        <f t="shared" si="207"/>
        <v>-66346.8230029856i</v>
      </c>
      <c r="T713" s="170" t="str">
        <f t="shared" si="216"/>
        <v>9548.75976872562-2221.23816796794i</v>
      </c>
      <c r="U713" s="170" t="str">
        <f t="shared" si="208"/>
        <v>-1.00513260723428+0.233814543996626i</v>
      </c>
      <c r="V713" s="170"/>
    </row>
    <row r="714" spans="1:22" x14ac:dyDescent="0.2">
      <c r="A714" s="8"/>
      <c r="B714" s="170">
        <f t="shared" si="217"/>
        <v>4.3849999999999278</v>
      </c>
      <c r="C714" s="170">
        <f t="shared" si="218"/>
        <v>24266.100950820164</v>
      </c>
      <c r="D714" s="170">
        <f t="shared" si="209"/>
        <v>24.266100950820164</v>
      </c>
      <c r="E714" s="170">
        <f t="shared" si="210"/>
        <v>-2.2595877797158153</v>
      </c>
      <c r="F714" s="170">
        <f t="shared" si="211"/>
        <v>-97.139466650742449</v>
      </c>
      <c r="G714" s="170">
        <f t="shared" si="212"/>
        <v>0.27049935583279583</v>
      </c>
      <c r="H714" s="170">
        <f t="shared" si="213"/>
        <v>166.86081143913177</v>
      </c>
      <c r="I714" s="170">
        <f t="shared" si="214"/>
        <v>-1.9890884238830195</v>
      </c>
      <c r="J714" s="170">
        <f t="shared" si="215"/>
        <v>69.721344788389317</v>
      </c>
      <c r="K714" s="170" t="str">
        <f t="shared" si="201"/>
        <v>1+0.242482397616026i</v>
      </c>
      <c r="L714" s="170" t="str">
        <f t="shared" si="202"/>
        <v>1-0.0353382849723003i</v>
      </c>
      <c r="M714" s="170" t="str">
        <f t="shared" si="219"/>
        <v>1.00856891206772+0.207144112643726i</v>
      </c>
      <c r="N714" s="170" t="str">
        <f t="shared" si="203"/>
        <v>1+231.806263178886i</v>
      </c>
      <c r="O714" s="170" t="str">
        <f t="shared" si="204"/>
        <v>0.985124637853305+0.339068796043644i</v>
      </c>
      <c r="P714" s="170" t="str">
        <f t="shared" si="220"/>
        <v>-77.6131459335877+228.697129862272i</v>
      </c>
      <c r="Q714" s="170" t="str">
        <f t="shared" si="205"/>
        <v>-0.0958162759300265-0.764962620736485i</v>
      </c>
      <c r="R714" s="170" t="str">
        <f t="shared" si="206"/>
        <v>10000-799.84581951534i</v>
      </c>
      <c r="S714" s="170" t="str">
        <f t="shared" si="207"/>
        <v>-65587.3572002576i</v>
      </c>
      <c r="T714" s="170" t="str">
        <f t="shared" si="216"/>
        <v>9543.93740938071-2227.82615980134i</v>
      </c>
      <c r="U714" s="170" t="str">
        <f t="shared" si="208"/>
        <v>-1.00462499046113+0.234508016821194i</v>
      </c>
      <c r="V714" s="170"/>
    </row>
    <row r="715" spans="1:22" x14ac:dyDescent="0.2">
      <c r="A715" s="8"/>
      <c r="B715" s="170">
        <f t="shared" si="217"/>
        <v>4.3899999999999277</v>
      </c>
      <c r="C715" s="170">
        <f t="shared" si="218"/>
        <v>24547.089156846221</v>
      </c>
      <c r="D715" s="170">
        <f t="shared" si="209"/>
        <v>24.547089156846223</v>
      </c>
      <c r="E715" s="170">
        <f t="shared" si="210"/>
        <v>-2.3618221251167215</v>
      </c>
      <c r="F715" s="170">
        <f t="shared" si="211"/>
        <v>-97.224043103881158</v>
      </c>
      <c r="G715" s="170">
        <f t="shared" si="212"/>
        <v>0.26762708364470955</v>
      </c>
      <c r="H715" s="170">
        <f t="shared" si="213"/>
        <v>166.81524581048987</v>
      </c>
      <c r="I715" s="170">
        <f t="shared" si="214"/>
        <v>-2.0941950414720121</v>
      </c>
      <c r="J715" s="170">
        <f t="shared" si="215"/>
        <v>69.591202706608712</v>
      </c>
      <c r="K715" s="170" t="str">
        <f t="shared" si="201"/>
        <v>1+0.245290211448051i</v>
      </c>
      <c r="L715" s="170" t="str">
        <f t="shared" si="202"/>
        <v>1-0.0357474830267603i</v>
      </c>
      <c r="M715" s="170" t="str">
        <f t="shared" si="219"/>
        <v>1.00876850767037+0.209542728421291i</v>
      </c>
      <c r="N715" s="170" t="str">
        <f t="shared" si="203"/>
        <v>1+234.490453200523i</v>
      </c>
      <c r="O715" s="170" t="str">
        <f t="shared" si="204"/>
        <v>0.984778146157648+0.34299502765839i</v>
      </c>
      <c r="P715" s="170" t="str">
        <f t="shared" si="220"/>
        <v>-79.4442813349841+231.264068822136i</v>
      </c>
      <c r="Q715" s="170" t="str">
        <f t="shared" si="205"/>
        <v>-0.0958109873784042-0.755871059055284i</v>
      </c>
      <c r="R715" s="170" t="str">
        <f t="shared" si="206"/>
        <v>10000-790.690060130305i</v>
      </c>
      <c r="S715" s="170" t="str">
        <f t="shared" si="207"/>
        <v>-64836.5849306847i</v>
      </c>
      <c r="T715" s="170" t="str">
        <f t="shared" si="216"/>
        <v>9539.00776257865-2234.6763732579i</v>
      </c>
      <c r="U715" s="170" t="str">
        <f t="shared" si="208"/>
        <v>-1.00410608027144+0.235229091921885i</v>
      </c>
      <c r="V715" s="170"/>
    </row>
    <row r="716" spans="1:22" x14ac:dyDescent="0.2">
      <c r="A716" s="8"/>
      <c r="B716" s="170">
        <f t="shared" si="217"/>
        <v>4.3949999999999276</v>
      </c>
      <c r="C716" s="170">
        <f t="shared" si="218"/>
        <v>24831.331052951573</v>
      </c>
      <c r="D716" s="170">
        <f t="shared" si="209"/>
        <v>24.831331052951573</v>
      </c>
      <c r="E716" s="170">
        <f t="shared" si="210"/>
        <v>-2.4641019600153178</v>
      </c>
      <c r="F716" s="170">
        <f t="shared" si="211"/>
        <v>-97.309412635296326</v>
      </c>
      <c r="G716" s="170">
        <f t="shared" si="212"/>
        <v>0.26471796386146162</v>
      </c>
      <c r="H716" s="170">
        <f t="shared" si="213"/>
        <v>166.76801121548507</v>
      </c>
      <c r="I716" s="170">
        <f t="shared" si="214"/>
        <v>-2.1993839961538564</v>
      </c>
      <c r="J716" s="170">
        <f t="shared" si="215"/>
        <v>69.458598580188749</v>
      </c>
      <c r="K716" s="170" t="str">
        <f t="shared" si="201"/>
        <v>1+0.248130538231914i</v>
      </c>
      <c r="L716" s="170" t="str">
        <f t="shared" si="202"/>
        <v>1-0.0361614193713752i</v>
      </c>
      <c r="M716" s="170" t="str">
        <f t="shared" si="219"/>
        <v>1.00897275245185+0.211969118860539i</v>
      </c>
      <c r="N716" s="170" t="str">
        <f t="shared" si="203"/>
        <v>1+237.205724677741i</v>
      </c>
      <c r="O716" s="170" t="str">
        <f t="shared" si="204"/>
        <v>0.9844235836336+0.346966722892532i</v>
      </c>
      <c r="P716" s="170" t="str">
        <f t="shared" si="220"/>
        <v>-81.3180693591504+233.857876268559i</v>
      </c>
      <c r="Q716" s="170" t="str">
        <f t="shared" si="205"/>
        <v>-0.0958023338796689-0.746880659188856i</v>
      </c>
      <c r="R716" s="170" t="str">
        <f t="shared" si="206"/>
        <v>10000-781.639105856294i</v>
      </c>
      <c r="S716" s="170" t="str">
        <f t="shared" si="207"/>
        <v>-64094.4066802158i</v>
      </c>
      <c r="T716" s="170" t="str">
        <f t="shared" si="216"/>
        <v>9533.96855861378-2241.78860705587i</v>
      </c>
      <c r="U716" s="170" t="str">
        <f t="shared" si="208"/>
        <v>-1.00357563774882+0.235977748111145i</v>
      </c>
      <c r="V716" s="170"/>
    </row>
    <row r="717" spans="1:22" x14ac:dyDescent="0.2">
      <c r="A717" s="8"/>
      <c r="B717" s="170">
        <f t="shared" si="217"/>
        <v>4.3999999999999275</v>
      </c>
      <c r="C717" s="170">
        <f t="shared" si="218"/>
        <v>25118.864315091621</v>
      </c>
      <c r="D717" s="170">
        <f t="shared" si="209"/>
        <v>25.118864315091621</v>
      </c>
      <c r="E717" s="170">
        <f t="shared" si="210"/>
        <v>-2.5664280619530766</v>
      </c>
      <c r="F717" s="170">
        <f t="shared" si="211"/>
        <v>-97.3955815642435</v>
      </c>
      <c r="G717" s="170">
        <f t="shared" si="212"/>
        <v>0.26177054251259846</v>
      </c>
      <c r="H717" s="170">
        <f t="shared" si="213"/>
        <v>166.71910340826378</v>
      </c>
      <c r="I717" s="170">
        <f t="shared" si="214"/>
        <v>-2.3046575194404779</v>
      </c>
      <c r="J717" s="170">
        <f t="shared" si="215"/>
        <v>69.323521844020277</v>
      </c>
      <c r="K717" s="170" t="str">
        <f t="shared" si="201"/>
        <v>1+0.251003754449855i</v>
      </c>
      <c r="L717" s="170" t="str">
        <f t="shared" si="202"/>
        <v>1-0.036580148872959i</v>
      </c>
      <c r="M717" s="170" t="str">
        <f t="shared" si="219"/>
        <v>1.00918175470545+0.214423605576896i</v>
      </c>
      <c r="N717" s="170" t="str">
        <f t="shared" si="203"/>
        <v>1+239.952437516833i</v>
      </c>
      <c r="O717" s="170" t="str">
        <f t="shared" si="204"/>
        <v>0.984060762287415+0.350984408189973i</v>
      </c>
      <c r="P717" s="170" t="str">
        <f t="shared" si="220"/>
        <v>-83.2355035132997+236.478762983728i</v>
      </c>
      <c r="Q717" s="170" t="str">
        <f t="shared" si="205"/>
        <v>-0.0957903293432823-0.737990259158362i</v>
      </c>
      <c r="R717" s="170" t="str">
        <f t="shared" si="206"/>
        <v>10000-772.691756999123i</v>
      </c>
      <c r="S717" s="170" t="str">
        <f t="shared" si="207"/>
        <v>-63360.724073928i</v>
      </c>
      <c r="T717" s="170" t="str">
        <f t="shared" si="216"/>
        <v>9528.81748515431-2249.16265868694i</v>
      </c>
      <c r="U717" s="170" t="str">
        <f t="shared" si="208"/>
        <v>-1.00303341948993+0.23675396407231i</v>
      </c>
      <c r="V717" s="170"/>
    </row>
    <row r="718" spans="1:22" x14ac:dyDescent="0.2">
      <c r="A718" s="8"/>
      <c r="B718" s="170">
        <f t="shared" si="217"/>
        <v>4.4049999999999274</v>
      </c>
      <c r="C718" s="170">
        <f t="shared" si="218"/>
        <v>25409.72705548882</v>
      </c>
      <c r="D718" s="170">
        <f t="shared" si="209"/>
        <v>25.409727055488819</v>
      </c>
      <c r="E718" s="170">
        <f t="shared" si="210"/>
        <v>-2.6688012155460057</v>
      </c>
      <c r="F718" s="170">
        <f t="shared" si="211"/>
        <v>-97.482556181467174</v>
      </c>
      <c r="G718" s="170">
        <f t="shared" si="212"/>
        <v>0.25878334881814197</v>
      </c>
      <c r="H718" s="170">
        <f t="shared" si="213"/>
        <v>166.66851801102609</v>
      </c>
      <c r="I718" s="170">
        <f t="shared" si="214"/>
        <v>-2.4100178667278636</v>
      </c>
      <c r="J718" s="170">
        <f t="shared" si="215"/>
        <v>69.18596182955892</v>
      </c>
      <c r="K718" s="170" t="str">
        <f t="shared" si="201"/>
        <v>1+0.25391024094357i</v>
      </c>
      <c r="L718" s="170" t="str">
        <f t="shared" si="202"/>
        <v>1-0.0370037270336537i</v>
      </c>
      <c r="M718" s="170" t="str">
        <f t="shared" si="219"/>
        <v>1.00939562524693+0.216906513909916i</v>
      </c>
      <c r="N718" s="170" t="str">
        <f t="shared" si="203"/>
        <v>1+242.730955791611i</v>
      </c>
      <c r="O718" s="170" t="str">
        <f t="shared" si="204"/>
        <v>0.983689489746415+0.355048616090547i</v>
      </c>
      <c r="P718" s="170" t="str">
        <f t="shared" si="220"/>
        <v>-85.1976004464008+239.1269386644i</v>
      </c>
      <c r="Q718" s="170" t="str">
        <f t="shared" si="205"/>
        <v>-0.0957749866328606-0.729198710965167i</v>
      </c>
      <c r="R718" s="170" t="str">
        <f t="shared" si="206"/>
        <v>10000-763.846827597386i</v>
      </c>
      <c r="S718" s="170" t="str">
        <f t="shared" si="207"/>
        <v>-62635.4398629858i</v>
      </c>
      <c r="T718" s="170" t="str">
        <f t="shared" si="216"/>
        <v>9523.55218669335-2256.79832329555i</v>
      </c>
      <c r="U718" s="170" t="str">
        <f t="shared" si="208"/>
        <v>-1.00247917754667+0.237557718241637i</v>
      </c>
      <c r="V718" s="170"/>
    </row>
    <row r="719" spans="1:22" x14ac:dyDescent="0.2">
      <c r="A719" s="8"/>
      <c r="B719" s="170">
        <f t="shared" si="217"/>
        <v>4.4099999999999273</v>
      </c>
      <c r="C719" s="170">
        <f t="shared" si="218"/>
        <v>25703.95782768436</v>
      </c>
      <c r="D719" s="170">
        <f t="shared" si="209"/>
        <v>25.703957827684359</v>
      </c>
      <c r="E719" s="170">
        <f t="shared" si="210"/>
        <v>-2.7712222122582264</v>
      </c>
      <c r="F719" s="170">
        <f t="shared" si="211"/>
        <v>-97.570342747346487</v>
      </c>
      <c r="G719" s="170">
        <f t="shared" si="212"/>
        <v>0.25575489458980372</v>
      </c>
      <c r="H719" s="170">
        <f t="shared" si="213"/>
        <v>166.61625051561515</v>
      </c>
      <c r="I719" s="170">
        <f t="shared" si="214"/>
        <v>-2.5154673176684228</v>
      </c>
      <c r="J719" s="170">
        <f t="shared" si="215"/>
        <v>69.045907768268663</v>
      </c>
      <c r="K719" s="170" t="str">
        <f t="shared" si="201"/>
        <v>1+0.256850382964696i</v>
      </c>
      <c r="L719" s="170" t="str">
        <f t="shared" si="202"/>
        <v>1-0.0374322099982857i</v>
      </c>
      <c r="M719" s="170" t="str">
        <f t="shared" si="219"/>
        <v>1.00961447747327+0.21941817296641i</v>
      </c>
      <c r="N719" s="170" t="str">
        <f t="shared" si="203"/>
        <v>1+245.541647791661i</v>
      </c>
      <c r="O719" s="170" t="str">
        <f t="shared" si="204"/>
        <v>0.983309569156983+0.359159885300607i</v>
      </c>
      <c r="P719" s="170" t="str">
        <f t="shared" si="220"/>
        <v>-87.205400488218+241.802611785414i</v>
      </c>
      <c r="Q719" s="170" t="str">
        <f t="shared" si="205"/>
        <v>-0.0957563175987134-0.720504880451709i</v>
      </c>
      <c r="R719" s="170" t="str">
        <f t="shared" si="206"/>
        <v>10000-755.103145265286i</v>
      </c>
      <c r="S719" s="170" t="str">
        <f t="shared" si="207"/>
        <v>-61918.4579117532i</v>
      </c>
      <c r="T719" s="170" t="str">
        <f t="shared" si="216"/>
        <v>9518.17026400547-2264.6953925287i</v>
      </c>
      <c r="U719" s="170" t="str">
        <f t="shared" si="208"/>
        <v>-1.001912659369+0.238388988687232i</v>
      </c>
      <c r="V719" s="170"/>
    </row>
    <row r="720" spans="1:22" x14ac:dyDescent="0.2">
      <c r="A720" s="8"/>
      <c r="B720" s="170">
        <f t="shared" si="217"/>
        <v>4.4149999999999272</v>
      </c>
      <c r="C720" s="170">
        <f t="shared" si="218"/>
        <v>26001.59563164839</v>
      </c>
      <c r="D720" s="170">
        <f t="shared" si="209"/>
        <v>26.001595631648389</v>
      </c>
      <c r="E720" s="170">
        <f t="shared" si="210"/>
        <v>-2.8736918501592901</v>
      </c>
      <c r="F720" s="170">
        <f t="shared" si="211"/>
        <v>-97.658947490035246</v>
      </c>
      <c r="G720" s="170">
        <f t="shared" si="212"/>
        <v>0.25268367362934802</v>
      </c>
      <c r="H720" s="170">
        <f t="shared" si="213"/>
        <v>166.56229628517798</v>
      </c>
      <c r="I720" s="170">
        <f t="shared" si="214"/>
        <v>-2.621008176529942</v>
      </c>
      <c r="J720" s="170">
        <f t="shared" si="215"/>
        <v>68.903348795142733</v>
      </c>
      <c r="K720" s="170" t="str">
        <f t="shared" si="201"/>
        <v>1+0.259824570225873i</v>
      </c>
      <c r="L720" s="170" t="str">
        <f t="shared" si="202"/>
        <v>1-0.0378656545618077i</v>
      </c>
      <c r="M720" s="170" t="str">
        <f t="shared" si="219"/>
        <v>1.00983842742284+0.221958915664065i</v>
      </c>
      <c r="N720" s="170" t="str">
        <f t="shared" si="203"/>
        <v>1+248.384886071165i</v>
      </c>
      <c r="O720" s="170" t="str">
        <f t="shared" si="204"/>
        <v>0.982920799080194+0.363318760764436i</v>
      </c>
      <c r="P720" s="170" t="str">
        <f t="shared" si="220"/>
        <v>-89.2599682009111+244.505989457277i</v>
      </c>
      <c r="Q720" s="170" t="str">
        <f t="shared" si="205"/>
        <v>-0.0957343331105699-0.711907647164067i</v>
      </c>
      <c r="R720" s="170" t="str">
        <f t="shared" si="206"/>
        <v>10000-746.459551037186i</v>
      </c>
      <c r="S720" s="170" t="str">
        <f t="shared" si="207"/>
        <v>-61209.683185049i</v>
      </c>
      <c r="T720" s="170" t="str">
        <f t="shared" si="216"/>
        <v>9512.66927360954-2272.85365335561i</v>
      </c>
      <c r="U720" s="170" t="str">
        <f t="shared" si="208"/>
        <v>-1.00133360774837+0.239247752984801i</v>
      </c>
      <c r="V720" s="170"/>
    </row>
    <row r="721" spans="1:22" x14ac:dyDescent="0.2">
      <c r="A721" s="8"/>
      <c r="B721" s="170">
        <f t="shared" si="217"/>
        <v>4.4199999999999271</v>
      </c>
      <c r="C721" s="170">
        <f t="shared" si="218"/>
        <v>26302.679918949438</v>
      </c>
      <c r="D721" s="170">
        <f t="shared" si="209"/>
        <v>26.302679918949437</v>
      </c>
      <c r="E721" s="170">
        <f t="shared" si="210"/>
        <v>-2.9762109336658176</v>
      </c>
      <c r="F721" s="170">
        <f t="shared" si="211"/>
        <v>-97.748376603597336</v>
      </c>
      <c r="G721" s="170">
        <f t="shared" si="212"/>
        <v>0.24956816112521096</v>
      </c>
      <c r="H721" s="170">
        <f t="shared" si="213"/>
        <v>166.50665055589988</v>
      </c>
      <c r="I721" s="170">
        <f t="shared" si="214"/>
        <v>-2.7266427725406066</v>
      </c>
      <c r="J721" s="170">
        <f t="shared" si="215"/>
        <v>68.758273952302545</v>
      </c>
      <c r="K721" s="170" t="str">
        <f t="shared" si="201"/>
        <v>1+0.262833196952401i</v>
      </c>
      <c r="L721" s="170" t="str">
        <f t="shared" si="202"/>
        <v>1-0.0383041181768273i</v>
      </c>
      <c r="M721" s="170" t="str">
        <f t="shared" si="219"/>
        <v>1.01006759383686+0.224529078775574i</v>
      </c>
      <c r="N721" s="170" t="str">
        <f t="shared" si="203"/>
        <v>1+251.261047498276i</v>
      </c>
      <c r="O721" s="170" t="str">
        <f t="shared" si="204"/>
        <v>0.982522973385007+0.367525793736471i</v>
      </c>
      <c r="P721" s="170" t="str">
        <f t="shared" si="220"/>
        <v>-91.362392943476+247.237277277574i</v>
      </c>
      <c r="Q721" s="170" t="str">
        <f t="shared" si="205"/>
        <v>-0.0957090430904742-0.703405904216098i</v>
      </c>
      <c r="R721" s="170" t="str">
        <f t="shared" si="206"/>
        <v>10000-737.914899214039i</v>
      </c>
      <c r="S721" s="170" t="str">
        <f t="shared" si="207"/>
        <v>-60509.0217355509i</v>
      </c>
      <c r="T721" s="170" t="str">
        <f t="shared" si="216"/>
        <v>9507.04672723878-2281.27288685666i</v>
      </c>
      <c r="U721" s="170" t="str">
        <f t="shared" si="208"/>
        <v>-1.00074176076198+0.240133988090175i</v>
      </c>
      <c r="V721" s="170"/>
    </row>
    <row r="722" spans="1:22" x14ac:dyDescent="0.2">
      <c r="A722" s="8"/>
      <c r="B722" s="170">
        <f t="shared" si="217"/>
        <v>4.424999999999927</v>
      </c>
      <c r="C722" s="170">
        <f t="shared" si="218"/>
        <v>26607.250597983664</v>
      </c>
      <c r="D722" s="170">
        <f t="shared" si="209"/>
        <v>26.607250597983665</v>
      </c>
      <c r="E722" s="170">
        <f t="shared" si="210"/>
        <v>-3.0787802732658296</v>
      </c>
      <c r="F722" s="170">
        <f t="shared" si="211"/>
        <v>-97.838636246142627</v>
      </c>
      <c r="G722" s="170">
        <f t="shared" si="212"/>
        <v>0.2464068130458138</v>
      </c>
      <c r="H722" s="170">
        <f t="shared" si="213"/>
        <v>166.44930843881465</v>
      </c>
      <c r="I722" s="170">
        <f t="shared" si="214"/>
        <v>-2.8323734602200159</v>
      </c>
      <c r="J722" s="170">
        <f t="shared" si="215"/>
        <v>68.610672192672027</v>
      </c>
      <c r="K722" s="170" t="str">
        <f t="shared" si="201"/>
        <v>1+0.265876661934494i</v>
      </c>
      <c r="L722" s="170" t="str">
        <f t="shared" si="202"/>
        <v>1-0.0387476589612216i</v>
      </c>
      <c r="M722" s="170" t="str">
        <f t="shared" si="219"/>
        <v>1.01030209822239+0.227129002973272i</v>
      </c>
      <c r="N722" s="170" t="str">
        <f t="shared" si="203"/>
        <v>1+254.170513305076i</v>
      </c>
      <c r="O722" s="170" t="str">
        <f t="shared" si="204"/>
        <v>0.982115881138974+0.371781541854375i</v>
      </c>
      <c r="P722" s="170" t="str">
        <f t="shared" si="220"/>
        <v>-93.5137894493401+249.996679176014i</v>
      </c>
      <c r="Q722" s="170" t="str">
        <f t="shared" si="205"/>
        <v>-0.0956804565459151-0.694998558155198i</v>
      </c>
      <c r="R722" s="170" t="str">
        <f t="shared" si="206"/>
        <v>10000-729.468057211499i</v>
      </c>
      <c r="S722" s="170" t="str">
        <f t="shared" si="207"/>
        <v>-59816.380691343i</v>
      </c>
      <c r="T722" s="170" t="str">
        <f t="shared" si="216"/>
        <v>9501.30009131894-2289.95286698061i</v>
      </c>
      <c r="U722" s="170" t="str">
        <f t="shared" si="208"/>
        <v>-1.00013685171778+0.241047670208486i</v>
      </c>
      <c r="V722" s="170"/>
    </row>
    <row r="723" spans="1:22" x14ac:dyDescent="0.2">
      <c r="A723" s="8"/>
      <c r="B723" s="170">
        <f t="shared" si="217"/>
        <v>4.4299999999999269</v>
      </c>
      <c r="C723" s="170">
        <f t="shared" si="218"/>
        <v>26915.348039264671</v>
      </c>
      <c r="D723" s="170">
        <f t="shared" si="209"/>
        <v>26.915348039264671</v>
      </c>
      <c r="E723" s="170">
        <f t="shared" si="210"/>
        <v>-3.1814006852259515</v>
      </c>
      <c r="F723" s="170">
        <f t="shared" si="211"/>
        <v>-97.929732537966458</v>
      </c>
      <c r="G723" s="170">
        <f t="shared" si="212"/>
        <v>0.24319806553195827</v>
      </c>
      <c r="H723" s="170">
        <f t="shared" si="213"/>
        <v>166.3902649216927</v>
      </c>
      <c r="I723" s="170">
        <f t="shared" si="214"/>
        <v>-2.9382026196939934</v>
      </c>
      <c r="J723" s="170">
        <f t="shared" si="215"/>
        <v>68.460532383726246</v>
      </c>
      <c r="K723" s="170" t="str">
        <f t="shared" si="201"/>
        <v>1+0.268955368580139i</v>
      </c>
      <c r="L723" s="170" t="str">
        <f t="shared" si="202"/>
        <v>1-0.0391963357058412i</v>
      </c>
      <c r="M723" s="170" t="str">
        <f t="shared" si="219"/>
        <v>1.01054206491676+0.229759032874298i</v>
      </c>
      <c r="N723" s="170" t="str">
        <f t="shared" si="203"/>
        <v>1+257.113669138107i</v>
      </c>
      <c r="O723" s="170" t="str">
        <f t="shared" si="204"/>
        <v>0.981699306496396+0.376086569212953i</v>
      </c>
      <c r="P723" s="170" t="str">
        <f t="shared" si="220"/>
        <v>-95.7152984174086+252.784397252836i</v>
      </c>
      <c r="Q723" s="170" t="str">
        <f t="shared" si="205"/>
        <v>-0.0956485816031952-0.68668452882959i</v>
      </c>
      <c r="R723" s="170" t="str">
        <f t="shared" si="206"/>
        <v>10000-721.117905409812i</v>
      </c>
      <c r="S723" s="170" t="str">
        <f t="shared" si="207"/>
        <v>-59131.6682436045i</v>
      </c>
      <c r="T723" s="170" t="str">
        <f t="shared" si="216"/>
        <v>9495.42678645555-2298.89335926992i</v>
      </c>
      <c r="U723" s="170" t="str">
        <f t="shared" si="208"/>
        <v>-0.999518609100586+0.241988774659992i</v>
      </c>
      <c r="V723" s="170"/>
    </row>
    <row r="724" spans="1:22" x14ac:dyDescent="0.2">
      <c r="A724" s="8"/>
      <c r="B724" s="170">
        <f t="shared" si="217"/>
        <v>4.4349999999999268</v>
      </c>
      <c r="C724" s="170">
        <f t="shared" si="218"/>
        <v>27227.013080774537</v>
      </c>
      <c r="D724" s="170">
        <f t="shared" si="209"/>
        <v>27.227013080774537</v>
      </c>
      <c r="E724" s="170">
        <f t="shared" si="210"/>
        <v>-3.2840729912809445</v>
      </c>
      <c r="F724" s="170">
        <f t="shared" si="211"/>
        <v>-98.021671559696102</v>
      </c>
      <c r="G724" s="170">
        <f t="shared" si="212"/>
        <v>0.23994033428532141</v>
      </c>
      <c r="H724" s="170">
        <f t="shared" si="213"/>
        <v>166.32951487100772</v>
      </c>
      <c r="I724" s="170">
        <f t="shared" si="214"/>
        <v>-3.0441326569956231</v>
      </c>
      <c r="J724" s="170">
        <f t="shared" si="215"/>
        <v>68.307843311311615</v>
      </c>
      <c r="K724" s="170" t="str">
        <f t="shared" si="201"/>
        <v>1+0.272069724968566i</v>
      </c>
      <c r="L724" s="170" t="str">
        <f t="shared" si="202"/>
        <v>1-0.0396502078823026i</v>
      </c>
      <c r="M724" s="170" t="str">
        <f t="shared" si="219"/>
        <v>1.01078762115348+0.232419517086263i</v>
      </c>
      <c r="N724" s="170" t="str">
        <f t="shared" si="203"/>
        <v>1+260.090905109486i</v>
      </c>
      <c r="O724" s="170" t="str">
        <f t="shared" si="204"/>
        <v>0.981273028583884+0.380441446438915i</v>
      </c>
      <c r="P724" s="170" t="str">
        <f t="shared" si="220"/>
        <v>-97.9680871168756+255.600631610348i</v>
      </c>
      <c r="Q724" s="170" t="str">
        <f t="shared" si="205"/>
        <v>-0.0956134255410579-0.678462749257102i</v>
      </c>
      <c r="R724" s="170" t="str">
        <f t="shared" si="206"/>
        <v>10000-712.863337005403i</v>
      </c>
      <c r="S724" s="170" t="str">
        <f t="shared" si="207"/>
        <v>-58454.7936344429i</v>
      </c>
      <c r="T724" s="170" t="str">
        <f t="shared" si="216"/>
        <v>9489.42418693104-2308.09411955288i</v>
      </c>
      <c r="U724" s="170" t="str">
        <f t="shared" si="208"/>
        <v>-0.998886756519058+0.242957275742409i</v>
      </c>
      <c r="V724" s="170"/>
    </row>
    <row r="725" spans="1:22" x14ac:dyDescent="0.2">
      <c r="A725" s="8"/>
      <c r="B725" s="170">
        <f t="shared" si="217"/>
        <v>4.4399999999999267</v>
      </c>
      <c r="C725" s="170">
        <f t="shared" si="218"/>
        <v>27542.287033377022</v>
      </c>
      <c r="D725" s="170">
        <f t="shared" si="209"/>
        <v>27.542287033377022</v>
      </c>
      <c r="E725" s="170">
        <f t="shared" si="210"/>
        <v>-3.3867980183049444</v>
      </c>
      <c r="F725" s="170">
        <f t="shared" si="211"/>
        <v>-98.114459350448683</v>
      </c>
      <c r="G725" s="170">
        <f t="shared" si="212"/>
        <v>0.23663201395618269</v>
      </c>
      <c r="H725" s="170">
        <f t="shared" si="213"/>
        <v>166.26705303398654</v>
      </c>
      <c r="I725" s="170">
        <f t="shared" si="214"/>
        <v>-3.1501660043487618</v>
      </c>
      <c r="J725" s="170">
        <f t="shared" si="215"/>
        <v>68.152593683537859</v>
      </c>
      <c r="K725" s="170" t="str">
        <f t="shared" si="201"/>
        <v>1+0.275220143904343i</v>
      </c>
      <c r="L725" s="170" t="str">
        <f t="shared" si="202"/>
        <v>1-0.0401093356508712i</v>
      </c>
      <c r="M725" s="170" t="str">
        <f t="shared" si="219"/>
        <v>1.01103889712974+0.235110808253472i</v>
      </c>
      <c r="N725" s="170" t="str">
        <f t="shared" si="203"/>
        <v>1+263.102615848617i</v>
      </c>
      <c r="O725" s="170" t="str">
        <f t="shared" si="204"/>
        <v>0.980836821383247+0.384846750766525i</v>
      </c>
      <c r="P725" s="170" t="str">
        <f t="shared" si="220"/>
        <v>-100.27335000613+258.445580177342i</v>
      </c>
      <c r="Q725" s="170" t="str">
        <f t="shared" si="205"/>
        <v>-0.0955749948246068-0.670332165495404i</v>
      </c>
      <c r="R725" s="170" t="str">
        <f t="shared" si="206"/>
        <v>10000-704.70325786416i</v>
      </c>
      <c r="S725" s="170" t="str">
        <f t="shared" si="207"/>
        <v>-57785.6671448614i</v>
      </c>
      <c r="T725" s="170" t="str">
        <f t="shared" si="216"/>
        <v>9483.28962021313-2317.5548926025i</v>
      </c>
      <c r="U725" s="170" t="str">
        <f t="shared" si="208"/>
        <v>-0.998241012654015+0.243953146589737i</v>
      </c>
      <c r="V725" s="170"/>
    </row>
    <row r="726" spans="1:22" x14ac:dyDescent="0.2">
      <c r="A726" s="8"/>
      <c r="B726" s="170">
        <f t="shared" si="217"/>
        <v>4.4449999999999266</v>
      </c>
      <c r="C726" s="170">
        <f t="shared" si="218"/>
        <v>27861.211686293005</v>
      </c>
      <c r="D726" s="170">
        <f t="shared" si="209"/>
        <v>27.861211686293004</v>
      </c>
      <c r="E726" s="170">
        <f t="shared" si="210"/>
        <v>-3.4895765979648532</v>
      </c>
      <c r="F726" s="170">
        <f t="shared" si="211"/>
        <v>-98.20810190600335</v>
      </c>
      <c r="G726" s="170">
        <f t="shared" si="212"/>
        <v>0.23327147752814242</v>
      </c>
      <c r="H726" s="170">
        <f t="shared" si="213"/>
        <v>166.20287404074108</v>
      </c>
      <c r="I726" s="170">
        <f t="shared" si="214"/>
        <v>-3.2563051204367106</v>
      </c>
      <c r="J726" s="170">
        <f t="shared" si="215"/>
        <v>67.99477213473773</v>
      </c>
      <c r="K726" s="170" t="str">
        <f t="shared" si="201"/>
        <v>1+0.278407042972086i</v>
      </c>
      <c r="L726" s="170" t="str">
        <f t="shared" si="202"/>
        <v>1-0.0405737798684353i</v>
      </c>
      <c r="M726" s="170" t="str">
        <f t="shared" si="219"/>
        <v>1.01129602607537+0.237833263103651i</v>
      </c>
      <c r="N726" s="170" t="str">
        <f t="shared" si="203"/>
        <v>1+266.149200554496i</v>
      </c>
      <c r="O726" s="170" t="str">
        <f t="shared" si="204"/>
        <v>0.980390453611652+0.389303066114096i</v>
      </c>
      <c r="P726" s="170" t="str">
        <f t="shared" si="220"/>
        <v>-102.632309366069+261.319438526115i</v>
      </c>
      <c r="Q726" s="170" t="str">
        <f t="shared" si="205"/>
        <v>-0.0955332951395035-0.66229173651359i</v>
      </c>
      <c r="R726" s="170" t="str">
        <f t="shared" si="206"/>
        <v>10000-696.636586376443i</v>
      </c>
      <c r="S726" s="170" t="str">
        <f t="shared" si="207"/>
        <v>-57124.2000828685i</v>
      </c>
      <c r="T726" s="170" t="str">
        <f t="shared" si="216"/>
        <v>9477.02036647527-2327.2754107611i</v>
      </c>
      <c r="U726" s="170" t="str">
        <f t="shared" si="208"/>
        <v>-0.997581091207924+0.244976359027485i</v>
      </c>
      <c r="V726" s="170"/>
    </row>
    <row r="727" spans="1:22" x14ac:dyDescent="0.2">
      <c r="A727" s="8"/>
      <c r="B727" s="170">
        <f t="shared" si="217"/>
        <v>4.4499999999999265</v>
      </c>
      <c r="C727" s="170">
        <f t="shared" si="218"/>
        <v>28183.829312639784</v>
      </c>
      <c r="D727" s="170">
        <f t="shared" si="209"/>
        <v>28.183829312639784</v>
      </c>
      <c r="E727" s="170">
        <f t="shared" si="210"/>
        <v>-3.5924095663538798</v>
      </c>
      <c r="F727" s="170">
        <f t="shared" si="211"/>
        <v>-98.302605176994575</v>
      </c>
      <c r="G727" s="170">
        <f t="shared" si="212"/>
        <v>0.22985707570097558</v>
      </c>
      <c r="H727" s="170">
        <f t="shared" si="213"/>
        <v>166.13697240648824</v>
      </c>
      <c r="I727" s="170">
        <f t="shared" si="214"/>
        <v>-3.3625524906529041</v>
      </c>
      <c r="J727" s="170">
        <f t="shared" si="215"/>
        <v>67.834367229493665</v>
      </c>
      <c r="K727" s="170" t="str">
        <f t="shared" si="201"/>
        <v>1+0.281630844591815i</v>
      </c>
      <c r="L727" s="170" t="str">
        <f t="shared" si="202"/>
        <v>1-0.0410436020965731i</v>
      </c>
      <c r="M727" s="170" t="str">
        <f t="shared" si="219"/>
        <v>1.01155914432355+0.240587242495242i</v>
      </c>
      <c r="N727" s="170" t="str">
        <f t="shared" si="203"/>
        <v>1+269.231063048625i</v>
      </c>
      <c r="O727" s="170" t="str">
        <f t="shared" si="204"/>
        <v>0.979933688598999+0.393810983161403i</v>
      </c>
      <c r="P727" s="170" t="str">
        <f t="shared" si="220"/>
        <v>-105.04621594817+264.22239968183i</v>
      </c>
      <c r="Q727" s="170" t="str">
        <f t="shared" si="205"/>
        <v>-0.0954883314265154-0.654340434065179i</v>
      </c>
      <c r="R727" s="170" t="str">
        <f t="shared" si="206"/>
        <v>10000-688.662253313681i</v>
      </c>
      <c r="S727" s="170" t="str">
        <f t="shared" si="207"/>
        <v>-56470.3047717216i</v>
      </c>
      <c r="T727" s="170" t="str">
        <f t="shared" si="216"/>
        <v>9470.61365813026-2337.25539252997i</v>
      </c>
      <c r="U727" s="170" t="str">
        <f t="shared" si="208"/>
        <v>-0.996906700855818+0.246026883424208i</v>
      </c>
      <c r="V727" s="170"/>
    </row>
    <row r="728" spans="1:22" x14ac:dyDescent="0.2">
      <c r="A728" s="8"/>
      <c r="B728" s="170">
        <f t="shared" si="217"/>
        <v>4.4549999999999264</v>
      </c>
      <c r="C728" s="170">
        <f t="shared" si="218"/>
        <v>28510.182675034284</v>
      </c>
      <c r="D728" s="170">
        <f t="shared" si="209"/>
        <v>28.510182675034283</v>
      </c>
      <c r="E728" s="170">
        <f t="shared" si="210"/>
        <v>-3.6952977636064341</v>
      </c>
      <c r="F728" s="170">
        <f t="shared" si="211"/>
        <v>-98.397975067127945</v>
      </c>
      <c r="G728" s="170">
        <f t="shared" si="212"/>
        <v>0.22638713627168003</v>
      </c>
      <c r="H728" s="170">
        <f t="shared" si="213"/>
        <v>166.06934253385606</v>
      </c>
      <c r="I728" s="170">
        <f t="shared" si="214"/>
        <v>-3.4689106273347541</v>
      </c>
      <c r="J728" s="170">
        <f t="shared" si="215"/>
        <v>67.671367466728114</v>
      </c>
      <c r="K728" s="170" t="str">
        <f t="shared" si="201"/>
        <v>1+0.284891976074943i</v>
      </c>
      <c r="L728" s="170" t="str">
        <f t="shared" si="202"/>
        <v>1-0.0415188646097118i</v>
      </c>
      <c r="M728" s="170" t="str">
        <f t="shared" si="219"/>
        <v>1.01182839138305+0.243373111465231i</v>
      </c>
      <c r="N728" s="170" t="str">
        <f t="shared" si="203"/>
        <v>1+272.348611828541i</v>
      </c>
      <c r="O728" s="170" t="str">
        <f t="shared" si="204"/>
        <v>0.979466284162433+0.398371099427966i</v>
      </c>
      <c r="P728" s="170" t="str">
        <f t="shared" si="220"/>
        <v>-107.516349637654+267.154653923926i</v>
      </c>
      <c r="Q728" s="170" t="str">
        <f t="shared" si="205"/>
        <v>-0.095440107916374-0.646477242562364i</v>
      </c>
      <c r="R728" s="170" t="str">
        <f t="shared" si="206"/>
        <v>10000-680.779201686658i</v>
      </c>
      <c r="S728" s="170" t="str">
        <f t="shared" si="207"/>
        <v>-55823.8945383061i</v>
      </c>
      <c r="T728" s="170" t="str">
        <f t="shared" si="216"/>
        <v>9464.06667937857-2347.49454112379i</v>
      </c>
      <c r="U728" s="170" t="str">
        <f t="shared" si="208"/>
        <v>-0.996217545197746+0.247104688539347i</v>
      </c>
      <c r="V728" s="170"/>
    </row>
    <row r="729" spans="1:22" x14ac:dyDescent="0.2">
      <c r="A729" s="8"/>
      <c r="B729" s="170">
        <f t="shared" si="217"/>
        <v>4.4599999999999262</v>
      </c>
      <c r="C729" s="170">
        <f t="shared" si="218"/>
        <v>28840.315031261194</v>
      </c>
      <c r="D729" s="170">
        <f t="shared" si="209"/>
        <v>28.840315031261195</v>
      </c>
      <c r="E729" s="170">
        <f t="shared" si="210"/>
        <v>-3.7982420334927767</v>
      </c>
      <c r="F729" s="170">
        <f t="shared" si="211"/>
        <v>-98.494217431427813</v>
      </c>
      <c r="G729" s="170">
        <f t="shared" si="212"/>
        <v>0.22285996351340576</v>
      </c>
      <c r="H729" s="170">
        <f t="shared" si="213"/>
        <v>165.99997871528151</v>
      </c>
      <c r="I729" s="170">
        <f t="shared" si="214"/>
        <v>-3.575382069979371</v>
      </c>
      <c r="J729" s="170">
        <f t="shared" si="215"/>
        <v>67.505761283853701</v>
      </c>
      <c r="K729" s="170" t="str">
        <f t="shared" si="201"/>
        <v>1+0.288190869680914i</v>
      </c>
      <c r="L729" s="170" t="str">
        <f t="shared" si="202"/>
        <v>1-0.0419996304033829i</v>
      </c>
      <c r="M729" s="170" t="str">
        <f t="shared" si="219"/>
        <v>1.01210391001223+0.246191239277531i</v>
      </c>
      <c r="N729" s="170" t="str">
        <f t="shared" si="203"/>
        <v>1+275.502260121956i</v>
      </c>
      <c r="O729" s="170" t="str">
        <f t="shared" si="204"/>
        <v>0.978987992477933+0.402984019352257i</v>
      </c>
      <c r="P729" s="170" t="str">
        <f t="shared" si="220"/>
        <v>-110.044020132099+270.116388579279i</v>
      </c>
      <c r="Q729" s="170" t="str">
        <f t="shared" si="205"/>
        <v>-0.0953886281650223-0.638701158951548i</v>
      </c>
      <c r="R729" s="170" t="str">
        <f t="shared" si="206"/>
        <v>10000-672.986386605426i</v>
      </c>
      <c r="S729" s="170" t="str">
        <f t="shared" si="207"/>
        <v>-55184.883701645i</v>
      </c>
      <c r="T729" s="170" t="str">
        <f t="shared" si="216"/>
        <v>9457.37656577211-2357.9925429888i</v>
      </c>
      <c r="U729" s="170" t="str">
        <f t="shared" si="208"/>
        <v>-0.995513322712855+0.248209741367242i</v>
      </c>
      <c r="V729" s="170"/>
    </row>
    <row r="730" spans="1:22" x14ac:dyDescent="0.2">
      <c r="A730" s="8"/>
      <c r="B730" s="170">
        <f t="shared" si="217"/>
        <v>4.4649999999999261</v>
      </c>
      <c r="C730" s="170">
        <f t="shared" si="218"/>
        <v>29174.270140006745</v>
      </c>
      <c r="D730" s="170">
        <f t="shared" si="209"/>
        <v>29.174270140006744</v>
      </c>
      <c r="E730" s="170">
        <f t="shared" si="210"/>
        <v>-3.9012432229943963</v>
      </c>
      <c r="F730" s="170">
        <f t="shared" si="211"/>
        <v>-98.591338074516031</v>
      </c>
      <c r="G730" s="170">
        <f t="shared" si="212"/>
        <v>0.21927383755274452</v>
      </c>
      <c r="H730" s="170">
        <f t="shared" si="213"/>
        <v>165.92887513550122</v>
      </c>
      <c r="I730" s="170">
        <f t="shared" si="214"/>
        <v>-3.681969385441652</v>
      </c>
      <c r="J730" s="170">
        <f t="shared" si="215"/>
        <v>67.337537060985184</v>
      </c>
      <c r="K730" s="170" t="str">
        <f t="shared" si="201"/>
        <v>1+0.291527962674505i</v>
      </c>
      <c r="L730" s="170" t="str">
        <f t="shared" si="202"/>
        <v>1-0.0424859632025715i</v>
      </c>
      <c r="M730" s="170" t="str">
        <f t="shared" si="219"/>
        <v>1.01238584629471+0.249041999471933i</v>
      </c>
      <c r="N730" s="170" t="str">
        <f t="shared" si="203"/>
        <v>1+278.692425941537i</v>
      </c>
      <c r="O730" s="170" t="str">
        <f t="shared" si="204"/>
        <v>0.978498559948918+0.407650354371817i</v>
      </c>
      <c r="P730" s="170" t="str">
        <f t="shared" si="220"/>
        <v>-112.63056763586+273.107787806836i</v>
      </c>
      <c r="Q730" s="170" t="str">
        <f t="shared" si="205"/>
        <v>-0.0953338950891885-0.63101119259002i</v>
      </c>
      <c r="R730" s="170" t="str">
        <f t="shared" si="206"/>
        <v>10000-665.282775140788i</v>
      </c>
      <c r="S730" s="170" t="str">
        <f t="shared" si="207"/>
        <v>-54553.1875615446i</v>
      </c>
      <c r="T730" s="170" t="str">
        <f t="shared" si="216"/>
        <v>9450.54040379503-2368.7490662843i</v>
      </c>
      <c r="U730" s="170" t="str">
        <f t="shared" si="208"/>
        <v>-0.994793726715268+0.249342006977295i</v>
      </c>
      <c r="V730" s="170"/>
    </row>
    <row r="731" spans="1:22" x14ac:dyDescent="0.2">
      <c r="A731" s="8"/>
      <c r="B731" s="170">
        <f t="shared" si="217"/>
        <v>4.469999999999926</v>
      </c>
      <c r="C731" s="170">
        <f t="shared" si="218"/>
        <v>29512.092266658874</v>
      </c>
      <c r="D731" s="170">
        <f t="shared" si="209"/>
        <v>29.512092266658875</v>
      </c>
      <c r="E731" s="170">
        <f t="shared" si="210"/>
        <v>-4.0043021818579181</v>
      </c>
      <c r="F731" s="170">
        <f t="shared" si="211"/>
        <v>-98.689342748932134</v>
      </c>
      <c r="G731" s="170">
        <f t="shared" si="212"/>
        <v>0.21562701374542334</v>
      </c>
      <c r="H731" s="170">
        <f t="shared" si="213"/>
        <v>165.85602587413683</v>
      </c>
      <c r="I731" s="170">
        <f t="shared" si="214"/>
        <v>-3.7886751681124946</v>
      </c>
      <c r="J731" s="170">
        <f t="shared" si="215"/>
        <v>67.166683125204699</v>
      </c>
      <c r="K731" s="170" t="str">
        <f t="shared" si="201"/>
        <v>1+0.294903697383776i</v>
      </c>
      <c r="L731" s="170" t="str">
        <f t="shared" si="202"/>
        <v>1-0.0429779274701634i</v>
      </c>
      <c r="M731" s="170" t="str">
        <f t="shared" si="219"/>
        <v>1.01267434971684+0.251925769913613i</v>
      </c>
      <c r="N731" s="170" t="str">
        <f t="shared" si="203"/>
        <v>1+281.919532140307i</v>
      </c>
      <c r="O731" s="170" t="str">
        <f t="shared" si="204"/>
        <v>0.977997727071783+0.412370723004297i</v>
      </c>
      <c r="P731" s="170" t="str">
        <f t="shared" si="220"/>
        <v>-115.27736357066+276.129032373365i</v>
      </c>
      <c r="Q731" s="170" t="str">
        <f t="shared" si="205"/>
        <v>-0.0952759110023762-0.623406365123856i</v>
      </c>
      <c r="R731" s="170" t="str">
        <f t="shared" si="206"/>
        <v>10000-657.667346187382i</v>
      </c>
      <c r="S731" s="170" t="str">
        <f t="shared" si="207"/>
        <v>-53928.7223873652i</v>
      </c>
      <c r="T731" s="170" t="str">
        <f t="shared" si="216"/>
        <v>9443.555230463-2379.76375932694i</v>
      </c>
      <c r="U731" s="170" t="str">
        <f t="shared" si="208"/>
        <v>-0.994058445311896+0.250501448350205i</v>
      </c>
      <c r="V731" s="170"/>
    </row>
    <row r="732" spans="1:22" x14ac:dyDescent="0.2">
      <c r="A732" s="8"/>
      <c r="B732" s="170">
        <f t="shared" si="217"/>
        <v>4.4749999999999259</v>
      </c>
      <c r="C732" s="170">
        <f t="shared" si="218"/>
        <v>29853.826189174553</v>
      </c>
      <c r="D732" s="170">
        <f t="shared" si="209"/>
        <v>29.853826189174555</v>
      </c>
      <c r="E732" s="170">
        <f t="shared" si="210"/>
        <v>-4.1074197621292896</v>
      </c>
      <c r="F732" s="170">
        <f t="shared" si="211"/>
        <v>-98.7882371534984</v>
      </c>
      <c r="G732" s="170">
        <f t="shared" si="212"/>
        <v>0.21191772205039028</v>
      </c>
      <c r="H732" s="170">
        <f t="shared" si="213"/>
        <v>165.78142490837857</v>
      </c>
      <c r="I732" s="170">
        <f t="shared" si="214"/>
        <v>-3.8955020400788993</v>
      </c>
      <c r="J732" s="170">
        <f t="shared" si="215"/>
        <v>66.993187754880168</v>
      </c>
      <c r="K732" s="170" t="str">
        <f t="shared" si="201"/>
        <v>1+0.298318521258706i</v>
      </c>
      <c r="L732" s="170" t="str">
        <f t="shared" si="202"/>
        <v>1-0.0434755884154894i</v>
      </c>
      <c r="M732" s="170" t="str">
        <f t="shared" si="219"/>
        <v>1.01296957324696+0.254842932843217i</v>
      </c>
      <c r="N732" s="170" t="str">
        <f t="shared" si="203"/>
        <v>1+285.184006467698i</v>
      </c>
      <c r="O732" s="170" t="str">
        <f t="shared" si="204"/>
        <v>0.977485228298307+0.417145750929446i</v>
      </c>
      <c r="P732" s="170" t="str">
        <f t="shared" si="220"/>
        <v>-117.985811302738+279.180299420033i</v>
      </c>
      <c r="Q732" s="170" t="str">
        <f t="shared" si="205"/>
        <v>-0.0952146776512351-0.615885710366834i</v>
      </c>
      <c r="R732" s="170" t="str">
        <f t="shared" si="206"/>
        <v>10000-650.139090328351i</v>
      </c>
      <c r="S732" s="170" t="str">
        <f t="shared" si="207"/>
        <v>-53311.4054069247i</v>
      </c>
      <c r="T732" s="170" t="str">
        <f t="shared" si="216"/>
        <v>9436.4180329419-2391.03624899712i</v>
      </c>
      <c r="U732" s="170" t="str">
        <f t="shared" si="208"/>
        <v>-0.993307161362307+0.251688026210223i</v>
      </c>
      <c r="V732" s="170"/>
    </row>
    <row r="733" spans="1:22" x14ac:dyDescent="0.2">
      <c r="A733" s="8"/>
      <c r="B733" s="170">
        <f t="shared" si="217"/>
        <v>4.4799999999999258</v>
      </c>
      <c r="C733" s="170">
        <f t="shared" si="218"/>
        <v>30199.517204015006</v>
      </c>
      <c r="D733" s="170">
        <f t="shared" si="209"/>
        <v>30.199517204015006</v>
      </c>
      <c r="E733" s="170">
        <f t="shared" si="210"/>
        <v>-4.2105968176663939</v>
      </c>
      <c r="F733" s="170">
        <f t="shared" si="211"/>
        <v>-98.888026931734501</v>
      </c>
      <c r="G733" s="170">
        <f t="shared" si="212"/>
        <v>0.20814416640268624</v>
      </c>
      <c r="H733" s="170">
        <f t="shared" si="213"/>
        <v>165.70506611576846</v>
      </c>
      <c r="I733" s="170">
        <f t="shared" si="214"/>
        <v>-4.0024526512637078</v>
      </c>
      <c r="J733" s="170">
        <f t="shared" si="215"/>
        <v>66.817039184033959</v>
      </c>
      <c r="K733" s="170" t="str">
        <f t="shared" si="201"/>
        <v>1+0.301772886930501i</v>
      </c>
      <c r="L733" s="170" t="str">
        <f t="shared" si="202"/>
        <v>1-0.0439790120029687i</v>
      </c>
      <c r="M733" s="170" t="str">
        <f t="shared" si="219"/>
        <v>1.01327167341649+0.257793874927532i</v>
      </c>
      <c r="N733" s="170" t="str">
        <f t="shared" si="203"/>
        <v>1+288.486281626245i</v>
      </c>
      <c r="O733" s="170" t="str">
        <f t="shared" si="204"/>
        <v>0.976960791894857+0.421976071072044i</v>
      </c>
      <c r="P733" s="170" t="str">
        <f t="shared" si="220"/>
        <v>-120.757346886931+282.261762219451i</v>
      </c>
      <c r="Q733" s="170" t="str">
        <f t="shared" si="205"/>
        <v>-0.0951501962523292-0.608448274180431i</v>
      </c>
      <c r="R733" s="170" t="str">
        <f t="shared" si="206"/>
        <v>10000-642.69700970154i</v>
      </c>
      <c r="S733" s="170" t="str">
        <f t="shared" si="207"/>
        <v>-52701.1547955263i</v>
      </c>
      <c r="T733" s="170" t="str">
        <f t="shared" si="216"/>
        <v>9429.1257481879-2402.56613910699i</v>
      </c>
      <c r="U733" s="170" t="str">
        <f t="shared" si="208"/>
        <v>-0.992539552440833+0.252901698853368i</v>
      </c>
      <c r="V733" s="170"/>
    </row>
    <row r="734" spans="1:22" x14ac:dyDescent="0.2">
      <c r="A734" s="8"/>
      <c r="B734" s="170">
        <f t="shared" si="217"/>
        <v>4.4849999999999257</v>
      </c>
      <c r="C734" s="170">
        <f t="shared" si="218"/>
        <v>30549.211132149914</v>
      </c>
      <c r="D734" s="170">
        <f t="shared" si="209"/>
        <v>30.549211132149914</v>
      </c>
      <c r="E734" s="170">
        <f t="shared" si="210"/>
        <v>-4.3138342036306874</v>
      </c>
      <c r="F734" s="170">
        <f t="shared" si="211"/>
        <v>-98.988717670330345</v>
      </c>
      <c r="G734" s="170">
        <f t="shared" si="212"/>
        <v>0.20430452408507074</v>
      </c>
      <c r="H734" s="170">
        <f t="shared" si="213"/>
        <v>165.62694327708658</v>
      </c>
      <c r="I734" s="170">
        <f t="shared" si="214"/>
        <v>-4.1095296795456164</v>
      </c>
      <c r="J734" s="170">
        <f t="shared" si="215"/>
        <v>66.638225606756237</v>
      </c>
      <c r="K734" s="170" t="str">
        <f t="shared" si="201"/>
        <v>1+0.305267252271591i</v>
      </c>
      <c r="L734" s="170" t="str">
        <f t="shared" si="202"/>
        <v>1-0.0444882649608525i</v>
      </c>
      <c r="M734" s="170" t="str">
        <f t="shared" si="219"/>
        <v>1.01358081040293+0.260778987310739i</v>
      </c>
      <c r="N734" s="170" t="str">
        <f t="shared" si="203"/>
        <v>1+291.826795328944i</v>
      </c>
      <c r="O734" s="170" t="str">
        <f t="shared" si="204"/>
        <v>0.976424139798309+0.426862323685794i</v>
      </c>
      <c r="P734" s="170" t="str">
        <f t="shared" si="220"/>
        <v>-123.593439828093+285.373589922847i</v>
      </c>
      <c r="Q734" s="170" t="str">
        <f t="shared" si="205"/>
        <v>-0.0950824675293308-0.601093114354778i</v>
      </c>
      <c r="R734" s="170" t="str">
        <f t="shared" si="206"/>
        <v>10000-635.340117867218i</v>
      </c>
      <c r="S734" s="170" t="str">
        <f t="shared" si="207"/>
        <v>-52097.889665112i</v>
      </c>
      <c r="T734" s="170" t="str">
        <f t="shared" si="216"/>
        <v>9421.67526261-2414.35300872961i</v>
      </c>
      <c r="U734" s="170" t="str">
        <f t="shared" si="208"/>
        <v>-0.991755290801054+0.254142421971538i</v>
      </c>
      <c r="V734" s="170"/>
    </row>
    <row r="735" spans="1:22" x14ac:dyDescent="0.2">
      <c r="A735" s="8"/>
      <c r="B735" s="170">
        <f t="shared" si="217"/>
        <v>4.4899999999999256</v>
      </c>
      <c r="C735" s="170">
        <f t="shared" si="218"/>
        <v>30902.954325130628</v>
      </c>
      <c r="D735" s="170">
        <f t="shared" si="209"/>
        <v>30.902954325130629</v>
      </c>
      <c r="E735" s="170">
        <f t="shared" si="210"/>
        <v>-4.4171327759569827</v>
      </c>
      <c r="F735" s="170">
        <f t="shared" si="211"/>
        <v>-99.090314897681793</v>
      </c>
      <c r="G735" s="170">
        <f t="shared" si="212"/>
        <v>0.20039694509882011</v>
      </c>
      <c r="H735" s="170">
        <f t="shared" si="213"/>
        <v>165.54705007934251</v>
      </c>
      <c r="I735" s="170">
        <f t="shared" si="214"/>
        <v>-4.2167358308581626</v>
      </c>
      <c r="J735" s="170">
        <f t="shared" si="215"/>
        <v>66.456735181660719</v>
      </c>
      <c r="K735" s="170" t="str">
        <f t="shared" si="201"/>
        <v>1+0.308802080456314i</v>
      </c>
      <c r="L735" s="170" t="str">
        <f t="shared" si="202"/>
        <v>1-0.045003414790069i</v>
      </c>
      <c r="M735" s="170" t="str">
        <f t="shared" si="219"/>
        <v>1.01389714811481+0.263798665666245i</v>
      </c>
      <c r="N735" s="170" t="str">
        <f t="shared" si="203"/>
        <v>1+295.205990357268i</v>
      </c>
      <c r="O735" s="170" t="str">
        <f t="shared" si="204"/>
        <v>0.975874987468619+0.431805156438188i</v>
      </c>
      <c r="P735" s="170" t="str">
        <f t="shared" si="220"/>
        <v>-126.495593860242+288.515947296998i</v>
      </c>
      <c r="Q735" s="170" t="str">
        <f t="shared" si="205"/>
        <v>-0.0950114917506351-0.593819300490563i</v>
      </c>
      <c r="R735" s="170" t="str">
        <f t="shared" si="206"/>
        <v>10000-628.067439677343i</v>
      </c>
      <c r="S735" s="170" t="str">
        <f t="shared" si="207"/>
        <v>-51501.530053542i</v>
      </c>
      <c r="T735" s="170" t="str">
        <f t="shared" si="216"/>
        <v>9414.06341175697-2426.39641048862i</v>
      </c>
      <c r="U735" s="170" t="str">
        <f t="shared" si="208"/>
        <v>-0.99095404334284+0.255410148472487i</v>
      </c>
      <c r="V735" s="170"/>
    </row>
    <row r="736" spans="1:22" x14ac:dyDescent="0.2">
      <c r="A736" s="8"/>
      <c r="B736" s="170">
        <f t="shared" si="217"/>
        <v>4.4949999999999255</v>
      </c>
      <c r="C736" s="170">
        <f t="shared" si="218"/>
        <v>31260.793671234209</v>
      </c>
      <c r="D736" s="170">
        <f t="shared" si="209"/>
        <v>31.260793671234207</v>
      </c>
      <c r="E736" s="170">
        <f t="shared" si="210"/>
        <v>-4.5204933908020193</v>
      </c>
      <c r="F736" s="170">
        <f t="shared" si="211"/>
        <v>-99.192824082493715</v>
      </c>
      <c r="G736" s="170">
        <f t="shared" si="212"/>
        <v>0.1964195515336451</v>
      </c>
      <c r="H736" s="170">
        <f t="shared" si="213"/>
        <v>165.46538011887489</v>
      </c>
      <c r="I736" s="170">
        <f t="shared" si="214"/>
        <v>-4.3240738392683742</v>
      </c>
      <c r="J736" s="170">
        <f t="shared" si="215"/>
        <v>66.272556036381175</v>
      </c>
      <c r="K736" s="170" t="str">
        <f t="shared" si="201"/>
        <v>1+0.31237784002232i</v>
      </c>
      <c r="L736" s="170" t="str">
        <f t="shared" si="202"/>
        <v>1-0.0455245297731698i</v>
      </c>
      <c r="M736" s="170" t="str">
        <f t="shared" si="219"/>
        <v>1.01422085427857+0.26685331024915i</v>
      </c>
      <c r="N736" s="170" t="str">
        <f t="shared" si="203"/>
        <v>1+298.624314619858i</v>
      </c>
      <c r="O736" s="170" t="str">
        <f t="shared" si="204"/>
        <v>0.975313043737952+0.436805224496352i</v>
      </c>
      <c r="P736" s="170" t="str">
        <f t="shared" si="220"/>
        <v>-129.465347743858+291.68899445055i</v>
      </c>
      <c r="Q736" s="170" t="str">
        <f t="shared" si="205"/>
        <v>-0.0949372687673727-0.586625913881773i</v>
      </c>
      <c r="R736" s="170" t="str">
        <f t="shared" si="206"/>
        <v>10000-620.878011146295i</v>
      </c>
      <c r="S736" s="170" t="str">
        <f t="shared" si="207"/>
        <v>-50911.9969139965i</v>
      </c>
      <c r="T736" s="170" t="str">
        <f t="shared" si="216"/>
        <v>9406.28698002998-2438.69586880806i</v>
      </c>
      <c r="U736" s="170" t="str">
        <f t="shared" si="208"/>
        <v>-0.990135471582104+0.256704828295586i</v>
      </c>
      <c r="V736" s="170"/>
    </row>
    <row r="737" spans="1:22" x14ac:dyDescent="0.2">
      <c r="A737" s="8"/>
      <c r="B737" s="170">
        <f t="shared" si="217"/>
        <v>4.4999999999999254</v>
      </c>
      <c r="C737" s="170">
        <f t="shared" si="218"/>
        <v>31622.77660167839</v>
      </c>
      <c r="D737" s="170">
        <f t="shared" si="209"/>
        <v>31.622776601678389</v>
      </c>
      <c r="E737" s="170">
        <f t="shared" si="210"/>
        <v>-4.6239169039706116</v>
      </c>
      <c r="F737" s="170">
        <f t="shared" si="211"/>
        <v>-99.296250632463455</v>
      </c>
      <c r="G737" s="170">
        <f t="shared" si="212"/>
        <v>0.19237043693719644</v>
      </c>
      <c r="H737" s="170">
        <f t="shared" si="213"/>
        <v>165.3819269045602</v>
      </c>
      <c r="I737" s="170">
        <f t="shared" si="214"/>
        <v>-4.4315464670334155</v>
      </c>
      <c r="J737" s="170">
        <f t="shared" si="215"/>
        <v>66.085676272096748</v>
      </c>
      <c r="K737" s="170" t="str">
        <f t="shared" si="201"/>
        <v>1+0.315995004932664i</v>
      </c>
      <c r="L737" s="170" t="str">
        <f t="shared" si="202"/>
        <v>1-0.0460516789833816i</v>
      </c>
      <c r="M737" s="170" t="str">
        <f t="shared" si="219"/>
        <v>1.01455210052751+0.269943325949282i</v>
      </c>
      <c r="N737" s="170" t="str">
        <f t="shared" si="203"/>
        <v>1+302.082221211892i</v>
      </c>
      <c r="O737" s="170" t="str">
        <f t="shared" si="204"/>
        <v>0.974738010656305+0.441863190613892i</v>
      </c>
      <c r="P737" s="170" t="str">
        <f t="shared" si="220"/>
        <v>-132.504276081762+294.892886549331i</v>
      </c>
      <c r="Q737" s="170" t="str">
        <f t="shared" si="205"/>
        <v>-0.0948597980518984-0.579512047399275i</v>
      </c>
      <c r="R737" s="170" t="str">
        <f t="shared" si="206"/>
        <v>10000-613.770879323118i</v>
      </c>
      <c r="S737" s="170" t="str">
        <f t="shared" si="207"/>
        <v>-50329.2121044957i</v>
      </c>
      <c r="T737" s="170" t="str">
        <f t="shared" si="216"/>
        <v>9398.3427004228-2451.25087812208i</v>
      </c>
      <c r="U737" s="170" t="str">
        <f t="shared" si="208"/>
        <v>-0.989299231623454+0.258026408223377i</v>
      </c>
      <c r="V737" s="170"/>
    </row>
    <row r="738" spans="1:22" x14ac:dyDescent="0.2">
      <c r="A738" s="8"/>
      <c r="B738" s="170">
        <f t="shared" si="217"/>
        <v>4.5049999999999253</v>
      </c>
      <c r="C738" s="170">
        <f t="shared" si="218"/>
        <v>31988.951096908513</v>
      </c>
      <c r="D738" s="170">
        <f t="shared" si="209"/>
        <v>31.988951096908512</v>
      </c>
      <c r="E738" s="170">
        <f t="shared" si="210"/>
        <v>-4.7274041703205008</v>
      </c>
      <c r="F738" s="170">
        <f t="shared" si="211"/>
        <v>-99.400599893041999</v>
      </c>
      <c r="G738" s="170">
        <f t="shared" si="212"/>
        <v>0.18824766568415352</v>
      </c>
      <c r="H738" s="170">
        <f t="shared" si="213"/>
        <v>165.2966838611365</v>
      </c>
      <c r="I738" s="170">
        <f t="shared" si="214"/>
        <v>-4.5391565046363471</v>
      </c>
      <c r="J738" s="170">
        <f t="shared" si="215"/>
        <v>65.896083968094501</v>
      </c>
      <c r="K738" s="170" t="str">
        <f t="shared" si="201"/>
        <v>1+0.319654054638638i</v>
      </c>
      <c r="L738" s="170" t="str">
        <f t="shared" si="202"/>
        <v>1-0.0465849322937612i</v>
      </c>
      <c r="M738" s="170" t="str">
        <f t="shared" si="219"/>
        <v>1.01489106249277+0.273069122344877i</v>
      </c>
      <c r="N738" s="170" t="str">
        <f t="shared" si="203"/>
        <v>1+305.580168475144i</v>
      </c>
      <c r="O738" s="170" t="str">
        <f t="shared" si="204"/>
        <v>0.974149583333526+0.446979725218739i</v>
      </c>
      <c r="P738" s="170" t="str">
        <f t="shared" si="220"/>
        <v>-135.613990153982+298.127773520269i</v>
      </c>
      <c r="Q738" s="170" t="str">
        <f t="shared" si="205"/>
        <v>-0.0947790787366467-0.572476805375109i</v>
      </c>
      <c r="R738" s="170" t="str">
        <f t="shared" si="206"/>
        <v>10000-606.745102165179i</v>
      </c>
      <c r="S738" s="170" t="str">
        <f t="shared" si="207"/>
        <v>-49753.0983775446i</v>
      </c>
      <c r="T738" s="170" t="str">
        <f t="shared" si="216"/>
        <v>9390.2272542912-2464.06090104362i</v>
      </c>
      <c r="U738" s="170" t="str">
        <f t="shared" si="208"/>
        <v>-0.988444974135917+0.259374831688802i</v>
      </c>
      <c r="V738" s="170"/>
    </row>
    <row r="739" spans="1:22" x14ac:dyDescent="0.2">
      <c r="A739" s="8"/>
      <c r="B739" s="170">
        <f t="shared" si="217"/>
        <v>4.5099999999999252</v>
      </c>
      <c r="C739" s="170">
        <f t="shared" si="218"/>
        <v>32359.365692957294</v>
      </c>
      <c r="D739" s="170">
        <f t="shared" si="209"/>
        <v>32.35936569295729</v>
      </c>
      <c r="E739" s="170">
        <f t="shared" si="210"/>
        <v>-4.8309560431445</v>
      </c>
      <c r="F739" s="170">
        <f t="shared" si="211"/>
        <v>-99.505877146290459</v>
      </c>
      <c r="G739" s="170">
        <f t="shared" si="212"/>
        <v>0.18404927234555643</v>
      </c>
      <c r="H739" s="170">
        <f t="shared" si="213"/>
        <v>165.20964433264183</v>
      </c>
      <c r="I739" s="170">
        <f t="shared" si="214"/>
        <v>-4.6469067707989433</v>
      </c>
      <c r="J739" s="170">
        <f t="shared" si="215"/>
        <v>65.703767186351371</v>
      </c>
      <c r="K739" s="170" t="str">
        <f t="shared" si="201"/>
        <v>1+0.323355474143318i</v>
      </c>
      <c r="L739" s="170" t="str">
        <f t="shared" si="202"/>
        <v>1-0.0471243603864573i</v>
      </c>
      <c r="M739" s="170" t="str">
        <f t="shared" si="219"/>
        <v>1.01523791989646+0.276231113756861i</v>
      </c>
      <c r="N739" s="170" t="str">
        <f t="shared" si="203"/>
        <v>1+309.118620058734i</v>
      </c>
      <c r="O739" s="170" t="str">
        <f t="shared" si="204"/>
        <v>0.973547449777659+0.452155506502011i</v>
      </c>
      <c r="P739" s="170" t="str">
        <f t="shared" si="220"/>
        <v>-138.796138772082+301.393799743472i</v>
      </c>
      <c r="Q739" s="170" t="str">
        <f t="shared" si="205"/>
        <v>-0.0946951096534711-0.565519303487508i</v>
      </c>
      <c r="R739" s="170" t="str">
        <f t="shared" si="206"/>
        <v>10000-599.799748413328i</v>
      </c>
      <c r="S739" s="170" t="str">
        <f t="shared" si="207"/>
        <v>-49183.579369893i</v>
      </c>
      <c r="T739" s="170" t="str">
        <f t="shared" si="216"/>
        <v>9381.93727115357-2477.1253664924i</v>
      </c>
      <c r="U739" s="170" t="str">
        <f t="shared" si="208"/>
        <v>-0.987572344331956+0.260750038578148i</v>
      </c>
      <c r="V739" s="170"/>
    </row>
    <row r="740" spans="1:22" x14ac:dyDescent="0.2">
      <c r="A740" s="8"/>
      <c r="B740" s="170">
        <f t="shared" si="217"/>
        <v>4.5149999999999251</v>
      </c>
      <c r="C740" s="170">
        <f t="shared" si="218"/>
        <v>32734.06948787822</v>
      </c>
      <c r="D740" s="170">
        <f t="shared" si="209"/>
        <v>32.734069487878223</v>
      </c>
      <c r="E740" s="170">
        <f t="shared" si="210"/>
        <v>-4.9345733735303812</v>
      </c>
      <c r="F740" s="170">
        <f t="shared" si="211"/>
        <v>-99.612087609830851</v>
      </c>
      <c r="G740" s="170">
        <f t="shared" si="212"/>
        <v>0.17977326105807837</v>
      </c>
      <c r="H740" s="170">
        <f t="shared" si="213"/>
        <v>165.12080158597144</v>
      </c>
      <c r="I740" s="170">
        <f t="shared" si="214"/>
        <v>-4.7548001124723029</v>
      </c>
      <c r="J740" s="170">
        <f t="shared" si="215"/>
        <v>65.508713976140584</v>
      </c>
      <c r="K740" s="170" t="str">
        <f t="shared" si="201"/>
        <v>1+0.327099754065848i</v>
      </c>
      <c r="L740" s="170" t="str">
        <f t="shared" si="202"/>
        <v>1-0.0476700347620793i</v>
      </c>
      <c r="M740" s="170" t="str">
        <f t="shared" si="219"/>
        <v>1.01559285664699+0.279429719303769i</v>
      </c>
      <c r="N740" s="170" t="str">
        <f t="shared" si="203"/>
        <v>1+312.698044980587i</v>
      </c>
      <c r="O740" s="170" t="str">
        <f t="shared" si="204"/>
        <v>0.972931290729524+0.457391220507912i</v>
      </c>
      <c r="P740" s="170" t="str">
        <f t="shared" si="220"/>
        <v>-142.052409153379+304.691103732069i</v>
      </c>
      <c r="Q740" s="170" t="str">
        <f t="shared" si="205"/>
        <v>-0.0946078893733767-0.558638668646559i</v>
      </c>
      <c r="R740" s="170" t="str">
        <f t="shared" si="206"/>
        <v>10000-592.933897468449i</v>
      </c>
      <c r="S740" s="170" t="str">
        <f t="shared" si="207"/>
        <v>-48620.5795924128i</v>
      </c>
      <c r="T740" s="170" t="str">
        <f t="shared" si="216"/>
        <v>9373.46932852422-2490.44366778135i</v>
      </c>
      <c r="U740" s="170" t="str">
        <f t="shared" si="208"/>
        <v>-0.986680981949919+0.262151965029616i</v>
      </c>
      <c r="V740" s="170"/>
    </row>
    <row r="741" spans="1:22" x14ac:dyDescent="0.2">
      <c r="A741" s="8"/>
      <c r="B741" s="170">
        <f t="shared" si="217"/>
        <v>4.519999999999925</v>
      </c>
      <c r="C741" s="170">
        <f t="shared" si="218"/>
        <v>33113.112148253444</v>
      </c>
      <c r="D741" s="170">
        <f t="shared" si="209"/>
        <v>33.113112148253443</v>
      </c>
      <c r="E741" s="170">
        <f t="shared" si="210"/>
        <v>-5.0382570096998922</v>
      </c>
      <c r="F741" s="170">
        <f t="shared" si="211"/>
        <v>-99.719236435902658</v>
      </c>
      <c r="G741" s="170">
        <f t="shared" si="212"/>
        <v>0.17541760489422353</v>
      </c>
      <c r="H741" s="170">
        <f t="shared" si="213"/>
        <v>165.03014881455647</v>
      </c>
      <c r="I741" s="170">
        <f t="shared" si="214"/>
        <v>-4.8628394048056691</v>
      </c>
      <c r="J741" s="170">
        <f t="shared" si="215"/>
        <v>65.310912378653811</v>
      </c>
      <c r="K741" s="170" t="str">
        <f t="shared" ref="K741:K804" si="221">COMPLEX(1,2*PI()*C741*esr*Cout)</f>
        <v>1+0.330887390706477i</v>
      </c>
      <c r="L741" s="170" t="str">
        <f t="shared" ref="L741:L804" si="222">COMPLEX(1,-2*PI()*C741*(1-Dmax)^2*Lout*10^-6/Req)</f>
        <v>1-0.0482220277491745i</v>
      </c>
      <c r="M741" s="170" t="str">
        <f t="shared" si="219"/>
        <v>1.0159560609365+0.282665362957302i</v>
      </c>
      <c r="N741" s="170" t="str">
        <f t="shared" ref="N741:N804" si="223">COMPLEX(1,2*PI()*C741*(Rd+Rs+esr)*Req*Cout/(Req+Rd+Rs))</f>
        <v>1+316.318917689599i</v>
      </c>
      <c r="O741" s="170" t="str">
        <f t="shared" ref="O741:O804" si="224">IMSUM(COMPLEX(1,2*PI()*C741/(Qd*ws)),IMPRODUCT(COMPLEX(0,2*PI()*C741/ws),COMPLEX(0,2*PI()*C741/ws)))</f>
        <v>0.972300779493437+0.462687561224663i</v>
      </c>
      <c r="P741" s="170" t="str">
        <f t="shared" si="220"/>
        <v>-145.384527815532+308.019817799342i</v>
      </c>
      <c r="Q741" s="170" t="str">
        <f t="shared" ref="Q741:Q804" si="225">IMPRODUCT(Ap,IMDIV(M741,P741))</f>
        <v>-0.0945174162466623-0.551834038880355i</v>
      </c>
      <c r="R741" s="170" t="str">
        <f t="shared" ref="R741:R804" si="226">IMSUM(Rz*10^3,IMDIV(1,COMPLEX(0,(2*PI()*C741*Cz*10^-9))))</f>
        <v>10000-586.146639269434i</v>
      </c>
      <c r="S741" s="170" t="str">
        <f t="shared" ref="S741:S804" si="227">IMDIV(1,COMPLEX(0,(2*PI()*C741*Cp*10^-12)))</f>
        <v>-48064.0244200936i</v>
      </c>
      <c r="T741" s="170" t="str">
        <f t="shared" si="216"/>
        <v>9364.81995178182-2504.0151606615i</v>
      </c>
      <c r="U741" s="170" t="str">
        <f t="shared" ref="U741:U804" si="228">IMPRODUCT(-Rs*g/(Rs+Rd),T741)</f>
        <v>-0.985770521240193+0.263580543227527i</v>
      </c>
      <c r="V741" s="170"/>
    </row>
    <row r="742" spans="1:22" x14ac:dyDescent="0.2">
      <c r="A742" s="8"/>
      <c r="B742" s="170">
        <f t="shared" si="217"/>
        <v>4.5249999999999249</v>
      </c>
      <c r="C742" s="170">
        <f t="shared" si="218"/>
        <v>33496.543915776972</v>
      </c>
      <c r="D742" s="170">
        <f t="shared" ref="D742:D805" si="229">C742/1000</f>
        <v>33.496543915776975</v>
      </c>
      <c r="E742" s="170">
        <f t="shared" ref="E742:E805" si="230">20*LOG(IMABS(Q742))</f>
        <v>-5.1420077963238562</v>
      </c>
      <c r="F742" s="170">
        <f t="shared" ref="F742:F805" si="231">IF(180/PI()*IMARGUMENT(Q742)&gt;0,180/PI()*IMARGUMENT(Q742)-360,180/PI()*IMARGUMENT(Q742))</f>
        <v>-99.827328710532981</v>
      </c>
      <c r="G742" s="170">
        <f t="shared" ref="G742:G805" si="232">20*LOG(IMABS(U742))</f>
        <v>0.17098024523313443</v>
      </c>
      <c r="H742" s="170">
        <f t="shared" ref="H742:H805" si="233">180/PI()*IMARGUMENT(U742)</f>
        <v>164.9376791421669</v>
      </c>
      <c r="I742" s="170">
        <f t="shared" ref="I742:I805" si="234">E742+G742</f>
        <v>-4.9710275510907218</v>
      </c>
      <c r="J742" s="170">
        <f t="shared" ref="J742:J805" si="235">F742+H742</f>
        <v>65.110350431633918</v>
      </c>
      <c r="K742" s="170" t="str">
        <f t="shared" si="221"/>
        <v>1+0.33471888611234i</v>
      </c>
      <c r="L742" s="170" t="str">
        <f t="shared" si="222"/>
        <v>1-0.0487804125138156i</v>
      </c>
      <c r="M742" s="170" t="str">
        <f t="shared" si="219"/>
        <v>1.01632772534072+0.285938473598524i</v>
      </c>
      <c r="N742" s="170" t="str">
        <f t="shared" si="223"/>
        <v>1+319.981718128526i</v>
      </c>
      <c r="O742" s="170" t="str">
        <f t="shared" si="224"/>
        <v>0.971655581763995+0.468045230676487i</v>
      </c>
      <c r="P742" s="170" t="str">
        <f t="shared" si="220"/>
        <v>-148.794261491961+311.380067712692i</v>
      </c>
      <c r="Q742" s="170" t="str">
        <f t="shared" si="225"/>
        <v>-0.0944236884434984-0.545104563221772i</v>
      </c>
      <c r="R742" s="170" t="str">
        <f t="shared" si="226"/>
        <v>10000-579.437074172564i</v>
      </c>
      <c r="S742" s="170" t="str">
        <f t="shared" si="227"/>
        <v>-47513.8400821503i</v>
      </c>
      <c r="T742" s="170" t="str">
        <f t="shared" ref="T742:T805" si="236">IMDIV(IMPRODUCT(R742,S742),IMSUM(R742,S742))</f>
        <v>9355.98561407445-2517.83916132504i</v>
      </c>
      <c r="U742" s="170" t="str">
        <f t="shared" si="228"/>
        <v>-0.984840590955207+0.26503570119211i</v>
      </c>
      <c r="V742" s="170"/>
    </row>
    <row r="743" spans="1:22" x14ac:dyDescent="0.2">
      <c r="A743" s="8"/>
      <c r="B743" s="170">
        <f t="shared" ref="B743:B806" si="237">B742+0.005</f>
        <v>4.5299999999999248</v>
      </c>
      <c r="C743" s="170">
        <f t="shared" ref="C743:C806" si="238">10^B743</f>
        <v>33884.415613914396</v>
      </c>
      <c r="D743" s="170">
        <f t="shared" si="229"/>
        <v>33.884415613914399</v>
      </c>
      <c r="E743" s="170">
        <f t="shared" si="230"/>
        <v>-5.245826573816518</v>
      </c>
      <c r="F743" s="170">
        <f t="shared" si="231"/>
        <v>-99.936369452827279</v>
      </c>
      <c r="G743" s="170">
        <f t="shared" si="232"/>
        <v>0.16645909113289542</v>
      </c>
      <c r="H743" s="170">
        <f t="shared" si="233"/>
        <v>164.84338562684064</v>
      </c>
      <c r="I743" s="170">
        <f t="shared" si="234"/>
        <v>-5.0793674826836224</v>
      </c>
      <c r="J743" s="170">
        <f t="shared" si="235"/>
        <v>64.907016174013364</v>
      </c>
      <c r="K743" s="170" t="str">
        <f t="shared" si="221"/>
        <v>1+0.338594748144002i</v>
      </c>
      <c r="L743" s="170" t="str">
        <f t="shared" si="222"/>
        <v>1-0.0493452630692983i</v>
      </c>
      <c r="M743" s="170" t="str">
        <f t="shared" ref="M743:M806" si="239">IMPRODUCT(K743,L743)</f>
        <v>1.01670804692105+0.289249485074704i</v>
      </c>
      <c r="N743" s="170" t="str">
        <f t="shared" si="223"/>
        <v>1+323.686931797599i</v>
      </c>
      <c r="O743" s="170" t="str">
        <f t="shared" si="224"/>
        <v>0.970995355448821+0.473464939016669i</v>
      </c>
      <c r="P743" s="170" t="str">
        <f t="shared" ref="P743:P806" si="240">IMPRODUCT(N743,O743)</f>
        <v>-152.283418068594+314.771972333965i</v>
      </c>
      <c r="Q743" s="170" t="str">
        <f t="shared" si="225"/>
        <v>-0.0943267039948874-0.538449401595617i</v>
      </c>
      <c r="R743" s="170" t="str">
        <f t="shared" si="226"/>
        <v>10000-572.804312832252i</v>
      </c>
      <c r="S743" s="170" t="str">
        <f t="shared" si="227"/>
        <v>-46969.9536522445i</v>
      </c>
      <c r="T743" s="170" t="str">
        <f t="shared" si="236"/>
        <v>9346.96273626377-2531.91494436644i</v>
      </c>
      <c r="U743" s="170" t="str">
        <f t="shared" si="228"/>
        <v>-0.983890814343556+0.266517362564889i</v>
      </c>
      <c r="V743" s="170"/>
    </row>
    <row r="744" spans="1:22" x14ac:dyDescent="0.2">
      <c r="A744" s="8"/>
      <c r="B744" s="170">
        <f t="shared" si="237"/>
        <v>4.5349999999999246</v>
      </c>
      <c r="C744" s="170">
        <f t="shared" si="238"/>
        <v>34276.778654639107</v>
      </c>
      <c r="D744" s="170">
        <f t="shared" si="229"/>
        <v>34.276778654639109</v>
      </c>
      <c r="E744" s="170">
        <f t="shared" si="230"/>
        <v>-5.3497141776081527</v>
      </c>
      <c r="F744" s="170">
        <f t="shared" si="231"/>
        <v>-100.04636361438845</v>
      </c>
      <c r="G744" s="170">
        <f t="shared" si="232"/>
        <v>0.16185201870427077</v>
      </c>
      <c r="H744" s="170">
        <f t="shared" si="233"/>
        <v>164.7472612649438</v>
      </c>
      <c r="I744" s="170">
        <f t="shared" si="234"/>
        <v>-5.187862158903882</v>
      </c>
      <c r="J744" s="170">
        <f t="shared" si="235"/>
        <v>64.700897650555348</v>
      </c>
      <c r="K744" s="170" t="str">
        <f t="shared" si="221"/>
        <v>1+0.342515490542777i</v>
      </c>
      <c r="L744" s="170" t="str">
        <f t="shared" si="222"/>
        <v>1-0.0499166542859519i</v>
      </c>
      <c r="M744" s="170" t="str">
        <f t="shared" si="239"/>
        <v>1.01709722732901+0.292598836256825i</v>
      </c>
      <c r="N744" s="170" t="str">
        <f t="shared" si="223"/>
        <v>1+327.435049818876i</v>
      </c>
      <c r="O744" s="170" t="str">
        <f t="shared" si="224"/>
        <v>0.970319750487185+0.478947404621678i</v>
      </c>
      <c r="P744" s="170" t="str">
        <f t="shared" si="240"/>
        <v>-155.853847542433+318.195643245632i</v>
      </c>
      <c r="Q744" s="170" t="str">
        <f t="shared" si="225"/>
        <v>-0.0942264608340024-0.531867724706158i</v>
      </c>
      <c r="R744" s="170" t="str">
        <f t="shared" si="226"/>
        <v>10000-566.247476083163i</v>
      </c>
      <c r="S744" s="170" t="str">
        <f t="shared" si="227"/>
        <v>-46432.2930388195i</v>
      </c>
      <c r="T744" s="170" t="str">
        <f t="shared" si="236"/>
        <v>9337.74768691007-2546.24174070129i</v>
      </c>
      <c r="U744" s="170" t="str">
        <f t="shared" si="228"/>
        <v>-0.98292080914843+0.26802544638961i</v>
      </c>
      <c r="V744" s="170"/>
    </row>
    <row r="745" spans="1:22" x14ac:dyDescent="0.2">
      <c r="A745" s="8"/>
      <c r="B745" s="170">
        <f t="shared" si="237"/>
        <v>4.5399999999999245</v>
      </c>
      <c r="C745" s="170">
        <f t="shared" si="238"/>
        <v>34673.685045247163</v>
      </c>
      <c r="D745" s="170">
        <f t="shared" si="229"/>
        <v>34.673685045247161</v>
      </c>
      <c r="E745" s="170">
        <f t="shared" si="230"/>
        <v>-5.453671437395168</v>
      </c>
      <c r="F745" s="170">
        <f t="shared" si="231"/>
        <v>-100.15731607887334</v>
      </c>
      <c r="G745" s="170">
        <f t="shared" si="232"/>
        <v>0.15715687048652391</v>
      </c>
      <c r="H745" s="170">
        <f t="shared" si="233"/>
        <v>164.64929899536173</v>
      </c>
      <c r="I745" s="170">
        <f t="shared" si="234"/>
        <v>-5.2965145669086438</v>
      </c>
      <c r="J745" s="170">
        <f t="shared" si="235"/>
        <v>64.491982916488396</v>
      </c>
      <c r="K745" s="170" t="str">
        <f t="shared" si="221"/>
        <v>1+0.346481632998824i</v>
      </c>
      <c r="L745" s="170" t="str">
        <f t="shared" si="222"/>
        <v>1-0.0504946619010632i</v>
      </c>
      <c r="M745" s="170" t="str">
        <f t="shared" si="239"/>
        <v>1.0174954729132+0.295986971097761i</v>
      </c>
      <c r="N745" s="170" t="str">
        <f t="shared" si="223"/>
        <v>1+331.226569001341i</v>
      </c>
      <c r="O745" s="170" t="str">
        <f t="shared" si="224"/>
        <v>0.969628408664392+0.484493354186392i</v>
      </c>
      <c r="P745" s="170" t="str">
        <f t="shared" si="240"/>
        <v>-159.507443002446+321.651184362323i</v>
      </c>
      <c r="Q745" s="170" t="str">
        <f t="shared" si="225"/>
        <v>-0.0941229568379033-0.525358713925035i</v>
      </c>
      <c r="R745" s="170" t="str">
        <f t="shared" si="226"/>
        <v>10000-559.765694823692i</v>
      </c>
      <c r="S745" s="170" t="str">
        <f t="shared" si="227"/>
        <v>-45900.7869755427i</v>
      </c>
      <c r="T745" s="170" t="str">
        <f t="shared" si="236"/>
        <v>9328.33678230061-2560.81873544331i</v>
      </c>
      <c r="U745" s="170" t="str">
        <f t="shared" si="228"/>
        <v>-0.981930187610592+0.26955986688877i</v>
      </c>
      <c r="V745" s="170"/>
    </row>
    <row r="746" spans="1:22" x14ac:dyDescent="0.2">
      <c r="A746" s="8"/>
      <c r="B746" s="170">
        <f t="shared" si="237"/>
        <v>4.5449999999999244</v>
      </c>
      <c r="C746" s="170">
        <f t="shared" si="238"/>
        <v>35075.18739525073</v>
      </c>
      <c r="D746" s="170">
        <f t="shared" si="229"/>
        <v>35.07518739525073</v>
      </c>
      <c r="E746" s="170">
        <f t="shared" si="230"/>
        <v>-5.5576991763693959</v>
      </c>
      <c r="F746" s="170">
        <f t="shared" si="231"/>
        <v>-100.26923166169594</v>
      </c>
      <c r="G746" s="170">
        <f t="shared" si="232"/>
        <v>0.15237145482570558</v>
      </c>
      <c r="H746" s="170">
        <f t="shared" si="233"/>
        <v>164.54949170382713</v>
      </c>
      <c r="I746" s="170">
        <f t="shared" si="234"/>
        <v>-5.4053277215436903</v>
      </c>
      <c r="J746" s="170">
        <f t="shared" si="235"/>
        <v>64.280260042131189</v>
      </c>
      <c r="K746" s="170" t="str">
        <f t="shared" si="221"/>
        <v>1+0.350493701220028i</v>
      </c>
      <c r="L746" s="170" t="str">
        <f t="shared" si="222"/>
        <v>1-0.0510793625289156i</v>
      </c>
      <c r="M746" s="170" t="str">
        <f t="shared" si="239"/>
        <v>1.01790299482872+0.299414338691112i</v>
      </c>
      <c r="N746" s="170" t="str">
        <f t="shared" si="223"/>
        <v>1+335.061991906756i</v>
      </c>
      <c r="O746" s="170" t="str">
        <f t="shared" si="224"/>
        <v>0.968920963421857+0.490103522820418i</v>
      </c>
      <c r="P746" s="170" t="str">
        <f t="shared" si="240"/>
        <v>-163.246141633306+325.138691527161i</v>
      </c>
      <c r="Q746" s="170" t="str">
        <f t="shared" si="225"/>
        <v>-0.0940161898696084-0.5189215611794i</v>
      </c>
      <c r="R746" s="170" t="str">
        <f t="shared" si="226"/>
        <v>10000-553.358109900753i</v>
      </c>
      <c r="S746" s="170" t="str">
        <f t="shared" si="227"/>
        <v>-45375.3650118617i</v>
      </c>
      <c r="T746" s="170" t="str">
        <f t="shared" si="236"/>
        <v>9318.7262865235-2575.6450657389i</v>
      </c>
      <c r="U746" s="170" t="str">
        <f t="shared" si="228"/>
        <v>-0.980918556476159+0.271120533235674i</v>
      </c>
      <c r="V746" s="170"/>
    </row>
    <row r="747" spans="1:22" x14ac:dyDescent="0.2">
      <c r="A747" s="8"/>
      <c r="B747" s="170">
        <f t="shared" si="237"/>
        <v>4.5499999999999243</v>
      </c>
      <c r="C747" s="170">
        <f t="shared" si="238"/>
        <v>35481.338923351403</v>
      </c>
      <c r="D747" s="170">
        <f t="shared" si="229"/>
        <v>35.481338923351402</v>
      </c>
      <c r="E747" s="170">
        <f t="shared" si="230"/>
        <v>-5.6617982104265154</v>
      </c>
      <c r="F747" s="170">
        <f t="shared" si="231"/>
        <v>-100.38211510988253</v>
      </c>
      <c r="G747" s="170">
        <f t="shared" si="232"/>
        <v>0.14749354525579264</v>
      </c>
      <c r="H747" s="170">
        <f t="shared" si="233"/>
        <v>164.44783222738516</v>
      </c>
      <c r="I747" s="170">
        <f t="shared" si="234"/>
        <v>-5.514304665170723</v>
      </c>
      <c r="J747" s="170">
        <f t="shared" si="235"/>
        <v>64.065717117502629</v>
      </c>
      <c r="K747" s="170" t="str">
        <f t="shared" si="221"/>
        <v>1+0.354552227001688i</v>
      </c>
      <c r="L747" s="170" t="str">
        <f t="shared" si="222"/>
        <v>1-0.051670833670944i</v>
      </c>
      <c r="M747" s="170" t="str">
        <f t="shared" si="239"/>
        <v>1.01832000914907+0.302881393330744i</v>
      </c>
      <c r="N747" s="170" t="str">
        <f t="shared" si="223"/>
        <v>1+338.94182691627i</v>
      </c>
      <c r="O747" s="170" t="str">
        <f t="shared" si="224"/>
        <v>0.968197039662749+0.495778654145532i</v>
      </c>
      <c r="P747" s="170" t="str">
        <f t="shared" si="240"/>
        <v>-167.071925742513+328.658252092362i</v>
      </c>
      <c r="Q747" s="170" t="str">
        <f t="shared" si="225"/>
        <v>-0.0939061578204672-0.512555468840253i</v>
      </c>
      <c r="R747" s="170" t="str">
        <f t="shared" si="226"/>
        <v>10000-547.023871995903i</v>
      </c>
      <c r="S747" s="170" t="str">
        <f t="shared" si="227"/>
        <v>-44855.957503664i</v>
      </c>
      <c r="T747" s="170" t="str">
        <f t="shared" si="236"/>
        <v>9308.91241158934-2590.71981855997i</v>
      </c>
      <c r="U747" s="170" t="str">
        <f t="shared" si="228"/>
        <v>-0.979885517009405+0.272707349322102i</v>
      </c>
      <c r="V747" s="170"/>
    </row>
    <row r="748" spans="1:22" x14ac:dyDescent="0.2">
      <c r="A748" s="8"/>
      <c r="B748" s="170">
        <f t="shared" si="237"/>
        <v>4.5549999999999242</v>
      </c>
      <c r="C748" s="170">
        <f t="shared" si="238"/>
        <v>35892.193464494303</v>
      </c>
      <c r="D748" s="170">
        <f t="shared" si="229"/>
        <v>35.892193464494305</v>
      </c>
      <c r="E748" s="170">
        <f t="shared" si="230"/>
        <v>-5.7659693473538844</v>
      </c>
      <c r="F748" s="170">
        <f t="shared" si="231"/>
        <v>-100.49597110209322</v>
      </c>
      <c r="G748" s="170">
        <f t="shared" si="232"/>
        <v>0.14252087988308199</v>
      </c>
      <c r="H748" s="170">
        <f t="shared" si="233"/>
        <v>164.34431335899998</v>
      </c>
      <c r="I748" s="170">
        <f t="shared" si="234"/>
        <v>-5.6234484674708023</v>
      </c>
      <c r="J748" s="170">
        <f t="shared" si="235"/>
        <v>63.848342256906761</v>
      </c>
      <c r="K748" s="170" t="str">
        <f t="shared" si="221"/>
        <v>1+0.358657748296999i</v>
      </c>
      <c r="L748" s="170" t="str">
        <f t="shared" si="222"/>
        <v>1-0.0522691537260075i</v>
      </c>
      <c r="M748" s="170" t="str">
        <f t="shared" si="239"/>
        <v>1.01874673698076+0.306388594570991i</v>
      </c>
      <c r="N748" s="170" t="str">
        <f t="shared" si="223"/>
        <v>1+342.866588297814i</v>
      </c>
      <c r="O748" s="170" t="str">
        <f t="shared" si="224"/>
        <v>0.967456253553109+0.501519500394244i</v>
      </c>
      <c r="P748" s="170" t="str">
        <f t="shared" si="240"/>
        <v>-170.986823811446+332.209944483534i</v>
      </c>
      <c r="Q748" s="170" t="str">
        <f t="shared" si="225"/>
        <v>-0.0937928586528677-0.506259649610915i</v>
      </c>
      <c r="R748" s="170" t="str">
        <f t="shared" si="226"/>
        <v>10000-540.762141512773i</v>
      </c>
      <c r="S748" s="170" t="str">
        <f t="shared" si="227"/>
        <v>-44342.4956040472i</v>
      </c>
      <c r="T748" s="170" t="str">
        <f t="shared" si="236"/>
        <v>9298.89131760299-2606.04202845472i</v>
      </c>
      <c r="U748" s="170" t="str">
        <f t="shared" si="228"/>
        <v>-0.978830665010842+0.27432021352155i</v>
      </c>
      <c r="V748" s="170"/>
    </row>
    <row r="749" spans="1:22" x14ac:dyDescent="0.2">
      <c r="A749" s="8"/>
      <c r="B749" s="170">
        <f t="shared" si="237"/>
        <v>4.5599999999999241</v>
      </c>
      <c r="C749" s="170">
        <f t="shared" si="238"/>
        <v>36307.805477003843</v>
      </c>
      <c r="D749" s="170">
        <f t="shared" si="229"/>
        <v>36.307805477003846</v>
      </c>
      <c r="E749" s="170">
        <f t="shared" si="230"/>
        <v>-5.8702133859973387</v>
      </c>
      <c r="F749" s="170">
        <f t="shared" si="231"/>
        <v>-100.61080424881149</v>
      </c>
      <c r="G749" s="170">
        <f t="shared" si="232"/>
        <v>0.13745116077448544</v>
      </c>
      <c r="H749" s="170">
        <f t="shared" si="233"/>
        <v>164.23892785230547</v>
      </c>
      <c r="I749" s="170">
        <f t="shared" si="234"/>
        <v>-5.7327622252228529</v>
      </c>
      <c r="J749" s="170">
        <f t="shared" si="235"/>
        <v>63.628123603493975</v>
      </c>
      <c r="K749" s="170" t="str">
        <f t="shared" si="221"/>
        <v>1+0.362810809288363i</v>
      </c>
      <c r="L749" s="170" t="str">
        <f t="shared" si="222"/>
        <v>1-0.0528744020007814i</v>
      </c>
      <c r="M749" s="170" t="str">
        <f t="shared" si="239"/>
        <v>1.01918340458054+0.309936407287582i</v>
      </c>
      <c r="N749" s="170" t="str">
        <f t="shared" si="223"/>
        <v>1+346.836796274256i</v>
      </c>
      <c r="O749" s="170" t="str">
        <f t="shared" si="224"/>
        <v>0.966698212318334+0.507326822509507i</v>
      </c>
      <c r="P749" s="170" t="str">
        <f t="shared" si="240"/>
        <v>-174.992911570877+335.793837747051i</v>
      </c>
      <c r="Q749" s="170" t="str">
        <f t="shared" si="225"/>
        <v>-0.0936762904431919-0.500033326415637i</v>
      </c>
      <c r="R749" s="170" t="str">
        <f t="shared" si="226"/>
        <v>10000-534.572088465764i</v>
      </c>
      <c r="S749" s="170" t="str">
        <f t="shared" si="227"/>
        <v>-43834.9112541927i</v>
      </c>
      <c r="T749" s="170" t="str">
        <f t="shared" si="236"/>
        <v>9288.65911298809-2621.61067525689i</v>
      </c>
      <c r="U749" s="170" t="str">
        <f t="shared" si="228"/>
        <v>-0.977753590840853+0.275959018448094i</v>
      </c>
      <c r="V749" s="170"/>
    </row>
    <row r="750" spans="1:22" x14ac:dyDescent="0.2">
      <c r="A750" s="8"/>
      <c r="B750" s="170">
        <f t="shared" si="237"/>
        <v>4.564999999999924</v>
      </c>
      <c r="C750" s="170">
        <f t="shared" si="238"/>
        <v>36728.2300498021</v>
      </c>
      <c r="D750" s="170">
        <f t="shared" si="229"/>
        <v>36.7282300498021</v>
      </c>
      <c r="E750" s="170">
        <f t="shared" si="230"/>
        <v>-5.9745311154098708</v>
      </c>
      <c r="F750" s="170">
        <f t="shared" si="231"/>
        <v>-100.72661909271767</v>
      </c>
      <c r="G750" s="170">
        <f t="shared" si="232"/>
        <v>0.13228205335016016</v>
      </c>
      <c r="H750" s="170">
        <f t="shared" si="233"/>
        <v>164.13166842650185</v>
      </c>
      <c r="I750" s="170">
        <f t="shared" si="234"/>
        <v>-5.842249062059711</v>
      </c>
      <c r="J750" s="170">
        <f t="shared" si="235"/>
        <v>63.405049333784177</v>
      </c>
      <c r="K750" s="170" t="str">
        <f t="shared" si="221"/>
        <v>1+0.367011960459514i</v>
      </c>
      <c r="L750" s="170" t="str">
        <f t="shared" si="222"/>
        <v>1-0.0534866587202689i</v>
      </c>
      <c r="M750" s="170" t="str">
        <f t="shared" si="239"/>
        <v>1.01963024347535+0.313525301739245i</v>
      </c>
      <c r="N750" s="170" t="str">
        <f t="shared" si="223"/>
        <v>1+350.852977092363i</v>
      </c>
      <c r="O750" s="170" t="str">
        <f t="shared" si="224"/>
        <v>0.96592251403493+0.513201390245575i</v>
      </c>
      <c r="P750" s="170" t="str">
        <f t="shared" si="240"/>
        <v>-179.092313101565+339.409991079941i</v>
      </c>
      <c r="Q750" s="170" t="str">
        <f t="shared" si="225"/>
        <v>-0.0935564514250285-0.49387573228814i</v>
      </c>
      <c r="R750" s="170" t="str">
        <f t="shared" si="226"/>
        <v>10000-528.452892370055i</v>
      </c>
      <c r="S750" s="170" t="str">
        <f t="shared" si="227"/>
        <v>-43333.1371743445i</v>
      </c>
      <c r="T750" s="170" t="str">
        <f t="shared" si="236"/>
        <v>9278.21185476668-2637.42468175373i</v>
      </c>
      <c r="U750" s="170" t="str">
        <f t="shared" si="228"/>
        <v>-0.976653879449126+0.277623650710919i</v>
      </c>
      <c r="V750" s="170"/>
    </row>
    <row r="751" spans="1:22" x14ac:dyDescent="0.2">
      <c r="A751" s="8"/>
      <c r="B751" s="170">
        <f t="shared" si="237"/>
        <v>4.5699999999999239</v>
      </c>
      <c r="C751" s="170">
        <f t="shared" si="238"/>
        <v>37153.522909710751</v>
      </c>
      <c r="D751" s="170">
        <f t="shared" si="229"/>
        <v>37.153522909710752</v>
      </c>
      <c r="E751" s="170">
        <f t="shared" si="230"/>
        <v>-6.0789233139799439</v>
      </c>
      <c r="F751" s="170">
        <f t="shared" si="231"/>
        <v>-100.84342010924978</v>
      </c>
      <c r="G751" s="170">
        <f t="shared" si="232"/>
        <v>0.12701118578096551</v>
      </c>
      <c r="H751" s="170">
        <f t="shared" si="233"/>
        <v>164.0225277714022</v>
      </c>
      <c r="I751" s="170">
        <f t="shared" si="234"/>
        <v>-5.9519121281989786</v>
      </c>
      <c r="J751" s="170">
        <f t="shared" si="235"/>
        <v>63.179107662152418</v>
      </c>
      <c r="K751" s="170" t="str">
        <f t="shared" si="221"/>
        <v>1+0.37126175866849i</v>
      </c>
      <c r="L751" s="170" t="str">
        <f t="shared" si="222"/>
        <v>1-0.054106005038435i</v>
      </c>
      <c r="M751" s="170" t="str">
        <f t="shared" si="239"/>
        <v>1.0200874905851+0.317155753630055i</v>
      </c>
      <c r="N751" s="170" t="str">
        <f t="shared" si="223"/>
        <v>1+354.915663092553i</v>
      </c>
      <c r="O751" s="170" t="str">
        <f t="shared" si="224"/>
        <v>0.965128747417398+0.519143982270039i</v>
      </c>
      <c r="P751" s="170" t="str">
        <f t="shared" si="240"/>
        <v>-183.287201960462+343.058453341601i</v>
      </c>
      <c r="Q751" s="170" t="str">
        <f t="shared" si="225"/>
        <v>-0.0934333400325863-0.487786110260197i</v>
      </c>
      <c r="R751" s="170" t="str">
        <f t="shared" si="226"/>
        <v>10000-522.403742132828i</v>
      </c>
      <c r="S751" s="170" t="str">
        <f t="shared" si="227"/>
        <v>-42837.1068548918i</v>
      </c>
      <c r="T751" s="170" t="str">
        <f t="shared" si="236"/>
        <v>9267.54554889652-2653.48291131311i</v>
      </c>
      <c r="U751" s="170" t="str">
        <f t="shared" si="228"/>
        <v>-0.975531110410161+0.279313990664538i</v>
      </c>
      <c r="V751" s="170"/>
    </row>
    <row r="752" spans="1:22" x14ac:dyDescent="0.2">
      <c r="A752" s="8"/>
      <c r="B752" s="170">
        <f t="shared" si="237"/>
        <v>4.5749999999999238</v>
      </c>
      <c r="C752" s="170">
        <f t="shared" si="238"/>
        <v>37583.740428837831</v>
      </c>
      <c r="D752" s="170">
        <f t="shared" si="229"/>
        <v>37.583740428837828</v>
      </c>
      <c r="E752" s="170">
        <f t="shared" si="230"/>
        <v>-6.1833907485427906</v>
      </c>
      <c r="F752" s="170">
        <f t="shared" si="231"/>
        <v>-100.96121170736383</v>
      </c>
      <c r="G752" s="170">
        <f t="shared" si="232"/>
        <v>0.12163614839139347</v>
      </c>
      <c r="H752" s="170">
        <f t="shared" si="233"/>
        <v>163.91149855263163</v>
      </c>
      <c r="I752" s="170">
        <f t="shared" si="234"/>
        <v>-6.0617546001513976</v>
      </c>
      <c r="J752" s="170">
        <f t="shared" si="235"/>
        <v>62.950286845267797</v>
      </c>
      <c r="K752" s="170" t="str">
        <f t="shared" si="221"/>
        <v>1+0.375560767221441i</v>
      </c>
      <c r="L752" s="170" t="str">
        <f t="shared" si="222"/>
        <v>1-0.0547325230489634i</v>
      </c>
      <c r="M752" s="170" t="str">
        <f t="shared" si="239"/>
        <v>1.02055538834823+0.320828244172478i</v>
      </c>
      <c r="N752" s="170" t="str">
        <f t="shared" si="223"/>
        <v>1+359.025392779454i</v>
      </c>
      <c r="O752" s="170" t="str">
        <f t="shared" si="224"/>
        <v>0.964316491600171+0.525155386267037i</v>
      </c>
      <c r="P752" s="170" t="str">
        <f t="shared" si="240"/>
        <v>-187.579802333169+346.739262546724i</v>
      </c>
      <c r="Q752" s="170" t="str">
        <f t="shared" si="225"/>
        <v>-0.0933069549442742-0.481763713250044i</v>
      </c>
      <c r="R752" s="170" t="str">
        <f t="shared" si="226"/>
        <v>10000-516.423835945772i</v>
      </c>
      <c r="S752" s="170" t="str">
        <f t="shared" si="227"/>
        <v>-42346.7545475534i</v>
      </c>
      <c r="T752" s="170" t="str">
        <f t="shared" si="236"/>
        <v>9256.65615066881-2669.78416547018i</v>
      </c>
      <c r="U752" s="170" t="str">
        <f t="shared" si="228"/>
        <v>-0.974384857965139+0.281029912154756i</v>
      </c>
      <c r="V752" s="170"/>
    </row>
    <row r="753" spans="1:22" x14ac:dyDescent="0.2">
      <c r="A753" s="8"/>
      <c r="B753" s="170">
        <f t="shared" si="237"/>
        <v>4.5799999999999237</v>
      </c>
      <c r="C753" s="170">
        <f t="shared" si="238"/>
        <v>38018.939632049456</v>
      </c>
      <c r="D753" s="170">
        <f t="shared" si="229"/>
        <v>38.018939632049459</v>
      </c>
      <c r="E753" s="170">
        <f t="shared" si="230"/>
        <v>-6.2879341734728058</v>
      </c>
      <c r="F753" s="170">
        <f t="shared" si="231"/>
        <v>-101.07999823050316</v>
      </c>
      <c r="G753" s="170">
        <f t="shared" si="232"/>
        <v>0.11615449306858794</v>
      </c>
      <c r="H753" s="170">
        <f t="shared" si="233"/>
        <v>163.79857341697982</v>
      </c>
      <c r="I753" s="170">
        <f t="shared" si="234"/>
        <v>-6.1717796804042182</v>
      </c>
      <c r="J753" s="170">
        <f t="shared" si="235"/>
        <v>62.718575186476656</v>
      </c>
      <c r="K753" s="170" t="str">
        <f t="shared" si="221"/>
        <v>1+0.379909555947294i</v>
      </c>
      <c r="L753" s="170" t="str">
        <f t="shared" si="222"/>
        <v>1-0.0553662957961377i</v>
      </c>
      <c r="M753" s="170" t="str">
        <f t="shared" si="239"/>
        <v>1.02103418485036+0.324543260151156i</v>
      </c>
      <c r="N753" s="170" t="str">
        <f t="shared" si="223"/>
        <v>1+363.182710893286i</v>
      </c>
      <c r="O753" s="170" t="str">
        <f t="shared" si="224"/>
        <v>0.963485315914464+0.531236399041655i</v>
      </c>
      <c r="P753" s="170" t="str">
        <f t="shared" si="240"/>
        <v>-191.972390213221+350.452445338731i</v>
      </c>
      <c r="Q753" s="170" t="str">
        <f t="shared" si="225"/>
        <v>-0.0931772951264364-0.475807803950711i</v>
      </c>
      <c r="R753" s="170" t="str">
        <f t="shared" si="226"/>
        <v>10000-510.512381178802i</v>
      </c>
      <c r="S753" s="170" t="str">
        <f t="shared" si="227"/>
        <v>-41862.0152566616i</v>
      </c>
      <c r="T753" s="170" t="str">
        <f t="shared" si="236"/>
        <v>9245.53956516901-2686.32718147454i</v>
      </c>
      <c r="U753" s="170" t="str">
        <f t="shared" si="228"/>
        <v>-0.973214691070423+0.282771282260478i</v>
      </c>
      <c r="V753" s="170"/>
    </row>
    <row r="754" spans="1:22" x14ac:dyDescent="0.2">
      <c r="A754" s="8"/>
      <c r="B754" s="170">
        <f t="shared" si="237"/>
        <v>4.5849999999999236</v>
      </c>
      <c r="C754" s="170">
        <f t="shared" si="238"/>
        <v>38459.178204528616</v>
      </c>
      <c r="D754" s="170">
        <f t="shared" si="229"/>
        <v>38.459178204528619</v>
      </c>
      <c r="E754" s="170">
        <f t="shared" si="230"/>
        <v>-6.3925543297607241</v>
      </c>
      <c r="F754" s="170">
        <f t="shared" si="231"/>
        <v>-101.19978395778159</v>
      </c>
      <c r="G754" s="170">
        <f t="shared" si="232"/>
        <v>0.11056373267792635</v>
      </c>
      <c r="H754" s="170">
        <f t="shared" si="233"/>
        <v>163.68374499791281</v>
      </c>
      <c r="I754" s="170">
        <f t="shared" si="234"/>
        <v>-6.2819905970827978</v>
      </c>
      <c r="J754" s="170">
        <f t="shared" si="235"/>
        <v>62.48396104013122</v>
      </c>
      <c r="K754" s="170" t="str">
        <f t="shared" si="221"/>
        <v>1+0.384308701273284i</v>
      </c>
      <c r="L754" s="170" t="str">
        <f t="shared" si="222"/>
        <v>1-0.0560074072858491i</v>
      </c>
      <c r="M754" s="170" t="str">
        <f t="shared" si="239"/>
        <v>1.02152413395571+0.328301293987435i</v>
      </c>
      <c r="N754" s="170" t="str">
        <f t="shared" si="223"/>
        <v>1+367.388168482061i</v>
      </c>
      <c r="O754" s="170" t="str">
        <f t="shared" si="224"/>
        <v>0.962634779659925+0.537387826625551i</v>
      </c>
      <c r="P754" s="170" t="str">
        <f t="shared" si="240"/>
        <v>-196.467294608857+354.198016443018i</v>
      </c>
      <c r="Q754" s="170" t="str">
        <f t="shared" si="225"/>
        <v>-0.0930443598771339-0.469917654718065i</v>
      </c>
      <c r="R754" s="170" t="str">
        <f t="shared" si="226"/>
        <v>10000-504.668594274987i</v>
      </c>
      <c r="S754" s="170" t="str">
        <f t="shared" si="227"/>
        <v>-41382.8247305488i</v>
      </c>
      <c r="T754" s="170" t="str">
        <f t="shared" si="236"/>
        <v>9234.19164780336-2703.11062979809i</v>
      </c>
      <c r="U754" s="170" t="str">
        <f t="shared" si="228"/>
        <v>-0.972020173452987+0.284537961031378i</v>
      </c>
      <c r="V754" s="170"/>
    </row>
    <row r="755" spans="1:22" x14ac:dyDescent="0.2">
      <c r="A755" s="8"/>
      <c r="B755" s="170">
        <f t="shared" si="237"/>
        <v>4.5899999999999235</v>
      </c>
      <c r="C755" s="170">
        <f t="shared" si="238"/>
        <v>38904.514499421239</v>
      </c>
      <c r="D755" s="170">
        <f t="shared" si="229"/>
        <v>38.904514499421239</v>
      </c>
      <c r="E755" s="170">
        <f t="shared" si="230"/>
        <v>-6.4972519440739021</v>
      </c>
      <c r="F755" s="170">
        <f t="shared" si="231"/>
        <v>-101.3205731053948</v>
      </c>
      <c r="G755" s="170">
        <f t="shared" si="232"/>
        <v>0.10486134048606126</v>
      </c>
      <c r="H755" s="170">
        <f t="shared" si="233"/>
        <v>163.56700592124363</v>
      </c>
      <c r="I755" s="170">
        <f t="shared" si="234"/>
        <v>-6.3923906035878408</v>
      </c>
      <c r="J755" s="170">
        <f t="shared" si="235"/>
        <v>62.246432815848834</v>
      </c>
      <c r="K755" s="170" t="str">
        <f t="shared" si="221"/>
        <v>1+0.388758786301359i</v>
      </c>
      <c r="L755" s="170" t="str">
        <f t="shared" si="222"/>
        <v>1-0.0566559424967311i</v>
      </c>
      <c r="M755" s="170" t="str">
        <f t="shared" si="239"/>
        <v>1.02202549544179+0.332102843804628i</v>
      </c>
      <c r="N755" s="170" t="str">
        <f t="shared" si="223"/>
        <v>1+371.642322974627i</v>
      </c>
      <c r="O755" s="170" t="str">
        <f t="shared" si="224"/>
        <v>0.961764431870975+0.543610484383788i</v>
      </c>
      <c r="P755" s="170" t="str">
        <f t="shared" si="240"/>
        <v>-201.066898777882+357.975978099285i</v>
      </c>
      <c r="Q755" s="170" t="str">
        <f t="shared" si="225"/>
        <v>-0.092908148869999-0.464092547458648i</v>
      </c>
      <c r="R755" s="170" t="str">
        <f t="shared" si="226"/>
        <v>10000-498.891700646706i</v>
      </c>
      <c r="S755" s="170" t="str">
        <f t="shared" si="227"/>
        <v>-40909.1194530298i</v>
      </c>
      <c r="T755" s="170" t="str">
        <f t="shared" si="236"/>
        <v>9222.60820489422-2720.13311160497i</v>
      </c>
      <c r="U755" s="170" t="str">
        <f t="shared" si="228"/>
        <v>-0.970800863673077+0.286329801221576i</v>
      </c>
      <c r="V755" s="170"/>
    </row>
    <row r="756" spans="1:22" x14ac:dyDescent="0.2">
      <c r="A756" s="8"/>
      <c r="B756" s="170">
        <f t="shared" si="237"/>
        <v>4.5949999999999234</v>
      </c>
      <c r="C756" s="170">
        <f t="shared" si="238"/>
        <v>39355.007545570843</v>
      </c>
      <c r="D756" s="170">
        <f t="shared" si="229"/>
        <v>39.355007545570842</v>
      </c>
      <c r="E756" s="170">
        <f t="shared" si="230"/>
        <v>-6.6020277278029829</v>
      </c>
      <c r="F756" s="170">
        <f t="shared" si="231"/>
        <v>-101.44236982826546</v>
      </c>
      <c r="G756" s="170">
        <f t="shared" si="232"/>
        <v>9.9044749591851236E-2</v>
      </c>
      <c r="H756" s="170">
        <f t="shared" si="233"/>
        <v>163.44834881096659</v>
      </c>
      <c r="I756" s="170">
        <f t="shared" si="234"/>
        <v>-6.5029829782111319</v>
      </c>
      <c r="J756" s="170">
        <f t="shared" si="235"/>
        <v>62.005978982701137</v>
      </c>
      <c r="K756" s="170" t="str">
        <f t="shared" si="221"/>
        <v>1+0.39326040088547i</v>
      </c>
      <c r="L756" s="170" t="str">
        <f t="shared" si="222"/>
        <v>1-0.0573119873914234i</v>
      </c>
      <c r="M756" s="170" t="str">
        <f t="shared" si="239"/>
        <v>1.02253853513709+0.335948413494047i</v>
      </c>
      <c r="N756" s="170" t="str">
        <f t="shared" si="223"/>
        <v>1+375.945738254554i</v>
      </c>
      <c r="O756" s="170" t="str">
        <f t="shared" si="224"/>
        <v>0.960873811077696+0.549905197122911i</v>
      </c>
      <c r="P756" s="170" t="str">
        <f t="shared" si="240"/>
        <v>-205.773641491311+361.786319472194i</v>
      </c>
      <c r="Q756" s="170" t="str">
        <f t="shared" si="225"/>
        <v>-0.092768662198059-0.458331773517136i</v>
      </c>
      <c r="R756" s="170" t="str">
        <f t="shared" si="226"/>
        <v>10000-493.180934572964i</v>
      </c>
      <c r="S756" s="170" t="str">
        <f t="shared" si="227"/>
        <v>-40440.8366349831i</v>
      </c>
      <c r="T756" s="170" t="str">
        <f t="shared" si="236"/>
        <v>9210.78499434668-2737.39315618404i</v>
      </c>
      <c r="U756" s="170" t="str">
        <f t="shared" si="228"/>
        <v>-0.969556315194389+0.288146648019373i</v>
      </c>
      <c r="V756" s="170"/>
    </row>
    <row r="757" spans="1:22" x14ac:dyDescent="0.2">
      <c r="A757" s="8"/>
      <c r="B757" s="170">
        <f t="shared" si="237"/>
        <v>4.5999999999999233</v>
      </c>
      <c r="C757" s="170">
        <f t="shared" si="238"/>
        <v>39810.717055342742</v>
      </c>
      <c r="D757" s="170">
        <f t="shared" si="229"/>
        <v>39.810717055342742</v>
      </c>
      <c r="E757" s="170">
        <f t="shared" si="230"/>
        <v>-6.7068823760938088</v>
      </c>
      <c r="F757" s="170">
        <f t="shared" si="231"/>
        <v>-101.56517822193187</v>
      </c>
      <c r="G757" s="170">
        <f t="shared" si="232"/>
        <v>9.311135236611795E-2</v>
      </c>
      <c r="H757" s="170">
        <f t="shared" si="233"/>
        <v>163.327766295256</v>
      </c>
      <c r="I757" s="170">
        <f t="shared" si="234"/>
        <v>-6.6137710237276908</v>
      </c>
      <c r="J757" s="170">
        <f t="shared" si="235"/>
        <v>61.762588073324125</v>
      </c>
      <c r="K757" s="170" t="str">
        <f t="shared" si="221"/>
        <v>1+0.397814141709752i</v>
      </c>
      <c r="L757" s="170" t="str">
        <f t="shared" si="222"/>
        <v>1-0.0579756289279663i</v>
      </c>
      <c r="M757" s="170" t="str">
        <f t="shared" si="239"/>
        <v>1.02306352506206+0.339838512781786i</v>
      </c>
      <c r="N757" s="170" t="str">
        <f t="shared" si="223"/>
        <v>1+380.298984734876i</v>
      </c>
      <c r="O757" s="170" t="str">
        <f t="shared" si="224"/>
        <v>0.959962445061153+0.556272799200277i</v>
      </c>
      <c r="P757" s="170" t="str">
        <f t="shared" si="240"/>
        <v>-210.590018326432+365.629016039566i</v>
      </c>
      <c r="Q757" s="170" t="str">
        <f t="shared" si="225"/>
        <v>-0.0926259004175075-0.452634633563492i</v>
      </c>
      <c r="R757" s="170" t="str">
        <f t="shared" si="226"/>
        <v>10000-487.535539097904i</v>
      </c>
      <c r="S757" s="170" t="str">
        <f t="shared" si="227"/>
        <v>-39977.9142060282i</v>
      </c>
      <c r="T757" s="170" t="str">
        <f t="shared" si="236"/>
        <v>9198.71772638983-2754.88921834536i</v>
      </c>
      <c r="U757" s="170" t="str">
        <f t="shared" si="228"/>
        <v>-0.968286076462089+0.289988338773196i</v>
      </c>
      <c r="V757" s="170"/>
    </row>
    <row r="758" spans="1:22" x14ac:dyDescent="0.2">
      <c r="A758" s="8"/>
      <c r="B758" s="170">
        <f t="shared" si="237"/>
        <v>4.6049999999999232</v>
      </c>
      <c r="C758" s="170">
        <f t="shared" si="238"/>
        <v>40271.703432538845</v>
      </c>
      <c r="D758" s="170">
        <f t="shared" si="229"/>
        <v>40.271703432538843</v>
      </c>
      <c r="E758" s="170">
        <f t="shared" si="230"/>
        <v>-6.8118165668683179</v>
      </c>
      <c r="F758" s="170">
        <f t="shared" si="231"/>
        <v>-101.68900232468729</v>
      </c>
      <c r="G758" s="170">
        <f t="shared" si="232"/>
        <v>8.70584999008054E-2</v>
      </c>
      <c r="H758" s="170">
        <f t="shared" si="233"/>
        <v>163.20525101263331</v>
      </c>
      <c r="I758" s="170">
        <f t="shared" si="234"/>
        <v>-6.7247580669675129</v>
      </c>
      <c r="J758" s="170">
        <f t="shared" si="235"/>
        <v>61.516248687946018</v>
      </c>
      <c r="K758" s="170" t="str">
        <f t="shared" si="221"/>
        <v>1+0.402420612367621i</v>
      </c>
      <c r="L758" s="170" t="str">
        <f t="shared" si="222"/>
        <v>1-0.0586469550713265i</v>
      </c>
      <c r="M758" s="170" t="str">
        <f t="shared" si="239"/>
        <v>1.0236007435733+0.343773657296294i</v>
      </c>
      <c r="N758" s="170" t="str">
        <f t="shared" si="223"/>
        <v>1+384.7026394337i</v>
      </c>
      <c r="O758" s="170" t="str">
        <f t="shared" si="224"/>
        <v>0.959029850603023+0.562714134634642i</v>
      </c>
      <c r="P758" s="170" t="str">
        <f t="shared" si="240"/>
        <v>-215.518582989994+369.504028957325i</v>
      </c>
      <c r="Q758" s="170" t="str">
        <f t="shared" si="225"/>
        <v>-0.0924798645913266-0.447000437479628i</v>
      </c>
      <c r="R758" s="170" t="str">
        <f t="shared" si="226"/>
        <v>10000-481.954765930472i</v>
      </c>
      <c r="S758" s="170" t="str">
        <f t="shared" si="227"/>
        <v>-39520.2908062987i</v>
      </c>
      <c r="T758" s="170" t="str">
        <f t="shared" si="236"/>
        <v>9186.40206439525-2772.61967578151i</v>
      </c>
      <c r="U758" s="170" t="str">
        <f t="shared" si="228"/>
        <v>-0.966989690988975+0.291854702713844i</v>
      </c>
      <c r="V758" s="170"/>
    </row>
    <row r="759" spans="1:22" x14ac:dyDescent="0.2">
      <c r="A759" s="8"/>
      <c r="B759" s="170">
        <f t="shared" si="237"/>
        <v>4.609999999999923</v>
      </c>
      <c r="C759" s="170">
        <f t="shared" si="238"/>
        <v>40738.027780404125</v>
      </c>
      <c r="D759" s="170">
        <f t="shared" si="229"/>
        <v>40.738027780404124</v>
      </c>
      <c r="E759" s="170">
        <f t="shared" si="230"/>
        <v>-6.9168309598333924</v>
      </c>
      <c r="F759" s="170">
        <f t="shared" si="231"/>
        <v>-101.81384611998295</v>
      </c>
      <c r="G759" s="170">
        <f t="shared" si="232"/>
        <v>8.088350146843265E-2</v>
      </c>
      <c r="H759" s="170">
        <f t="shared" si="233"/>
        <v>163.08079561830402</v>
      </c>
      <c r="I759" s="170">
        <f t="shared" si="234"/>
        <v>-6.8359474583649593</v>
      </c>
      <c r="J759" s="170">
        <f t="shared" si="235"/>
        <v>61.266949498321068</v>
      </c>
      <c r="K759" s="170" t="str">
        <f t="shared" si="221"/>
        <v>1+0.407080423441772i</v>
      </c>
      <c r="L759" s="170" t="str">
        <f t="shared" si="222"/>
        <v>1-0.0593260548050572i</v>
      </c>
      <c r="M759" s="170" t="str">
        <f t="shared" si="239"/>
        <v>1.02415047551117+0.347754368636715i</v>
      </c>
      <c r="N759" s="170" t="str">
        <f t="shared" si="223"/>
        <v>1+389.157286050685i</v>
      </c>
      <c r="O759" s="170" t="str">
        <f t="shared" si="224"/>
        <v>0.958075533229377+0.569230057218042i</v>
      </c>
      <c r="P759" s="170" t="str">
        <f t="shared" si="240"/>
        <v>-220.56194867222+373.411304400325i</v>
      </c>
      <c r="Q759" s="170" t="str">
        <f t="shared" si="225"/>
        <v>-0.0923305563327608-0.441428504245646i</v>
      </c>
      <c r="R759" s="170" t="str">
        <f t="shared" si="226"/>
        <v>10000-476.43787534523i</v>
      </c>
      <c r="S759" s="170" t="str">
        <f t="shared" si="227"/>
        <v>-39067.9057783088i</v>
      </c>
      <c r="T759" s="170" t="str">
        <f t="shared" si="236"/>
        <v>9173.83362577603-2790.58282639541i</v>
      </c>
      <c r="U759" s="170" t="str">
        <f t="shared" si="228"/>
        <v>-0.96566669745011+0.293745560673201i</v>
      </c>
      <c r="V759" s="170"/>
    </row>
    <row r="760" spans="1:22" x14ac:dyDescent="0.2">
      <c r="A760" s="8"/>
      <c r="B760" s="170">
        <f t="shared" si="237"/>
        <v>4.6149999999999229</v>
      </c>
      <c r="C760" s="170">
        <f t="shared" si="238"/>
        <v>41209.751909725717</v>
      </c>
      <c r="D760" s="170">
        <f t="shared" si="229"/>
        <v>41.209751909725718</v>
      </c>
      <c r="E760" s="170">
        <f t="shared" si="230"/>
        <v>-7.0219261954804395</v>
      </c>
      <c r="F760" s="170">
        <f t="shared" si="231"/>
        <v>-101.93971353909696</v>
      </c>
      <c r="G760" s="170">
        <f t="shared" si="232"/>
        <v>7.4583623992538983E-2</v>
      </c>
      <c r="H760" s="170">
        <f t="shared" si="233"/>
        <v>162.95439279066579</v>
      </c>
      <c r="I760" s="170">
        <f t="shared" si="234"/>
        <v>-6.9473425714879005</v>
      </c>
      <c r="J760" s="170">
        <f t="shared" si="235"/>
        <v>61.014679251568836</v>
      </c>
      <c r="K760" s="170" t="str">
        <f t="shared" si="221"/>
        <v>1+0.411794192585116i</v>
      </c>
      <c r="L760" s="170" t="str">
        <f t="shared" si="222"/>
        <v>1-0.0600130181430925i</v>
      </c>
      <c r="M760" s="170" t="str">
        <f t="shared" si="239"/>
        <v>1.02471301235083+0.351781174442024i</v>
      </c>
      <c r="N760" s="170" t="str">
        <f t="shared" si="223"/>
        <v>1+393.663515044414i</v>
      </c>
      <c r="O760" s="170" t="str">
        <f t="shared" si="224"/>
        <v>0.957098986948515+0.575821430628957i</v>
      </c>
      <c r="P760" s="170" t="str">
        <f t="shared" si="240"/>
        <v>-225.72278943235+377.350772878229i</v>
      </c>
      <c r="Q760" s="170" t="str">
        <f t="shared" si="225"/>
        <v>-0.0921779778485138-0.435918161825552i</v>
      </c>
      <c r="R760" s="170" t="str">
        <f t="shared" si="226"/>
        <v>10000-470.984136084303i</v>
      </c>
      <c r="S760" s="170" t="str">
        <f t="shared" si="227"/>
        <v>-38620.6991589128i</v>
      </c>
      <c r="T760" s="170" t="str">
        <f t="shared" si="236"/>
        <v>9161.00798296912-2808.77688559591i</v>
      </c>
      <c r="U760" s="170" t="str">
        <f t="shared" si="228"/>
        <v>-0.964316629786224+0.29566072479957i</v>
      </c>
      <c r="V760" s="170"/>
    </row>
    <row r="761" spans="1:22" x14ac:dyDescent="0.2">
      <c r="A761" s="8"/>
      <c r="B761" s="170">
        <f t="shared" si="237"/>
        <v>4.6199999999999228</v>
      </c>
      <c r="C761" s="170">
        <f t="shared" si="238"/>
        <v>41686.938347026145</v>
      </c>
      <c r="D761" s="170">
        <f t="shared" si="229"/>
        <v>41.686938347026143</v>
      </c>
      <c r="E761" s="170">
        <f t="shared" si="230"/>
        <v>-7.1271028940769998</v>
      </c>
      <c r="F761" s="170">
        <f t="shared" si="231"/>
        <v>-102.06660846408215</v>
      </c>
      <c r="G761" s="170">
        <f t="shared" si="232"/>
        <v>6.8156091530176655E-2</v>
      </c>
      <c r="H761" s="170">
        <f t="shared" si="233"/>
        <v>162.8260352379933</v>
      </c>
      <c r="I761" s="170">
        <f t="shared" si="234"/>
        <v>-7.0589468025468234</v>
      </c>
      <c r="J761" s="170">
        <f t="shared" si="235"/>
        <v>60.759426773911144</v>
      </c>
      <c r="K761" s="170" t="str">
        <f t="shared" si="221"/>
        <v>1+0.416562544602647i</v>
      </c>
      <c r="L761" s="170" t="str">
        <f t="shared" si="222"/>
        <v>1-0.0607079361416789i</v>
      </c>
      <c r="M761" s="170" t="str">
        <f t="shared" si="239"/>
        <v>1.02528865235675+0.355854608460968i</v>
      </c>
      <c r="N761" s="170" t="str">
        <f t="shared" si="223"/>
        <v>1+398.221923710662i</v>
      </c>
      <c r="O761" s="170" t="str">
        <f t="shared" si="224"/>
        <v>0.95609969398267+0.582489128546794i</v>
      </c>
      <c r="P761" s="170" t="str">
        <f t="shared" si="240"/>
        <v>-231.003841616469+381.322348525501i</v>
      </c>
      <c r="Q761" s="170" t="str">
        <f t="shared" si="225"/>
        <v>-0.0920221319816444-0.430468747052402i</v>
      </c>
      <c r="R761" s="170" t="str">
        <f t="shared" si="226"/>
        <v>10000-465.592825260464i</v>
      </c>
      <c r="S761" s="170" t="str">
        <f t="shared" si="227"/>
        <v>-38178.611671358i</v>
      </c>
      <c r="T761" s="170" t="str">
        <f t="shared" si="236"/>
        <v>9147.92066450447-2827.19998356272i</v>
      </c>
      <c r="U761" s="170" t="str">
        <f t="shared" si="228"/>
        <v>-0.962939017316261+0.29759999826976i</v>
      </c>
      <c r="V761" s="170"/>
    </row>
    <row r="762" spans="1:22" x14ac:dyDescent="0.2">
      <c r="A762" s="8"/>
      <c r="B762" s="170">
        <f t="shared" si="237"/>
        <v>4.6249999999999227</v>
      </c>
      <c r="C762" s="170">
        <f t="shared" si="238"/>
        <v>42169.650342850742</v>
      </c>
      <c r="D762" s="170">
        <f t="shared" si="229"/>
        <v>42.169650342850744</v>
      </c>
      <c r="E762" s="170">
        <f t="shared" si="230"/>
        <v>-7.2323616546512648</v>
      </c>
      <c r="F762" s="170">
        <f t="shared" si="231"/>
        <v>-102.1945347309976</v>
      </c>
      <c r="G762" s="170">
        <f t="shared" si="232"/>
        <v>6.1598084767003791E-2</v>
      </c>
      <c r="H762" s="170">
        <f t="shared" si="233"/>
        <v>162.69571570529646</v>
      </c>
      <c r="I762" s="170">
        <f t="shared" si="234"/>
        <v>-7.1707635698842607</v>
      </c>
      <c r="J762" s="170">
        <f t="shared" si="235"/>
        <v>60.501180974298862</v>
      </c>
      <c r="K762" s="170" t="str">
        <f t="shared" si="221"/>
        <v>1+0.42138611153426i</v>
      </c>
      <c r="L762" s="170" t="str">
        <f t="shared" si="222"/>
        <v>1-0.0614109009114443i</v>
      </c>
      <c r="M762" s="170" t="str">
        <f t="shared" si="239"/>
        <v>1.02587770074089+0.359975210622816i</v>
      </c>
      <c r="N762" s="170" t="str">
        <f t="shared" si="223"/>
        <v>1+402.833116261558i</v>
      </c>
      <c r="O762" s="170" t="str">
        <f t="shared" si="224"/>
        <v>0.955077124493485+0.58923403476769i</v>
      </c>
      <c r="P762" s="170" t="str">
        <f t="shared" si="240"/>
        <v>-236.407905308346+385.325928364606i</v>
      </c>
      <c r="Q762" s="170" t="str">
        <f t="shared" si="225"/>
        <v>-0.091863022254074-0.425079605512883i</v>
      </c>
      <c r="R762" s="170" t="str">
        <f t="shared" si="226"/>
        <v>10000-460.263228261299i</v>
      </c>
      <c r="S762" s="170" t="str">
        <f t="shared" si="227"/>
        <v>-37741.5847174265i</v>
      </c>
      <c r="T762" s="170" t="str">
        <f t="shared" si="236"/>
        <v>9134.56715616365-2845.85016248274i</v>
      </c>
      <c r="U762" s="170" t="str">
        <f t="shared" si="228"/>
        <v>-0.961533384859333+0.299563174998184i</v>
      </c>
      <c r="V762" s="170"/>
    </row>
    <row r="763" spans="1:22" x14ac:dyDescent="0.2">
      <c r="A763" s="8"/>
      <c r="B763" s="170">
        <f t="shared" si="237"/>
        <v>4.6299999999999226</v>
      </c>
      <c r="C763" s="170">
        <f t="shared" si="238"/>
        <v>42657.951880151697</v>
      </c>
      <c r="D763" s="170">
        <f t="shared" si="229"/>
        <v>42.6579518801517</v>
      </c>
      <c r="E763" s="170">
        <f t="shared" si="230"/>
        <v>-7.33770305397237</v>
      </c>
      <c r="F763" s="170">
        <f t="shared" si="231"/>
        <v>-102.32349613343311</v>
      </c>
      <c r="G763" s="170">
        <f t="shared" si="232"/>
        <v>5.490674052610986E-2</v>
      </c>
      <c r="H763" s="170">
        <f t="shared" si="233"/>
        <v>162.56342698136018</v>
      </c>
      <c r="I763" s="170">
        <f t="shared" si="234"/>
        <v>-7.2827963134462603</v>
      </c>
      <c r="J763" s="170">
        <f t="shared" si="235"/>
        <v>60.23993084792707</v>
      </c>
      <c r="K763" s="170" t="str">
        <f t="shared" si="221"/>
        <v>1+0.426265532738528i</v>
      </c>
      <c r="L763" s="170" t="str">
        <f t="shared" si="222"/>
        <v>1-0.0621220056296076i</v>
      </c>
      <c r="M763" s="170" t="str">
        <f t="shared" si="239"/>
        <v>1.02648046982449+0.36414352710892i</v>
      </c>
      <c r="N763" s="170" t="str">
        <f t="shared" si="223"/>
        <v>1+407.497703905681i</v>
      </c>
      <c r="O763" s="170" t="str">
        <f t="shared" si="224"/>
        <v>0.954030736301083+0.596057043321658i</v>
      </c>
      <c r="P763" s="170" t="str">
        <f t="shared" si="240"/>
        <v>-241.937845814084+389.361391541459i</v>
      </c>
      <c r="Q763" s="170" t="str">
        <f t="shared" si="225"/>
        <v>-0.0917006529086328-0.41975009143123i</v>
      </c>
      <c r="R763" s="170" t="str">
        <f t="shared" si="226"/>
        <v>10000-454.9946386545i</v>
      </c>
      <c r="S763" s="170" t="str">
        <f t="shared" si="227"/>
        <v>-37309.560369669i</v>
      </c>
      <c r="T763" s="170" t="str">
        <f t="shared" si="236"/>
        <v>9120.94290223146-2864.72537375923i</v>
      </c>
      <c r="U763" s="170" t="str">
        <f t="shared" si="228"/>
        <v>-0.960099252866471+0.301550039343077i</v>
      </c>
      <c r="V763" s="170"/>
    </row>
    <row r="764" spans="1:22" x14ac:dyDescent="0.2">
      <c r="A764" s="8"/>
      <c r="B764" s="170">
        <f t="shared" si="237"/>
        <v>4.6349999999999225</v>
      </c>
      <c r="C764" s="170">
        <f t="shared" si="238"/>
        <v>43151.907682768862</v>
      </c>
      <c r="D764" s="170">
        <f t="shared" si="229"/>
        <v>43.151907682768865</v>
      </c>
      <c r="E764" s="170">
        <f t="shared" si="230"/>
        <v>-7.4431276455270652</v>
      </c>
      <c r="F764" s="170">
        <f t="shared" si="231"/>
        <v>-102.45349642633283</v>
      </c>
      <c r="G764" s="170">
        <f t="shared" si="232"/>
        <v>4.8079151291569283E-2</v>
      </c>
      <c r="H764" s="170">
        <f t="shared" si="233"/>
        <v>162.42916190596156</v>
      </c>
      <c r="I764" s="170">
        <f t="shared" si="234"/>
        <v>-7.3950484942354962</v>
      </c>
      <c r="J764" s="170">
        <f t="shared" si="235"/>
        <v>59.975665479628731</v>
      </c>
      <c r="K764" s="170" t="str">
        <f t="shared" si="221"/>
        <v>1+0.431201454977445i</v>
      </c>
      <c r="L764" s="170" t="str">
        <f t="shared" si="222"/>
        <v>1-0.0628413445523288i</v>
      </c>
      <c r="M764" s="170" t="str">
        <f t="shared" si="239"/>
        <v>1.0270972792037+0.368360110425116i</v>
      </c>
      <c r="N764" s="170" t="str">
        <f t="shared" si="223"/>
        <v>1+412.216304929071i</v>
      </c>
      <c r="O764" s="170" t="str">
        <f t="shared" si="224"/>
        <v>0.952959974596592+0.602959058591091i</v>
      </c>
      <c r="P764" s="170" t="str">
        <f t="shared" si="240"/>
        <v>-247.596595181334+393.4285985321i</v>
      </c>
      <c r="Q764" s="170" t="str">
        <f t="shared" si="225"/>
        <v>-0.0915350289505764-0.414479567552508i</v>
      </c>
      <c r="R764" s="170" t="str">
        <f t="shared" si="226"/>
        <v>10000-449.786358094222i</v>
      </c>
      <c r="S764" s="170" t="str">
        <f t="shared" si="227"/>
        <v>-36882.4813637262i</v>
      </c>
      <c r="T764" s="170" t="str">
        <f t="shared" si="236"/>
        <v>9107.04330684359-2883.82347519645i</v>
      </c>
      <c r="U764" s="170" t="str">
        <f t="shared" si="228"/>
        <v>-0.958636137562484+0.303560365810153i</v>
      </c>
      <c r="V764" s="170"/>
    </row>
    <row r="765" spans="1:22" x14ac:dyDescent="0.2">
      <c r="A765" s="8"/>
      <c r="B765" s="170">
        <f t="shared" si="237"/>
        <v>4.6399999999999224</v>
      </c>
      <c r="C765" s="170">
        <f t="shared" si="238"/>
        <v>43651.583224008849</v>
      </c>
      <c r="D765" s="170">
        <f t="shared" si="229"/>
        <v>43.651583224008853</v>
      </c>
      <c r="E765" s="170">
        <f t="shared" si="230"/>
        <v>-7.5486359584951686</v>
      </c>
      <c r="F765" s="170">
        <f t="shared" si="231"/>
        <v>-102.58453933012539</v>
      </c>
      <c r="G765" s="170">
        <f t="shared" si="232"/>
        <v>4.1112364747436438E-2</v>
      </c>
      <c r="H765" s="170">
        <f t="shared" si="233"/>
        <v>162.29291337727079</v>
      </c>
      <c r="I765" s="170">
        <f t="shared" si="234"/>
        <v>-7.5075235937477318</v>
      </c>
      <c r="J765" s="170">
        <f t="shared" si="235"/>
        <v>59.708374047145398</v>
      </c>
      <c r="K765" s="170" t="str">
        <f t="shared" si="221"/>
        <v>1+0.436194532502158i</v>
      </c>
      <c r="L765" s="170" t="str">
        <f t="shared" si="222"/>
        <v>1-0.063569013027203i</v>
      </c>
      <c r="M765" s="170" t="str">
        <f t="shared" si="239"/>
        <v>1.02772845591902+0.372625519474955i</v>
      </c>
      <c r="N765" s="170" t="str">
        <f t="shared" si="223"/>
        <v>1+416.989544777181i</v>
      </c>
      <c r="O765" s="170" t="str">
        <f t="shared" si="224"/>
        <v>0.951864271647984+0.609940995430638i</v>
      </c>
      <c r="P765" s="170" t="str">
        <f t="shared" si="240"/>
        <v>-253.387153753914+397.527390319586i</v>
      </c>
      <c r="Q765" s="170" t="str">
        <f t="shared" si="225"/>
        <v>-0.0913661561884908-0.409267405025203i</v>
      </c>
      <c r="R765" s="170" t="str">
        <f t="shared" si="226"/>
        <v>10000-444.637696228516i</v>
      </c>
      <c r="S765" s="170" t="str">
        <f t="shared" si="227"/>
        <v>-36460.2910907384i</v>
      </c>
      <c r="T765" s="170" t="str">
        <f t="shared" si="236"/>
        <v>9092.86373543351-2903.14222816165i</v>
      </c>
      <c r="U765" s="170" t="str">
        <f t="shared" si="228"/>
        <v>-0.957143551098265+0.305593918753858i</v>
      </c>
      <c r="V765" s="170"/>
    </row>
    <row r="766" spans="1:22" x14ac:dyDescent="0.2">
      <c r="A766" s="8"/>
      <c r="B766" s="170">
        <f t="shared" si="237"/>
        <v>4.6449999999999223</v>
      </c>
      <c r="C766" s="170">
        <f t="shared" si="238"/>
        <v>44157.044735323405</v>
      </c>
      <c r="D766" s="170">
        <f t="shared" si="229"/>
        <v>44.157044735323403</v>
      </c>
      <c r="E766" s="170">
        <f t="shared" si="230"/>
        <v>-7.6542284967262919</v>
      </c>
      <c r="F766" s="170">
        <f t="shared" si="231"/>
        <v>-102.71662853516553</v>
      </c>
      <c r="G766" s="170">
        <f t="shared" si="232"/>
        <v>3.4003383333437803E-2</v>
      </c>
      <c r="H766" s="170">
        <f t="shared" si="233"/>
        <v>162.15467435943378</v>
      </c>
      <c r="I766" s="170">
        <f t="shared" si="234"/>
        <v>-7.6202251133928538</v>
      </c>
      <c r="J766" s="170">
        <f t="shared" si="235"/>
        <v>59.438045824268258</v>
      </c>
      <c r="K766" s="170" t="str">
        <f t="shared" si="221"/>
        <v>1+0.441245427139684i</v>
      </c>
      <c r="L766" s="170" t="str">
        <f t="shared" si="222"/>
        <v>1-0.0643051075058983i</v>
      </c>
      <c r="M766" s="170" t="str">
        <f t="shared" si="239"/>
        <v>1.0283743346287+0.376940319633786i</v>
      </c>
      <c r="N766" s="170" t="str">
        <f t="shared" si="223"/>
        <v>1+421.818056137784i</v>
      </c>
      <c r="O766" s="170" t="str">
        <f t="shared" si="224"/>
        <v>0.950743046499052+0.617003779288464i</v>
      </c>
      <c r="P766" s="170" t="str">
        <f t="shared" si="240"/>
        <v>-259.312591762627+401.657587540033i</v>
      </c>
      <c r="Q766" s="170" t="str">
        <f t="shared" si="225"/>
        <v>-0.0911940412744901-0.404112983283073i</v>
      </c>
      <c r="R766" s="170" t="str">
        <f t="shared" si="226"/>
        <v>10000-439.547970607831i</v>
      </c>
      <c r="S766" s="170" t="str">
        <f t="shared" si="227"/>
        <v>-36042.9335898422i</v>
      </c>
      <c r="T766" s="170" t="str">
        <f t="shared" si="236"/>
        <v>9078.39951628188-2922.679294727i</v>
      </c>
      <c r="U766" s="170" t="str">
        <f t="shared" si="228"/>
        <v>-0.955621001713883+0.307650452076527i</v>
      </c>
      <c r="V766" s="170"/>
    </row>
    <row r="767" spans="1:22" x14ac:dyDescent="0.2">
      <c r="A767" s="8"/>
      <c r="B767" s="170">
        <f t="shared" si="237"/>
        <v>4.6499999999999222</v>
      </c>
      <c r="C767" s="170">
        <f t="shared" si="238"/>
        <v>44668.359215088378</v>
      </c>
      <c r="D767" s="170">
        <f t="shared" si="229"/>
        <v>44.66835921508838</v>
      </c>
      <c r="E767" s="170">
        <f t="shared" si="230"/>
        <v>-7.7599057377186949</v>
      </c>
      <c r="F767" s="170">
        <f t="shared" si="231"/>
        <v>-102.84976770649466</v>
      </c>
      <c r="G767" s="170">
        <f t="shared" si="232"/>
        <v>2.6749163818270447E-2</v>
      </c>
      <c r="H767" s="170">
        <f t="shared" si="233"/>
        <v>162.01443789034099</v>
      </c>
      <c r="I767" s="170">
        <f t="shared" si="234"/>
        <v>-7.7331565739004242</v>
      </c>
      <c r="J767" s="170">
        <f t="shared" si="235"/>
        <v>59.164670183846326</v>
      </c>
      <c r="K767" s="170" t="str">
        <f t="shared" si="221"/>
        <v>1+0.446354808380637i</v>
      </c>
      <c r="L767" s="170" t="str">
        <f t="shared" si="222"/>
        <v>1-0.0650497255569407i</v>
      </c>
      <c r="M767" s="170" t="str">
        <f t="shared" si="239"/>
        <v>1.02903525778618+0.381305082823696i</v>
      </c>
      <c r="N767" s="170" t="str">
        <f t="shared" si="223"/>
        <v>1+426.702479024831i</v>
      </c>
      <c r="O767" s="170" t="str">
        <f t="shared" si="224"/>
        <v>0.949595704661381+0.624148346328919i</v>
      </c>
      <c r="P767" s="170" t="str">
        <f t="shared" si="240"/>
        <v>-265.376050953137+405.818989596671i</v>
      </c>
      <c r="Q767" s="170" t="str">
        <f t="shared" si="225"/>
        <v>-0.0910186917436482-0.399015689926297i</v>
      </c>
      <c r="R767" s="170" t="str">
        <f t="shared" si="226"/>
        <v>10000-434.516506594549i</v>
      </c>
      <c r="S767" s="170" t="str">
        <f t="shared" si="227"/>
        <v>-35630.3535407531i</v>
      </c>
      <c r="T767" s="170" t="str">
        <f t="shared" si="236"/>
        <v>9063.64594217167-2942.43223479404i</v>
      </c>
      <c r="U767" s="170" t="str">
        <f t="shared" si="228"/>
        <v>-0.954067993912809+0.309729708925689i</v>
      </c>
      <c r="V767" s="170"/>
    </row>
    <row r="768" spans="1:22" x14ac:dyDescent="0.2">
      <c r="A768" s="8"/>
      <c r="B768" s="170">
        <f t="shared" si="237"/>
        <v>4.6549999999999221</v>
      </c>
      <c r="C768" s="170">
        <f t="shared" si="238"/>
        <v>45185.594437484207</v>
      </c>
      <c r="D768" s="170">
        <f t="shared" si="229"/>
        <v>45.185594437484205</v>
      </c>
      <c r="E768" s="170">
        <f t="shared" si="230"/>
        <v>-7.8656681316033357</v>
      </c>
      <c r="F768" s="170">
        <f t="shared" si="231"/>
        <v>-102.98396048892411</v>
      </c>
      <c r="G768" s="170">
        <f t="shared" si="232"/>
        <v>1.9346616891514994E-2</v>
      </c>
      <c r="H768" s="170">
        <f t="shared" si="233"/>
        <v>161.8721970895802</v>
      </c>
      <c r="I768" s="170">
        <f t="shared" si="234"/>
        <v>-7.8463215147118204</v>
      </c>
      <c r="J768" s="170">
        <f t="shared" si="235"/>
        <v>58.888236600656086</v>
      </c>
      <c r="K768" s="170" t="str">
        <f t="shared" si="221"/>
        <v>1+0.451523353467967i</v>
      </c>
      <c r="L768" s="170" t="str">
        <f t="shared" si="222"/>
        <v>1-0.0658029658786463i</v>
      </c>
      <c r="M768" s="170" t="str">
        <f t="shared" si="239"/>
        <v>1.02971157582166+0.385720387589321i</v>
      </c>
      <c r="N768" s="170" t="str">
        <f t="shared" si="223"/>
        <v>1+431.643460863284i</v>
      </c>
      <c r="O768" s="170" t="str">
        <f t="shared" si="224"/>
        <v>0.948421637799142+0.631375643556626i</v>
      </c>
      <c r="P768" s="170" t="str">
        <f t="shared" si="240"/>
        <v>-271.580746251766+410.011373740802i</v>
      </c>
      <c r="Q768" s="170" t="str">
        <f t="shared" si="225"/>
        <v>-0.0908401160525568-0.393974920601861i</v>
      </c>
      <c r="R768" s="170" t="str">
        <f t="shared" si="226"/>
        <v>10000-429.542637273563i</v>
      </c>
      <c r="S768" s="170" t="str">
        <f t="shared" si="227"/>
        <v>-35222.4962564323i</v>
      </c>
      <c r="T768" s="170" t="str">
        <f t="shared" si="236"/>
        <v>9048.59827215213-2962.3985032035i</v>
      </c>
      <c r="U768" s="170" t="str">
        <f t="shared" si="228"/>
        <v>-0.952484028647594+0.311831421389842i</v>
      </c>
      <c r="V768" s="170"/>
    </row>
    <row r="769" spans="1:22" x14ac:dyDescent="0.2">
      <c r="A769" s="8"/>
      <c r="B769" s="170">
        <f t="shared" si="237"/>
        <v>4.659999999999922</v>
      </c>
      <c r="C769" s="170">
        <f t="shared" si="238"/>
        <v>45708.818961479381</v>
      </c>
      <c r="D769" s="170">
        <f t="shared" si="229"/>
        <v>45.708818961479381</v>
      </c>
      <c r="E769" s="170">
        <f t="shared" si="230"/>
        <v>-7.9715161001351111</v>
      </c>
      <c r="F769" s="170">
        <f t="shared" si="231"/>
        <v>-103.11921051244813</v>
      </c>
      <c r="G769" s="170">
        <f t="shared" si="232"/>
        <v>1.1792606775737518E-2</v>
      </c>
      <c r="H769" s="170">
        <f t="shared" si="233"/>
        <v>161.72794516657692</v>
      </c>
      <c r="I769" s="170">
        <f t="shared" si="234"/>
        <v>-7.9597234933593732</v>
      </c>
      <c r="J769" s="170">
        <f t="shared" si="235"/>
        <v>58.608734654128781</v>
      </c>
      <c r="K769" s="170" t="str">
        <f t="shared" si="221"/>
        <v>1+0.456751747486725i</v>
      </c>
      <c r="L769" s="170" t="str">
        <f t="shared" si="222"/>
        <v>1-0.0665649283122037i</v>
      </c>
      <c r="M769" s="170" t="str">
        <f t="shared" si="239"/>
        <v>1.03040364732793+0.390186819174521i</v>
      </c>
      <c r="N769" s="170" t="str">
        <f t="shared" si="223"/>
        <v>1+436.641656574935i</v>
      </c>
      <c r="O769" s="170" t="str">
        <f t="shared" si="224"/>
        <v>0.947220223406543+0.638686628942004i</v>
      </c>
      <c r="P769" s="170" t="str">
        <f t="shared" si="240"/>
        <v>-277.929967470091+414.234494118455i</v>
      </c>
      <c r="Q769" s="170" t="str">
        <f t="shared" si="225"/>
        <v>-0.0906583236169413-0.388990078883181i</v>
      </c>
      <c r="R769" s="170" t="str">
        <f t="shared" si="226"/>
        <v>10000-424.625703363885i</v>
      </c>
      <c r="S769" s="170" t="str">
        <f t="shared" si="227"/>
        <v>-34819.3076758385i</v>
      </c>
      <c r="T769" s="170" t="str">
        <f t="shared" si="236"/>
        <v>9033.25173341518-2982.5754468336i</v>
      </c>
      <c r="U769" s="170" t="str">
        <f t="shared" si="228"/>
        <v>-0.950868603517389+0.313955310193011i</v>
      </c>
      <c r="V769" s="170"/>
    </row>
    <row r="770" spans="1:22" x14ac:dyDescent="0.2">
      <c r="A770" s="8"/>
      <c r="B770" s="170">
        <f t="shared" si="237"/>
        <v>4.6649999999999219</v>
      </c>
      <c r="C770" s="170">
        <f t="shared" si="238"/>
        <v>46238.102139917726</v>
      </c>
      <c r="D770" s="170">
        <f t="shared" si="229"/>
        <v>46.238102139917729</v>
      </c>
      <c r="E770" s="170">
        <f t="shared" si="230"/>
        <v>-8.0774500356937864</v>
      </c>
      <c r="F770" s="170">
        <f t="shared" si="231"/>
        <v>-103.25552139798538</v>
      </c>
      <c r="G770" s="170">
        <f t="shared" si="232"/>
        <v>4.0839508589289404E-3</v>
      </c>
      <c r="H770" s="170">
        <f t="shared" si="233"/>
        <v>161.58167542892281</v>
      </c>
      <c r="I770" s="170">
        <f t="shared" si="234"/>
        <v>-8.0733660848348574</v>
      </c>
      <c r="J770" s="170">
        <f t="shared" si="235"/>
        <v>58.326154030937431</v>
      </c>
      <c r="K770" s="170" t="str">
        <f t="shared" si="221"/>
        <v>1+0.462040683454876i</v>
      </c>
      <c r="L770" s="170" t="str">
        <f t="shared" si="222"/>
        <v>1-0.0673357138549082i</v>
      </c>
      <c r="M770" s="170" t="str">
        <f t="shared" si="239"/>
        <v>1.03111183925044+0.394704969599968i</v>
      </c>
      <c r="N770" s="170" t="str">
        <f t="shared" si="223"/>
        <v>1+441.69772866521i</v>
      </c>
      <c r="O770" s="170" t="str">
        <f t="shared" si="224"/>
        <v>0.945990824477772+0.646082271548246i</v>
      </c>
      <c r="P770" s="170" t="str">
        <f t="shared" si="240"/>
        <v>-284.427081049242+418.488080781509i</v>
      </c>
      <c r="Q770" s="170" t="str">
        <f t="shared" si="225"/>
        <v>-0.090473324848206-0.384060576148955i</v>
      </c>
      <c r="R770" s="170" t="str">
        <f t="shared" si="226"/>
        <v>10000-419.765053131248i</v>
      </c>
      <c r="S770" s="170" t="str">
        <f t="shared" si="227"/>
        <v>-34420.7343567624i</v>
      </c>
      <c r="T770" s="170" t="str">
        <f t="shared" si="236"/>
        <v>9017.60152328676-3002.9603016896i</v>
      </c>
      <c r="U770" s="170" t="str">
        <f t="shared" si="228"/>
        <v>-0.949221212977555+0.316101084388379i</v>
      </c>
      <c r="V770" s="170"/>
    </row>
    <row r="771" spans="1:22" x14ac:dyDescent="0.2">
      <c r="A771" s="8"/>
      <c r="B771" s="170">
        <f t="shared" si="237"/>
        <v>4.6699999999999218</v>
      </c>
      <c r="C771" s="170">
        <f t="shared" si="238"/>
        <v>46773.514128711417</v>
      </c>
      <c r="D771" s="170">
        <f t="shared" si="229"/>
        <v>46.773514128711419</v>
      </c>
      <c r="E771" s="170">
        <f t="shared" si="230"/>
        <v>-8.1834703002962605</v>
      </c>
      <c r="F771" s="170">
        <f t="shared" si="231"/>
        <v>-103.39289676346014</v>
      </c>
      <c r="G771" s="170">
        <f t="shared" si="232"/>
        <v>-3.7825806503396322E-3</v>
      </c>
      <c r="H771" s="170">
        <f t="shared" si="233"/>
        <v>161.43338129088977</v>
      </c>
      <c r="I771" s="170">
        <f t="shared" si="234"/>
        <v>-8.1872528809466001</v>
      </c>
      <c r="J771" s="170">
        <f t="shared" si="235"/>
        <v>58.040484527429626</v>
      </c>
      <c r="K771" s="170" t="str">
        <f t="shared" si="221"/>
        <v>1+0.467390862415153i</v>
      </c>
      <c r="L771" s="170" t="str">
        <f t="shared" si="222"/>
        <v>1-0.0681154246735487i</v>
      </c>
      <c r="M771" s="170" t="str">
        <f t="shared" si="239"/>
        <v>1.03183652708194+0.399275437741604i</v>
      </c>
      <c r="N771" s="170" t="str">
        <f t="shared" si="223"/>
        <v>1+446.81234731099i</v>
      </c>
      <c r="O771" s="170" t="str">
        <f t="shared" si="224"/>
        <v>0.944732789169243+0.65356355165977i</v>
      </c>
      <c r="P771" s="170" t="str">
        <f t="shared" si="240"/>
        <v>-291.07553184484+422.771838662028i</v>
      </c>
      <c r="Q771" s="170" t="str">
        <f t="shared" si="225"/>
        <v>-0.0902851311888782-0.379185831461266i</v>
      </c>
      <c r="R771" s="170" t="str">
        <f t="shared" si="226"/>
        <v>10000-414.960042301729i</v>
      </c>
      <c r="S771" s="170" t="str">
        <f t="shared" si="227"/>
        <v>-34026.7234687419i</v>
      </c>
      <c r="T771" s="170" t="str">
        <f t="shared" si="236"/>
        <v>9001.64281133705-3023.55018998877i</v>
      </c>
      <c r="U771" s="170" t="str">
        <f t="shared" si="228"/>
        <v>-0.947541348561796+0.31826844105145i</v>
      </c>
      <c r="V771" s="170"/>
    </row>
    <row r="772" spans="1:22" x14ac:dyDescent="0.2">
      <c r="A772" s="8"/>
      <c r="B772" s="170">
        <f t="shared" si="237"/>
        <v>4.6749999999999217</v>
      </c>
      <c r="C772" s="170">
        <f t="shared" si="238"/>
        <v>47315.125896139551</v>
      </c>
      <c r="D772" s="170">
        <f t="shared" si="229"/>
        <v>47.315125896139548</v>
      </c>
      <c r="E772" s="170">
        <f t="shared" si="230"/>
        <v>-8.2895772246238817</v>
      </c>
      <c r="F772" s="170">
        <f t="shared" si="231"/>
        <v>-103.53134023021791</v>
      </c>
      <c r="G772" s="170">
        <f t="shared" si="232"/>
        <v>-1.1810265044724835E-2</v>
      </c>
      <c r="H772" s="170">
        <f t="shared" si="233"/>
        <v>161.28305628213465</v>
      </c>
      <c r="I772" s="170">
        <f t="shared" si="234"/>
        <v>-8.3013874896686062</v>
      </c>
      <c r="J772" s="170">
        <f t="shared" si="235"/>
        <v>57.751716051916745</v>
      </c>
      <c r="K772" s="170" t="str">
        <f t="shared" si="221"/>
        <v>1+0.472802993527984i</v>
      </c>
      <c r="L772" s="170" t="str">
        <f t="shared" si="222"/>
        <v>1-0.0689041641179497i</v>
      </c>
      <c r="M772" s="170" t="str">
        <f t="shared" si="239"/>
        <v>1.03257809506151+0.403898829410034i</v>
      </c>
      <c r="N772" s="170" t="str">
        <f t="shared" si="223"/>
        <v>1+451.986190449436i</v>
      </c>
      <c r="O772" s="170" t="str">
        <f t="shared" si="224"/>
        <v>0.943445450453983+0.661131460912151i</v>
      </c>
      <c r="P772" s="170" t="str">
        <f t="shared" si="240"/>
        <v>-297.878844953499+427.08544650846i</v>
      </c>
      <c r="Q772" s="170" t="str">
        <f t="shared" si="225"/>
        <v>-0.0900937551467896-0.374365271442897i</v>
      </c>
      <c r="R772" s="170" t="str">
        <f t="shared" si="226"/>
        <v>10000-410.210033976349i</v>
      </c>
      <c r="S772" s="170" t="str">
        <f t="shared" si="227"/>
        <v>-33637.2227860607i</v>
      </c>
      <c r="T772" s="170" t="str">
        <f t="shared" si="236"/>
        <v>8985.37074161226-3044.34211724365i</v>
      </c>
      <c r="U772" s="170" t="str">
        <f t="shared" si="228"/>
        <v>-0.945828499117081+0.320457064973016i</v>
      </c>
      <c r="V772" s="170"/>
    </row>
    <row r="773" spans="1:22" x14ac:dyDescent="0.2">
      <c r="A773" s="8"/>
      <c r="B773" s="170">
        <f t="shared" si="237"/>
        <v>4.6799999999999216</v>
      </c>
      <c r="C773" s="170">
        <f t="shared" si="238"/>
        <v>47863.00923225523</v>
      </c>
      <c r="D773" s="170">
        <f t="shared" si="229"/>
        <v>47.86300923225523</v>
      </c>
      <c r="E773" s="170">
        <f t="shared" si="230"/>
        <v>-8.3957711070663912</v>
      </c>
      <c r="F773" s="170">
        <f t="shared" si="231"/>
        <v>-103.67085542978215</v>
      </c>
      <c r="G773" s="170">
        <f t="shared" si="232"/>
        <v>-2.0002427415145779E-2</v>
      </c>
      <c r="H773" s="170">
        <f t="shared" si="233"/>
        <v>161.13069405659004</v>
      </c>
      <c r="I773" s="170">
        <f t="shared" si="234"/>
        <v>-8.4157735344815361</v>
      </c>
      <c r="J773" s="170">
        <f t="shared" si="235"/>
        <v>57.459838626807894</v>
      </c>
      <c r="K773" s="170" t="str">
        <f t="shared" si="221"/>
        <v>1+0.478277794165485i</v>
      </c>
      <c r="L773" s="170" t="str">
        <f t="shared" si="222"/>
        <v>1-0.06970203673467i</v>
      </c>
      <c r="M773" s="170" t="str">
        <f t="shared" si="239"/>
        <v>1.0333369363783+0.408575757430815i</v>
      </c>
      <c r="N773" s="170" t="str">
        <f t="shared" si="223"/>
        <v>1+457.21994386785i</v>
      </c>
      <c r="O773" s="170" t="str">
        <f t="shared" si="224"/>
        <v>0.942128125767967+0.668787002423563i</v>
      </c>
      <c r="P773" s="170" t="str">
        <f t="shared" si="240"/>
        <v>-304.840627581881+431.428555782376i</v>
      </c>
      <c r="Q773" s="170" t="str">
        <f t="shared" si="225"/>
        <v>-0.0898992103279476-0.369598330153904i</v>
      </c>
      <c r="R773" s="170" t="str">
        <f t="shared" si="226"/>
        <v>10000-405.514398546648i</v>
      </c>
      <c r="S773" s="170" t="str">
        <f t="shared" si="227"/>
        <v>-33252.1806808251i</v>
      </c>
      <c r="T773" s="170" t="str">
        <f t="shared" si="236"/>
        <v>8968.78043499126-3065.33296934806i</v>
      </c>
      <c r="U773" s="170" t="str">
        <f t="shared" si="228"/>
        <v>-0.944082151051713+0.322666628352428i</v>
      </c>
      <c r="V773" s="170"/>
    </row>
    <row r="774" spans="1:22" x14ac:dyDescent="0.2">
      <c r="A774" s="8"/>
      <c r="B774" s="170">
        <f t="shared" si="237"/>
        <v>4.6849999999999214</v>
      </c>
      <c r="C774" s="170">
        <f t="shared" si="238"/>
        <v>48417.236758401232</v>
      </c>
      <c r="D774" s="170">
        <f t="shared" si="229"/>
        <v>48.417236758401231</v>
      </c>
      <c r="E774" s="170">
        <f t="shared" si="230"/>
        <v>-8.50205221278555</v>
      </c>
      <c r="F774" s="170">
        <f t="shared" si="231"/>
        <v>-103.81144601095244</v>
      </c>
      <c r="G774" s="170">
        <f t="shared" si="232"/>
        <v>-2.8362440922378059E-2</v>
      </c>
      <c r="H774" s="170">
        <f t="shared" si="233"/>
        <v>160.97628840154488</v>
      </c>
      <c r="I774" s="170">
        <f t="shared" si="234"/>
        <v>-8.5304146537079273</v>
      </c>
      <c r="J774" s="170">
        <f t="shared" si="235"/>
        <v>57.16484239059244</v>
      </c>
      <c r="K774" s="170" t="str">
        <f t="shared" si="221"/>
        <v>1+0.483815990006549i</v>
      </c>
      <c r="L774" s="170" t="str">
        <f t="shared" si="222"/>
        <v>1-0.0705091482808609i</v>
      </c>
      <c r="M774" s="170" t="str">
        <f t="shared" si="239"/>
        <v>1.03411345338002+0.413306841725688i</v>
      </c>
      <c r="N774" s="170" t="str">
        <f t="shared" si="223"/>
        <v>1+462.514301294582i</v>
      </c>
      <c r="O774" s="170" t="str">
        <f t="shared" si="224"/>
        <v>0.940780116648207+0.676531190927741i</v>
      </c>
      <c r="P774" s="170" t="str">
        <f t="shared" si="240"/>
        <v>-311.964570959287+435.800789514309i</v>
      </c>
      <c r="Q774" s="170" t="str">
        <f t="shared" si="225"/>
        <v>-0.0897015114679863-0.364884448967445i</v>
      </c>
      <c r="R774" s="170" t="str">
        <f t="shared" si="226"/>
        <v>10000-400.872513611236i</v>
      </c>
      <c r="S774" s="170" t="str">
        <f t="shared" si="227"/>
        <v>-32871.5461161214i</v>
      </c>
      <c r="T774" s="170" t="str">
        <f t="shared" si="236"/>
        <v>8951.86699166975-3086.51950966932i</v>
      </c>
      <c r="U774" s="170" t="str">
        <f t="shared" si="228"/>
        <v>-0.942301788596817+0.324896790491508i</v>
      </c>
      <c r="V774" s="170"/>
    </row>
    <row r="775" spans="1:22" x14ac:dyDescent="0.2">
      <c r="A775" s="8"/>
      <c r="B775" s="170">
        <f t="shared" si="237"/>
        <v>4.6899999999999213</v>
      </c>
      <c r="C775" s="170">
        <f t="shared" si="238"/>
        <v>48977.881936835816</v>
      </c>
      <c r="D775" s="170">
        <f t="shared" si="229"/>
        <v>48.977881936835814</v>
      </c>
      <c r="E775" s="170">
        <f t="shared" si="230"/>
        <v>-8.6084207728006437</v>
      </c>
      <c r="F775" s="170">
        <f t="shared" si="231"/>
        <v>-103.9531156472422</v>
      </c>
      <c r="G775" s="170">
        <f t="shared" si="232"/>
        <v>-3.6893727040898244E-2</v>
      </c>
      <c r="H775" s="170">
        <f t="shared" si="233"/>
        <v>160.81983324690995</v>
      </c>
      <c r="I775" s="170">
        <f t="shared" si="234"/>
        <v>-8.6453144998415414</v>
      </c>
      <c r="J775" s="170">
        <f t="shared" si="235"/>
        <v>56.866717599667751</v>
      </c>
      <c r="K775" s="170" t="str">
        <f t="shared" si="221"/>
        <v>1+0.489418315133037i</v>
      </c>
      <c r="L775" s="170" t="str">
        <f t="shared" si="222"/>
        <v>1-0.0713256057382835i</v>
      </c>
      <c r="M775" s="170" t="str">
        <f t="shared" si="239"/>
        <v>1.03490805778627+0.418092709394754i</v>
      </c>
      <c r="N775" s="170" t="str">
        <f t="shared" si="223"/>
        <v>1+467.869964490971i</v>
      </c>
      <c r="O775" s="170" t="str">
        <f t="shared" si="224"/>
        <v>0.939400708362426+0.684365052908484i</v>
      </c>
      <c r="P775" s="170" t="str">
        <f t="shared" si="240"/>
        <v>-319.254452294791+440.20174111723i</v>
      </c>
      <c r="Q775" s="170" t="str">
        <f t="shared" si="225"/>
        <v>-0.0895006744620968-0.36022307644491i</v>
      </c>
      <c r="R775" s="170" t="str">
        <f t="shared" si="226"/>
        <v>10000-396.283763893293i</v>
      </c>
      <c r="S775" s="170" t="str">
        <f t="shared" si="227"/>
        <v>-32495.2686392501i</v>
      </c>
      <c r="T775" s="170" t="str">
        <f t="shared" si="236"/>
        <v>8934.62549377565-3107.89837615183i</v>
      </c>
      <c r="U775" s="170" t="str">
        <f t="shared" si="228"/>
        <v>-0.940486894081649+0.327147197489667i</v>
      </c>
      <c r="V775" s="170"/>
    </row>
    <row r="776" spans="1:22" x14ac:dyDescent="0.2">
      <c r="A776" s="8"/>
      <c r="B776" s="170">
        <f t="shared" si="237"/>
        <v>4.6949999999999212</v>
      </c>
      <c r="C776" s="170">
        <f t="shared" si="238"/>
        <v>49545.019080470112</v>
      </c>
      <c r="D776" s="170">
        <f t="shared" si="229"/>
        <v>49.545019080470112</v>
      </c>
      <c r="E776" s="170">
        <f t="shared" si="230"/>
        <v>-8.7148769831001065</v>
      </c>
      <c r="F776" s="170">
        <f t="shared" si="231"/>
        <v>-104.09586804465766</v>
      </c>
      <c r="G776" s="170">
        <f t="shared" si="232"/>
        <v>-4.5599755774698165E-2</v>
      </c>
      <c r="H776" s="170">
        <f t="shared" si="233"/>
        <v>160.66132267467233</v>
      </c>
      <c r="I776" s="170">
        <f t="shared" si="234"/>
        <v>-8.7604767388748055</v>
      </c>
      <c r="J776" s="170">
        <f t="shared" si="235"/>
        <v>56.565454630014671</v>
      </c>
      <c r="K776" s="170" t="str">
        <f t="shared" si="221"/>
        <v>1+0.495085512127077i</v>
      </c>
      <c r="L776" s="170" t="str">
        <f t="shared" si="222"/>
        <v>1-0.0721515173274895i</v>
      </c>
      <c r="M776" s="170" t="str">
        <f t="shared" si="239"/>
        <v>1.03572117090683+0.422933994799587i</v>
      </c>
      <c r="N776" s="170" t="str">
        <f t="shared" si="223"/>
        <v>1+473.287643344375i</v>
      </c>
      <c r="O776" s="170" t="str">
        <f t="shared" si="224"/>
        <v>0.937989169530093+0.692289626735711i</v>
      </c>
      <c r="P776" s="170" t="str">
        <f t="shared" si="240"/>
        <v>-326.714136779972+444.630973156181i</v>
      </c>
      <c r="Q776" s="170" t="str">
        <f t="shared" si="225"/>
        <v>-0.0892967163933406-0.355613668210313i</v>
      </c>
      <c r="R776" s="170" t="str">
        <f t="shared" si="226"/>
        <v>10000-391.747541159016i</v>
      </c>
      <c r="S776" s="170" t="str">
        <f t="shared" si="227"/>
        <v>-32123.2983750392i</v>
      </c>
      <c r="T776" s="170" t="str">
        <f t="shared" si="236"/>
        <v>8917.05100811793-3129.4660784356i</v>
      </c>
      <c r="U776" s="170" t="str">
        <f t="shared" si="228"/>
        <v>-0.938636948222941+0.32941748194059i</v>
      </c>
      <c r="V776" s="170"/>
    </row>
    <row r="777" spans="1:22" x14ac:dyDescent="0.2">
      <c r="A777" s="8"/>
      <c r="B777" s="170">
        <f t="shared" si="237"/>
        <v>4.6999999999999211</v>
      </c>
      <c r="C777" s="170">
        <f t="shared" si="238"/>
        <v>50118.723362718214</v>
      </c>
      <c r="D777" s="170">
        <f t="shared" si="229"/>
        <v>50.118723362718214</v>
      </c>
      <c r="E777" s="170">
        <f t="shared" si="230"/>
        <v>-8.8214210037798519</v>
      </c>
      <c r="F777" s="170">
        <f t="shared" si="231"/>
        <v>-104.23970694981317</v>
      </c>
      <c r="G777" s="170">
        <f t="shared" si="232"/>
        <v>-5.44840458430952E-2</v>
      </c>
      <c r="H777" s="170">
        <f t="shared" si="233"/>
        <v>160.50075092853399</v>
      </c>
      <c r="I777" s="170">
        <f t="shared" si="234"/>
        <v>-8.875905049622947</v>
      </c>
      <c r="J777" s="170">
        <f t="shared" si="235"/>
        <v>56.261043978720821</v>
      </c>
      <c r="K777" s="170" t="str">
        <f t="shared" si="221"/>
        <v>1+0.500818332169491i</v>
      </c>
      <c r="L777" s="170" t="str">
        <f t="shared" si="222"/>
        <v>1-0.0729869925221654i</v>
      </c>
      <c r="M777" s="170" t="str">
        <f t="shared" si="239"/>
        <v>1.03655322386502+0.427831339647326i</v>
      </c>
      <c r="N777" s="170" t="str">
        <f t="shared" si="223"/>
        <v>1+478.768055962256i</v>
      </c>
      <c r="O777" s="170" t="str">
        <f t="shared" si="224"/>
        <v>0.936544751734635+0.700305962803099i</v>
      </c>
      <c r="P777" s="170" t="str">
        <f t="shared" si="240"/>
        <v>-334.347579638281+449.088016072448i</v>
      </c>
      <c r="Q777" s="170" t="str">
        <f t="shared" si="225"/>
        <v>-0.08908965555925-0.351055686824078i</v>
      </c>
      <c r="R777" s="170" t="str">
        <f t="shared" si="226"/>
        <v>10000-387.263244136991i</v>
      </c>
      <c r="S777" s="170" t="str">
        <f t="shared" si="227"/>
        <v>-31755.5860192333i</v>
      </c>
      <c r="T777" s="170" t="str">
        <f t="shared" si="236"/>
        <v>8899.13858907194-3151.21899499517i</v>
      </c>
      <c r="U777" s="170" t="str">
        <f t="shared" si="228"/>
        <v>-0.936751430428626+0.331707262631071i</v>
      </c>
      <c r="V777" s="170"/>
    </row>
    <row r="778" spans="1:22" x14ac:dyDescent="0.2">
      <c r="A778" s="8"/>
      <c r="B778" s="170">
        <f t="shared" si="237"/>
        <v>4.704999999999921</v>
      </c>
      <c r="C778" s="170">
        <f t="shared" si="238"/>
        <v>50699.070827461313</v>
      </c>
      <c r="D778" s="170">
        <f t="shared" si="229"/>
        <v>50.699070827461313</v>
      </c>
      <c r="E778" s="170">
        <f t="shared" si="230"/>
        <v>-8.9280529582129784</v>
      </c>
      <c r="F778" s="170">
        <f t="shared" si="231"/>
        <v>-104.38463615838617</v>
      </c>
      <c r="G778" s="170">
        <f t="shared" si="232"/>
        <v>-6.3550164835271136E-2</v>
      </c>
      <c r="H778" s="170">
        <f t="shared" si="233"/>
        <v>160.33811242373383</v>
      </c>
      <c r="I778" s="170">
        <f t="shared" si="234"/>
        <v>-8.9916031230482503</v>
      </c>
      <c r="J778" s="170">
        <f t="shared" si="235"/>
        <v>55.953476265347661</v>
      </c>
      <c r="K778" s="170" t="str">
        <f t="shared" si="221"/>
        <v>1+0.506617535139366i</v>
      </c>
      <c r="L778" s="170" t="str">
        <f t="shared" si="222"/>
        <v>1-0.0738321420636434i</v>
      </c>
      <c r="M778" s="170" t="str">
        <f t="shared" si="239"/>
        <v>1.03740465782634+0.432785393075723i</v>
      </c>
      <c r="N778" s="170" t="str">
        <f t="shared" si="223"/>
        <v>1+484.311928767371i</v>
      </c>
      <c r="O778" s="170" t="str">
        <f t="shared" si="224"/>
        <v>0.935066689126616+0.708415123667312i</v>
      </c>
      <c r="P778" s="170" t="str">
        <f t="shared" si="240"/>
        <v>-342.158828222165+453.572366860698i</v>
      </c>
      <c r="Q778" s="170" t="str">
        <f t="shared" si="225"/>
        <v>-0.0888795114966426-0.346548601656172i</v>
      </c>
      <c r="R778" s="170" t="str">
        <f t="shared" si="226"/>
        <v>10000-382.830278438508i</v>
      </c>
      <c r="S778" s="170" t="str">
        <f t="shared" si="227"/>
        <v>-31392.0828319577i</v>
      </c>
      <c r="T778" s="170" t="str">
        <f t="shared" si="236"/>
        <v>8880.88328160406-3173.15337030379i</v>
      </c>
      <c r="U778" s="170" t="str">
        <f t="shared" si="228"/>
        <v>-0.934829819116218+0.334016144242505i</v>
      </c>
      <c r="V778" s="170"/>
    </row>
    <row r="779" spans="1:22" x14ac:dyDescent="0.2">
      <c r="A779" s="8"/>
      <c r="B779" s="170">
        <f t="shared" si="237"/>
        <v>4.7099999999999209</v>
      </c>
      <c r="C779" s="170">
        <f t="shared" si="238"/>
        <v>51286.138399127165</v>
      </c>
      <c r="D779" s="170">
        <f t="shared" si="229"/>
        <v>51.286138399127168</v>
      </c>
      <c r="E779" s="170">
        <f t="shared" si="230"/>
        <v>-9.0347729322528973</v>
      </c>
      <c r="F779" s="170">
        <f t="shared" si="231"/>
        <v>-104.53065952389967</v>
      </c>
      <c r="G779" s="170">
        <f t="shared" si="232"/>
        <v>-7.2801729332297435E-2</v>
      </c>
      <c r="H779" s="170">
        <f t="shared" si="233"/>
        <v>160.17340175705311</v>
      </c>
      <c r="I779" s="170">
        <f t="shared" si="234"/>
        <v>-9.1075746615851951</v>
      </c>
      <c r="J779" s="170">
        <f t="shared" si="235"/>
        <v>55.642742233153442</v>
      </c>
      <c r="K779" s="170" t="str">
        <f t="shared" si="221"/>
        <v>1+0.512483889714774i</v>
      </c>
      <c r="L779" s="170" t="str">
        <f t="shared" si="222"/>
        <v>1-0.0746870779755796i</v>
      </c>
      <c r="M779" s="170" t="str">
        <f t="shared" si="239"/>
        <v>1.03827592423236+0.437796811739194i</v>
      </c>
      <c r="N779" s="170" t="str">
        <f t="shared" si="223"/>
        <v>1+489.919996594056i</v>
      </c>
      <c r="O779" s="170" t="str">
        <f t="shared" si="224"/>
        <v>0.933554198017678+0.716618184188836i</v>
      </c>
      <c r="P779" s="170" t="str">
        <f t="shared" si="240"/>
        <v>-350.152024159015+458.083487697376i</v>
      </c>
      <c r="Q779" s="170" t="str">
        <f t="shared" si="225"/>
        <v>-0.0886663050045067-0.34209188875868i</v>
      </c>
      <c r="R779" s="170" t="str">
        <f t="shared" si="226"/>
        <v>10000-378.448056478766i</v>
      </c>
      <c r="S779" s="170" t="str">
        <f t="shared" si="227"/>
        <v>-31032.7406312587i</v>
      </c>
      <c r="T779" s="170" t="str">
        <f t="shared" si="236"/>
        <v>8862.28012443802-3195.26531202786i</v>
      </c>
      <c r="U779" s="170" t="str">
        <f t="shared" si="228"/>
        <v>-0.932871592046109+0.336343717055565i</v>
      </c>
      <c r="V779" s="170"/>
    </row>
    <row r="780" spans="1:22" x14ac:dyDescent="0.2">
      <c r="A780" s="8"/>
      <c r="B780" s="170">
        <f t="shared" si="237"/>
        <v>4.7149999999999208</v>
      </c>
      <c r="C780" s="170">
        <f t="shared" si="238"/>
        <v>51880.003892886678</v>
      </c>
      <c r="D780" s="170">
        <f t="shared" si="229"/>
        <v>51.880003892886677</v>
      </c>
      <c r="E780" s="170">
        <f t="shared" si="230"/>
        <v>-9.1415809734734506</v>
      </c>
      <c r="F780" s="170">
        <f t="shared" si="231"/>
        <v>-104.67778096683412</v>
      </c>
      <c r="G780" s="170">
        <f t="shared" si="232"/>
        <v>-8.2242404994788187E-2</v>
      </c>
      <c r="H780" s="170">
        <f t="shared" si="233"/>
        <v>160.00661371699934</v>
      </c>
      <c r="I780" s="170">
        <f t="shared" si="234"/>
        <v>-9.2238233784682393</v>
      </c>
      <c r="J780" s="170">
        <f t="shared" si="235"/>
        <v>55.328832750165219</v>
      </c>
      <c r="K780" s="170" t="str">
        <f t="shared" si="221"/>
        <v>1+0.518418173474661i</v>
      </c>
      <c r="L780" s="170" t="str">
        <f t="shared" si="222"/>
        <v>1-0.0755519135788033i</v>
      </c>
      <c r="M780" s="170" t="str">
        <f t="shared" si="239"/>
        <v>1.03916748504004+0.442866259895858i</v>
      </c>
      <c r="N780" s="170" t="str">
        <f t="shared" si="223"/>
        <v>1+495.593002785626i</v>
      </c>
      <c r="O780" s="170" t="str">
        <f t="shared" si="224"/>
        <v>0.932006476465016+0.724916231674463i</v>
      </c>
      <c r="P780" s="170" t="str">
        <f t="shared" si="240"/>
        <v>-358.331405547123+462.620804518623i</v>
      </c>
      <c r="Q780" s="170" t="str">
        <f t="shared" si="225"/>
        <v>-0.0884500581649035-0.337685030737837i</v>
      </c>
      <c r="R780" s="170" t="str">
        <f t="shared" si="226"/>
        <v>10000-374.115997398988i</v>
      </c>
      <c r="S780" s="170" t="str">
        <f t="shared" si="227"/>
        <v>-30677.511786717i</v>
      </c>
      <c r="T780" s="170" t="str">
        <f t="shared" si="236"/>
        <v>8843.32415336569-3217.55078825759i</v>
      </c>
      <c r="U780" s="170" t="str">
        <f t="shared" si="228"/>
        <v>-0.930876226670074+0.338689556658694i</v>
      </c>
      <c r="V780" s="170"/>
    </row>
    <row r="781" spans="1:22" x14ac:dyDescent="0.2">
      <c r="A781" s="8"/>
      <c r="B781" s="170">
        <f t="shared" si="237"/>
        <v>4.7199999999999207</v>
      </c>
      <c r="C781" s="170">
        <f t="shared" si="238"/>
        <v>52480.746024967717</v>
      </c>
      <c r="D781" s="170">
        <f t="shared" si="229"/>
        <v>52.480746024967715</v>
      </c>
      <c r="E781" s="170">
        <f t="shared" si="230"/>
        <v>-9.2484770904478033</v>
      </c>
      <c r="F781" s="170">
        <f t="shared" si="231"/>
        <v>-104.82600448406058</v>
      </c>
      <c r="G781" s="170">
        <f t="shared" si="232"/>
        <v>-9.1875906615304509E-2</v>
      </c>
      <c r="H781" s="170">
        <f t="shared" si="233"/>
        <v>159.83774329416838</v>
      </c>
      <c r="I781" s="170">
        <f t="shared" si="234"/>
        <v>-9.340352997063107</v>
      </c>
      <c r="J781" s="170">
        <f t="shared" si="235"/>
        <v>55.011738810107801</v>
      </c>
      <c r="K781" s="170" t="str">
        <f t="shared" si="221"/>
        <v>1+0.524421173001911i</v>
      </c>
      <c r="L781" s="170" t="str">
        <f t="shared" si="222"/>
        <v>1-0.0764267635063368i</v>
      </c>
      <c r="M781" s="170" t="str">
        <f t="shared" si="239"/>
        <v>1.04007981296673+0.447994409495574i</v>
      </c>
      <c r="N781" s="170" t="str">
        <f t="shared" si="223"/>
        <v>1+501.331699292908i</v>
      </c>
      <c r="O781" s="170" t="str">
        <f t="shared" si="224"/>
        <v>0.930422703846175+0.733310366021395i</v>
      </c>
      <c r="P781" s="170" t="str">
        <f t="shared" si="240"/>
        <v>-366.701309202764+467.183705545926i</v>
      </c>
      <c r="Q781" s="170" t="str">
        <f t="shared" si="225"/>
        <v>-0.0882307943617885-0.333327516625626i</v>
      </c>
      <c r="R781" s="170" t="str">
        <f t="shared" si="226"/>
        <v>10000-369.833526989436i</v>
      </c>
      <c r="S781" s="170" t="str">
        <f t="shared" si="227"/>
        <v>-30326.3492131337i</v>
      </c>
      <c r="T781" s="170" t="str">
        <f t="shared" si="236"/>
        <v>8824.01040470412-3240.00562477916i</v>
      </c>
      <c r="U781" s="170" t="str">
        <f t="shared" si="228"/>
        <v>-0.928843200495172+0.341053223660965i</v>
      </c>
      <c r="V781" s="170"/>
    </row>
    <row r="782" spans="1:22" x14ac:dyDescent="0.2">
      <c r="A782" s="8"/>
      <c r="B782" s="170">
        <f t="shared" si="237"/>
        <v>4.7249999999999206</v>
      </c>
      <c r="C782" s="170">
        <f t="shared" si="238"/>
        <v>53088.444423089175</v>
      </c>
      <c r="D782" s="170">
        <f t="shared" si="229"/>
        <v>53.088444423089172</v>
      </c>
      <c r="E782" s="170">
        <f t="shared" si="230"/>
        <v>-9.3554612520704232</v>
      </c>
      <c r="F782" s="170">
        <f t="shared" si="231"/>
        <v>-104.97533415858692</v>
      </c>
      <c r="G782" s="170">
        <f t="shared" si="232"/>
        <v>-0.10170599813346903</v>
      </c>
      <c r="H782" s="170">
        <f t="shared" si="233"/>
        <v>159.66678569178109</v>
      </c>
      <c r="I782" s="170">
        <f t="shared" si="234"/>
        <v>-9.4571672502038915</v>
      </c>
      <c r="J782" s="170">
        <f t="shared" si="235"/>
        <v>54.691451533194169</v>
      </c>
      <c r="K782" s="170" t="str">
        <f t="shared" si="221"/>
        <v>1+0.530493683987609i</v>
      </c>
      <c r="L782" s="170" t="str">
        <f t="shared" si="222"/>
        <v>1-0.0773117437185905i</v>
      </c>
      <c r="M782" s="170" t="str">
        <f t="shared" si="239"/>
        <v>1.04101339174078+0.453181940269018i</v>
      </c>
      <c r="N782" s="170" t="str">
        <f t="shared" si="223"/>
        <v>1+507.136846773907i</v>
      </c>
      <c r="O782" s="170" t="str">
        <f t="shared" si="224"/>
        <v>0.928802040423948+0.741801699863049i</v>
      </c>
      <c r="P782" s="170" t="str">
        <f t="shared" si="240"/>
        <v>-375.266172959647+471.771539757635i</v>
      </c>
      <c r="Q782" s="170" t="str">
        <f t="shared" si="225"/>
        <v>-0.0880085382976434-0.329018841750953i</v>
      </c>
      <c r="R782" s="170" t="str">
        <f t="shared" si="226"/>
        <v>10000-365.600077613297i</v>
      </c>
      <c r="S782" s="170" t="str">
        <f t="shared" si="227"/>
        <v>-29979.2063642904i</v>
      </c>
      <c r="T782" s="170" t="str">
        <f t="shared" si="236"/>
        <v>8804.33391890162-3262.62550239469i</v>
      </c>
      <c r="U782" s="170" t="str">
        <f t="shared" si="228"/>
        <v>-0.92677199146333+0.343434263409968i</v>
      </c>
      <c r="V782" s="170"/>
    </row>
    <row r="783" spans="1:22" x14ac:dyDescent="0.2">
      <c r="A783" s="8"/>
      <c r="B783" s="170">
        <f t="shared" si="237"/>
        <v>4.7299999999999205</v>
      </c>
      <c r="C783" s="170">
        <f t="shared" si="238"/>
        <v>53703.179637015499</v>
      </c>
      <c r="D783" s="170">
        <f t="shared" si="229"/>
        <v>53.703179637015502</v>
      </c>
      <c r="E783" s="170">
        <f t="shared" si="230"/>
        <v>-9.4625333869245036</v>
      </c>
      <c r="F783" s="170">
        <f t="shared" si="231"/>
        <v>-105.12577416961041</v>
      </c>
      <c r="G783" s="170">
        <f t="shared" si="232"/>
        <v>-0.11173649261253833</v>
      </c>
      <c r="H783" s="170">
        <f t="shared" si="233"/>
        <v>159.49373633638928</v>
      </c>
      <c r="I783" s="170">
        <f t="shared" si="234"/>
        <v>-9.5742698795370416</v>
      </c>
      <c r="J783" s="170">
        <f t="shared" si="235"/>
        <v>54.367962166778867</v>
      </c>
      <c r="K783" s="170" t="str">
        <f t="shared" si="221"/>
        <v>1+0.536636511336508i</v>
      </c>
      <c r="L783" s="170" t="str">
        <f t="shared" si="222"/>
        <v>1-0.0782069715187329i</v>
      </c>
      <c r="M783" s="170" t="str">
        <f t="shared" si="239"/>
        <v>1.04196871635801+0.458429539817775i</v>
      </c>
      <c r="N783" s="170" t="str">
        <f t="shared" si="223"/>
        <v>1+513.009214694635i</v>
      </c>
      <c r="O783" s="170" t="str">
        <f t="shared" si="224"/>
        <v>0.927143626901137+0.750391358716528i</v>
      </c>
      <c r="P783" s="170" t="str">
        <f t="shared" si="240"/>
        <v>-384.030538021905+476.383615304405i</v>
      </c>
      <c r="Q783" s="170" t="str">
        <f t="shared" si="225"/>
        <v>-0.0877833160078447-0.324758507610494i</v>
      </c>
      <c r="R783" s="170" t="str">
        <f t="shared" si="226"/>
        <v>10000-361.415088131442i</v>
      </c>
      <c r="S783" s="170" t="str">
        <f t="shared" si="227"/>
        <v>-29636.0372267783i</v>
      </c>
      <c r="T783" s="170" t="str">
        <f t="shared" si="236"/>
        <v>8784.28974429432-3285.40595429638i</v>
      </c>
      <c r="U783" s="170" t="str">
        <f t="shared" si="228"/>
        <v>-0.924662078346772+0.345832205715409i</v>
      </c>
      <c r="V783" s="170"/>
    </row>
    <row r="784" spans="1:22" x14ac:dyDescent="0.2">
      <c r="A784" s="8"/>
      <c r="B784" s="170">
        <f t="shared" si="237"/>
        <v>4.7349999999999204</v>
      </c>
      <c r="C784" s="170">
        <f t="shared" si="238"/>
        <v>54325.03314923343</v>
      </c>
      <c r="D784" s="170">
        <f t="shared" si="229"/>
        <v>54.325033149233427</v>
      </c>
      <c r="E784" s="170">
        <f t="shared" si="230"/>
        <v>-9.5696933826975705</v>
      </c>
      <c r="F784" s="170">
        <f t="shared" si="231"/>
        <v>-105.27732880286646</v>
      </c>
      <c r="G784" s="170">
        <f t="shared" si="232"/>
        <v>-0.12197125217597833</v>
      </c>
      <c r="H784" s="170">
        <f t="shared" si="233"/>
        <v>159.31859088875129</v>
      </c>
      <c r="I784" s="170">
        <f t="shared" si="234"/>
        <v>-9.6916646348735487</v>
      </c>
      <c r="J784" s="170">
        <f t="shared" si="235"/>
        <v>54.041262085884824</v>
      </c>
      <c r="K784" s="170" t="str">
        <f t="shared" si="221"/>
        <v>1+0.542850469273721i</v>
      </c>
      <c r="L784" s="170" t="str">
        <f t="shared" si="222"/>
        <v>1-0.0791125655682393i</v>
      </c>
      <c r="M784" s="170" t="str">
        <f t="shared" si="239"/>
        <v>1.04294629334417+0.463737903705482i</v>
      </c>
      <c r="N784" s="170" t="str">
        <f t="shared" si="223"/>
        <v>1+518.949581431098i</v>
      </c>
      <c r="O784" s="170" t="str">
        <f t="shared" si="224"/>
        <v>0.925446583964942+0.759080481131809i</v>
      </c>
      <c r="P784" s="170" t="str">
        <f t="shared" si="240"/>
        <v>-392.999051371904+481.019197866578i</v>
      </c>
      <c r="Q784" s="170" t="str">
        <f t="shared" si="225"/>
        <v>-0.0875551548726831-0.3205460217393i</v>
      </c>
      <c r="R784" s="170" t="str">
        <f t="shared" si="226"/>
        <v>10000-357.278003828048i</v>
      </c>
      <c r="S784" s="170" t="str">
        <f t="shared" si="227"/>
        <v>-29296.7963139i</v>
      </c>
      <c r="T784" s="170" t="str">
        <f t="shared" si="236"/>
        <v>8763.87294101527-3308.34236350077i</v>
      </c>
      <c r="U784" s="170" t="str">
        <f t="shared" si="228"/>
        <v>-0.922512941159503+0.348246564579029i</v>
      </c>
      <c r="V784" s="170"/>
    </row>
    <row r="785" spans="1:22" x14ac:dyDescent="0.2">
      <c r="A785" s="8"/>
      <c r="B785" s="170">
        <f t="shared" si="237"/>
        <v>4.7399999999999203</v>
      </c>
      <c r="C785" s="170">
        <f t="shared" si="238"/>
        <v>54954.087385752449</v>
      </c>
      <c r="D785" s="170">
        <f t="shared" si="229"/>
        <v>54.954087385752452</v>
      </c>
      <c r="E785" s="170">
        <f t="shared" si="230"/>
        <v>-9.6769410856486839</v>
      </c>
      <c r="F785" s="170">
        <f t="shared" si="231"/>
        <v>-105.43000246126381</v>
      </c>
      <c r="G785" s="170">
        <f t="shared" si="232"/>
        <v>-0.13241418790220408</v>
      </c>
      <c r="H785" s="170">
        <f t="shared" si="233"/>
        <v>159.14134525486824</v>
      </c>
      <c r="I785" s="170">
        <f t="shared" si="234"/>
        <v>-9.8093552735508887</v>
      </c>
      <c r="J785" s="170">
        <f t="shared" si="235"/>
        <v>53.71134279360443</v>
      </c>
      <c r="K785" s="170" t="str">
        <f t="shared" si="221"/>
        <v>1+0.549136381452641i</v>
      </c>
      <c r="L785" s="170" t="str">
        <f t="shared" si="222"/>
        <v>1-0.0800286459026199i</v>
      </c>
      <c r="M785" s="170" t="str">
        <f t="shared" si="239"/>
        <v>1.04394664102352+0.469107735550021i</v>
      </c>
      <c r="N785" s="170" t="str">
        <f t="shared" si="223"/>
        <v>1+524.958734372473i</v>
      </c>
      <c r="O785" s="170" t="str">
        <f t="shared" si="224"/>
        <v>0.923710011820733+0.767870218842657i</v>
      </c>
      <c r="P785" s="170" t="str">
        <f t="shared" si="240"/>
        <v>-402.176468234134+485.677508951437i</v>
      </c>
      <c r="Q785" s="170" t="str">
        <f t="shared" si="225"/>
        <v>-0.0873240836269519-0.316380897581224i</v>
      </c>
      <c r="R785" s="170" t="str">
        <f t="shared" si="226"/>
        <v>10000-353.18827633707i</v>
      </c>
      <c r="S785" s="170" t="str">
        <f t="shared" si="227"/>
        <v>-28961.4386596398i</v>
      </c>
      <c r="T785" s="170" t="str">
        <f t="shared" si="236"/>
        <v>8743.07858505757-3331.42996035065i</v>
      </c>
      <c r="U785" s="170" t="str">
        <f t="shared" si="228"/>
        <v>-0.920324061585009+0.350676837931648i</v>
      </c>
      <c r="V785" s="170"/>
    </row>
    <row r="786" spans="1:22" x14ac:dyDescent="0.2">
      <c r="A786" s="8"/>
      <c r="B786" s="170">
        <f t="shared" si="237"/>
        <v>4.7449999999999202</v>
      </c>
      <c r="C786" s="170">
        <f t="shared" si="238"/>
        <v>55590.425727030233</v>
      </c>
      <c r="D786" s="170">
        <f t="shared" si="229"/>
        <v>55.590425727030237</v>
      </c>
      <c r="E786" s="170">
        <f t="shared" si="230"/>
        <v>-9.7842763001296635</v>
      </c>
      <c r="F786" s="170">
        <f t="shared" si="231"/>
        <v>-105.58379967579293</v>
      </c>
      <c r="G786" s="170">
        <f t="shared" si="232"/>
        <v>-0.14306925967617148</v>
      </c>
      <c r="H786" s="170">
        <f t="shared" si="233"/>
        <v>158.96199559717971</v>
      </c>
      <c r="I786" s="170">
        <f t="shared" si="234"/>
        <v>-9.9273455598058344</v>
      </c>
      <c r="J786" s="170">
        <f t="shared" si="235"/>
        <v>53.378195921386776</v>
      </c>
      <c r="K786" s="170" t="str">
        <f t="shared" si="221"/>
        <v>1+0.555495081064117i</v>
      </c>
      <c r="L786" s="170" t="str">
        <f t="shared" si="222"/>
        <v>1-0.0809553339473309i</v>
      </c>
      <c r="M786" s="170" t="str">
        <f t="shared" si="239"/>
        <v>1.04497028979365+0.474539747116786i</v>
      </c>
      <c r="N786" s="170" t="str">
        <f t="shared" si="223"/>
        <v>1+531.037470025473i</v>
      </c>
      <c r="O786" s="170" t="str">
        <f t="shared" si="224"/>
        <v>0.921932989714975+0.776761736919284i</v>
      </c>
      <c r="P786" s="170" t="str">
        <f t="shared" si="240"/>
        <v>-411.567654596494+490.35772412818i</v>
      </c>
      <c r="Q786" s="170" t="str">
        <f t="shared" si="225"/>
        <v>-0.087090132367023-0.31226265435928i</v>
      </c>
      <c r="R786" s="170" t="str">
        <f t="shared" si="226"/>
        <v>10000-349.145363569561i</v>
      </c>
      <c r="S786" s="170" t="str">
        <f t="shared" si="227"/>
        <v>-28629.919812704i</v>
      </c>
      <c r="T786" s="170" t="str">
        <f t="shared" si="236"/>
        <v>8721.90177249297-3354.66382009099i</v>
      </c>
      <c r="U786" s="170" t="str">
        <f t="shared" si="228"/>
        <v>-0.918094923420314+0.353122507377999i</v>
      </c>
      <c r="V786" s="170"/>
    </row>
    <row r="787" spans="1:22" x14ac:dyDescent="0.2">
      <c r="A787" s="8"/>
      <c r="B787" s="170">
        <f t="shared" si="237"/>
        <v>4.7499999999999201</v>
      </c>
      <c r="C787" s="170">
        <f t="shared" si="238"/>
        <v>56234.132519024664</v>
      </c>
      <c r="D787" s="170">
        <f t="shared" si="229"/>
        <v>56.234132519024662</v>
      </c>
      <c r="E787" s="170">
        <f t="shared" si="230"/>
        <v>-9.8916987881642431</v>
      </c>
      <c r="F787" s="170">
        <f t="shared" si="231"/>
        <v>-105.73872511669441</v>
      </c>
      <c r="G787" s="170">
        <f t="shared" si="232"/>
        <v>-0.15394047599617838</v>
      </c>
      <c r="H787" s="170">
        <f t="shared" si="233"/>
        <v>158.78053834591222</v>
      </c>
      <c r="I787" s="170">
        <f t="shared" si="234"/>
        <v>-10.045639264160421</v>
      </c>
      <c r="J787" s="170">
        <f t="shared" si="235"/>
        <v>53.041813229217809</v>
      </c>
      <c r="K787" s="170" t="str">
        <f t="shared" si="221"/>
        <v>1+0.561927410946898i</v>
      </c>
      <c r="L787" s="170" t="str">
        <f t="shared" si="222"/>
        <v>1-0.0818927525338688i</v>
      </c>
      <c r="M787" s="170" t="str">
        <f t="shared" si="239"/>
        <v>1.04601778240667+0.480034658413029i</v>
      </c>
      <c r="N787" s="170" t="str">
        <f t="shared" si="223"/>
        <v>1+537.186594119925i</v>
      </c>
      <c r="O787" s="170" t="str">
        <f t="shared" si="224"/>
        <v>0.920114575447024+0.78575621392278i</v>
      </c>
      <c r="P787" s="170" t="str">
        <f t="shared" si="240"/>
        <v>-421.177589790298+495.05897119841i</v>
      </c>
      <c r="Q787" s="170" t="str">
        <f t="shared" si="225"/>
        <v>-0.0868533325553277-0.308190816945993i</v>
      </c>
      <c r="R787" s="170" t="str">
        <f t="shared" si="226"/>
        <v>10000-345.148729641812i</v>
      </c>
      <c r="S787" s="170" t="str">
        <f t="shared" si="227"/>
        <v>-28302.1958306285i</v>
      </c>
      <c r="T787" s="170" t="str">
        <f t="shared" si="236"/>
        <v>8700.33762384674-3378.0388605264i</v>
      </c>
      <c r="U787" s="170" t="str">
        <f t="shared" si="228"/>
        <v>-0.9158250130365+0.355583037950148i</v>
      </c>
      <c r="V787" s="170"/>
    </row>
    <row r="788" spans="1:22" x14ac:dyDescent="0.2">
      <c r="A788" s="8"/>
      <c r="B788" s="170">
        <f t="shared" si="237"/>
        <v>4.75499999999992</v>
      </c>
      <c r="C788" s="170">
        <f t="shared" si="238"/>
        <v>56885.293084373676</v>
      </c>
      <c r="D788" s="170">
        <f t="shared" si="229"/>
        <v>56.885293084373679</v>
      </c>
      <c r="E788" s="170">
        <f t="shared" si="230"/>
        <v>-9.9992082690861039</v>
      </c>
      <c r="F788" s="170">
        <f t="shared" si="231"/>
        <v>-105.89478360487644</v>
      </c>
      <c r="G788" s="170">
        <f t="shared" si="232"/>
        <v>-0.16503189373426569</v>
      </c>
      <c r="H788" s="170">
        <f t="shared" si="233"/>
        <v>158.59697021057471</v>
      </c>
      <c r="I788" s="170">
        <f t="shared" si="234"/>
        <v>-10.16424016282037</v>
      </c>
      <c r="J788" s="170">
        <f t="shared" si="235"/>
        <v>52.702186605698273</v>
      </c>
      <c r="K788" s="170" t="str">
        <f t="shared" si="221"/>
        <v>1+0.56843422369934i</v>
      </c>
      <c r="L788" s="170" t="str">
        <f t="shared" si="222"/>
        <v>1-0.0828410259160518i</v>
      </c>
      <c r="M788" s="170" t="str">
        <f t="shared" si="239"/>
        <v>1.04708967425705+0.485593197783288i</v>
      </c>
      <c r="N788" s="170" t="str">
        <f t="shared" si="223"/>
        <v>1+543.406921715566i</v>
      </c>
      <c r="O788" s="170" t="str">
        <f t="shared" si="224"/>
        <v>0.918253804869567+0.794854842061328i</v>
      </c>
      <c r="P788" s="170" t="str">
        <f t="shared" si="240"/>
        <v>-431.011369130389+499.780328299839i</v>
      </c>
      <c r="Q788" s="170" t="str">
        <f t="shared" si="225"/>
        <v>-0.0866137170222089-0.304164915733904i</v>
      </c>
      <c r="R788" s="170" t="str">
        <f t="shared" si="226"/>
        <v>10000-341.197844804324i</v>
      </c>
      <c r="S788" s="170" t="str">
        <f t="shared" si="227"/>
        <v>-27978.2232739546i</v>
      </c>
      <c r="T788" s="170" t="str">
        <f t="shared" si="236"/>
        <v>8678.38128862996-3401.54983976766i</v>
      </c>
      <c r="U788" s="170" t="str">
        <f t="shared" si="228"/>
        <v>-0.913513819855787+0.35805787787028i</v>
      </c>
      <c r="V788" s="170"/>
    </row>
    <row r="789" spans="1:22" x14ac:dyDescent="0.2">
      <c r="A789" s="8"/>
      <c r="B789" s="170">
        <f t="shared" si="237"/>
        <v>4.7599999999999199</v>
      </c>
      <c r="C789" s="170">
        <f t="shared" si="238"/>
        <v>57543.993733705101</v>
      </c>
      <c r="D789" s="170">
        <f t="shared" si="229"/>
        <v>57.543993733705101</v>
      </c>
      <c r="E789" s="170">
        <f t="shared" si="230"/>
        <v>-10.106804419241008</v>
      </c>
      <c r="F789" s="170">
        <f t="shared" si="231"/>
        <v>-106.05198012355942</v>
      </c>
      <c r="G789" s="170">
        <f t="shared" si="232"/>
        <v>-0.17634761784854527</v>
      </c>
      <c r="H789" s="170">
        <f t="shared" si="233"/>
        <v>158.41128819159474</v>
      </c>
      <c r="I789" s="170">
        <f t="shared" si="234"/>
        <v>-10.283152037089554</v>
      </c>
      <c r="J789" s="170">
        <f t="shared" si="235"/>
        <v>52.359308068035318</v>
      </c>
      <c r="K789" s="170" t="str">
        <f t="shared" si="221"/>
        <v>1+0.575016381792427i</v>
      </c>
      <c r="L789" s="170" t="str">
        <f t="shared" si="222"/>
        <v>1-0.0838002797864898i</v>
      </c>
      <c r="M789" s="170" t="str">
        <f t="shared" si="239"/>
        <v>1.04818653367602+0.491216102005937i</v>
      </c>
      <c r="N789" s="170" t="str">
        <f t="shared" si="223"/>
        <v>1+549.699277310084i</v>
      </c>
      <c r="O789" s="170" t="str">
        <f t="shared" si="224"/>
        <v>0.916349691377413+0.804058827348236i</v>
      </c>
      <c r="P789" s="170" t="str">
        <f t="shared" si="240"/>
        <v>-441.074206616741+504.520821940831i</v>
      </c>
      <c r="Q789" s="170" t="str">
        <f t="shared" si="225"/>
        <v>-0.0863713199650232-0.300184486506257i</v>
      </c>
      <c r="R789" s="170" t="str">
        <f t="shared" si="226"/>
        <v>10000-337.292185371593i</v>
      </c>
      <c r="S789" s="170" t="str">
        <f t="shared" si="227"/>
        <v>-27657.9592004706i</v>
      </c>
      <c r="T789" s="170" t="str">
        <f t="shared" si="236"/>
        <v>8656.02795002965-3425.19135407496i</v>
      </c>
      <c r="U789" s="170" t="str">
        <f t="shared" si="228"/>
        <v>-0.911160836845227+0.36054645832368i</v>
      </c>
      <c r="V789" s="170"/>
    </row>
    <row r="790" spans="1:22" x14ac:dyDescent="0.2">
      <c r="A790" s="8"/>
      <c r="B790" s="170">
        <f t="shared" si="237"/>
        <v>4.7649999999999197</v>
      </c>
      <c r="C790" s="170">
        <f t="shared" si="238"/>
        <v>58210.321777076424</v>
      </c>
      <c r="D790" s="170">
        <f t="shared" si="229"/>
        <v>58.210321777076423</v>
      </c>
      <c r="E790" s="170">
        <f t="shared" si="230"/>
        <v>-10.214486871753472</v>
      </c>
      <c r="F790" s="170">
        <f t="shared" si="231"/>
        <v>-106.210319830138</v>
      </c>
      <c r="G790" s="170">
        <f t="shared" si="232"/>
        <v>-0.1878918010458876</v>
      </c>
      <c r="H790" s="170">
        <f t="shared" si="233"/>
        <v>158.22348959209017</v>
      </c>
      <c r="I790" s="170">
        <f t="shared" si="234"/>
        <v>-10.40237867279936</v>
      </c>
      <c r="J790" s="170">
        <f t="shared" si="235"/>
        <v>52.01316976195217</v>
      </c>
      <c r="K790" s="170" t="str">
        <f t="shared" si="221"/>
        <v>1+0.581674757684085i</v>
      </c>
      <c r="L790" s="170" t="str">
        <f t="shared" si="222"/>
        <v>1-0.0847706412932441i</v>
      </c>
      <c r="M790" s="170" t="str">
        <f t="shared" si="239"/>
        <v>1.04930894223297+0.496904116390841i</v>
      </c>
      <c r="N790" s="170" t="str">
        <f t="shared" si="223"/>
        <v>1+556.064494948395i</v>
      </c>
      <c r="O790" s="170" t="str">
        <f t="shared" si="224"/>
        <v>0.914401225384385+0.813369389761783i</v>
      </c>
      <c r="P790" s="170" t="str">
        <f t="shared" si="240"/>
        <v>-451.371437698986+509.279424963323i</v>
      </c>
      <c r="Q790" s="170" t="str">
        <f t="shared" si="225"/>
        <v>-0.0861261769444941-0.296249070308054i</v>
      </c>
      <c r="R790" s="170" t="str">
        <f t="shared" si="226"/>
        <v>10000-333.431233652691i</v>
      </c>
      <c r="S790" s="170" t="str">
        <f t="shared" si="227"/>
        <v>-27341.3611595206i</v>
      </c>
      <c r="T790" s="170" t="str">
        <f t="shared" si="236"/>
        <v>8633.27282975699-3448.95783580576i</v>
      </c>
      <c r="U790" s="170" t="str">
        <f t="shared" si="228"/>
        <v>-0.908765561027053+0.363048193242712i</v>
      </c>
      <c r="V790" s="170"/>
    </row>
    <row r="791" spans="1:22" x14ac:dyDescent="0.2">
      <c r="A791" s="8"/>
      <c r="B791" s="170">
        <f t="shared" si="237"/>
        <v>4.7699999999999196</v>
      </c>
      <c r="C791" s="170">
        <f t="shared" si="238"/>
        <v>58884.365535548051</v>
      </c>
      <c r="D791" s="170">
        <f t="shared" si="229"/>
        <v>58.884365535548049</v>
      </c>
      <c r="E791" s="170">
        <f t="shared" si="230"/>
        <v>-10.322255216361921</v>
      </c>
      <c r="F791" s="170">
        <f t="shared" si="231"/>
        <v>-106.36980806823581</v>
      </c>
      <c r="G791" s="170">
        <f t="shared" si="232"/>
        <v>-0.19966864339362794</v>
      </c>
      <c r="H791" s="170">
        <f t="shared" si="233"/>
        <v>158.03357202976662</v>
      </c>
      <c r="I791" s="170">
        <f t="shared" si="234"/>
        <v>-10.521923859755548</v>
      </c>
      <c r="J791" s="170">
        <f t="shared" si="235"/>
        <v>51.663763961530805</v>
      </c>
      <c r="K791" s="170" t="str">
        <f t="shared" si="221"/>
        <v>1+0.588410233934825i</v>
      </c>
      <c r="L791" s="170" t="str">
        <f t="shared" si="222"/>
        <v>1-0.0857522390566815i</v>
      </c>
      <c r="M791" s="170" t="str">
        <f t="shared" si="239"/>
        <v>1.05045749504378+0.502657994878144i</v>
      </c>
      <c r="N791" s="170" t="str">
        <f t="shared" si="223"/>
        <v>1+562.503418333204i</v>
      </c>
      <c r="O791" s="170" t="str">
        <f t="shared" si="224"/>
        <v>0.912407373788021+0.822787763406931i</v>
      </c>
      <c r="P791" s="170" t="str">
        <f t="shared" si="240"/>
        <v>-461.908522105342+514.05505443159i</v>
      </c>
      <c r="Q791" s="170" t="str">
        <f t="shared" si="225"/>
        <v>-0.0858783248782154-0.292358213317552i</v>
      </c>
      <c r="R791" s="170" t="str">
        <f t="shared" si="226"/>
        <v>10000-329.614477882648i</v>
      </c>
      <c r="S791" s="170" t="str">
        <f t="shared" si="227"/>
        <v>-27028.3871863772i</v>
      </c>
      <c r="T791" s="170" t="str">
        <f t="shared" si="236"/>
        <v>8610.11119305339-3472.84355147554i</v>
      </c>
      <c r="U791" s="170" t="str">
        <f t="shared" si="228"/>
        <v>-0.906327494005621+0.365562479102689i</v>
      </c>
      <c r="V791" s="170"/>
    </row>
    <row r="792" spans="1:22" x14ac:dyDescent="0.2">
      <c r="A792" s="8"/>
      <c r="B792" s="170">
        <f t="shared" si="237"/>
        <v>4.7749999999999195</v>
      </c>
      <c r="C792" s="170">
        <f t="shared" si="238"/>
        <v>59566.214352890078</v>
      </c>
      <c r="D792" s="170">
        <f t="shared" si="229"/>
        <v>59.566214352890078</v>
      </c>
      <c r="E792" s="170">
        <f t="shared" si="230"/>
        <v>-10.430108999324672</v>
      </c>
      <c r="F792" s="170">
        <f t="shared" si="231"/>
        <v>-106.53045037993873</v>
      </c>
      <c r="G792" s="170">
        <f t="shared" si="232"/>
        <v>-0.21168239187825055</v>
      </c>
      <c r="H792" s="170">
        <f t="shared" si="233"/>
        <v>157.84153344893488</v>
      </c>
      <c r="I792" s="170">
        <f t="shared" si="234"/>
        <v>-10.641791391202922</v>
      </c>
      <c r="J792" s="170">
        <f t="shared" si="235"/>
        <v>51.311083068996155</v>
      </c>
      <c r="K792" s="170" t="str">
        <f t="shared" si="221"/>
        <v>1+0.59522370332473i</v>
      </c>
      <c r="L792" s="170" t="str">
        <f t="shared" si="222"/>
        <v>1-0.0867452031865223i</v>
      </c>
      <c r="M792" s="170" t="str">
        <f t="shared" si="239"/>
        <v>1.05163280108634+0.508478500138208i</v>
      </c>
      <c r="N792" s="170" t="str">
        <f t="shared" si="223"/>
        <v>1+569.01690093683i</v>
      </c>
      <c r="O792" s="170" t="str">
        <f t="shared" si="224"/>
        <v>0.910367079421814+0.832315196678906i</v>
      </c>
      <c r="P792" s="170" t="str">
        <f t="shared" si="240"/>
        <v>-472.691046737437+518.846569444192i</v>
      </c>
      <c r="Q792" s="170" t="str">
        <f t="shared" si="225"/>
        <v>-0.085627802031287-0.288511466718329i</v>
      </c>
      <c r="R792" s="170" t="str">
        <f t="shared" si="226"/>
        <v>10000-325.841412154622i</v>
      </c>
      <c r="S792" s="170" t="str">
        <f t="shared" si="227"/>
        <v>-26718.995796679i</v>
      </c>
      <c r="T792" s="170" t="str">
        <f t="shared" si="236"/>
        <v>8586.53835385418-3496.84259993976i</v>
      </c>
      <c r="U792" s="170" t="str">
        <f t="shared" si="228"/>
        <v>-0.903846142510967+0.368088694730502i</v>
      </c>
      <c r="V792" s="170"/>
    </row>
    <row r="793" spans="1:22" x14ac:dyDescent="0.2">
      <c r="A793" s="8"/>
      <c r="B793" s="170">
        <f t="shared" si="237"/>
        <v>4.7799999999999194</v>
      </c>
      <c r="C793" s="170">
        <f t="shared" si="238"/>
        <v>60255.958607424676</v>
      </c>
      <c r="D793" s="170">
        <f t="shared" si="229"/>
        <v>60.255958607424674</v>
      </c>
      <c r="E793" s="170">
        <f t="shared" si="230"/>
        <v>-10.538047723398519</v>
      </c>
      <c r="F793" s="170">
        <f t="shared" si="231"/>
        <v>-106.69225251818314</v>
      </c>
      <c r="G793" s="170">
        <f t="shared" si="232"/>
        <v>-0.22393733990963788</v>
      </c>
      <c r="H793" s="170">
        <f t="shared" si="233"/>
        <v>157.64737213263913</v>
      </c>
      <c r="I793" s="170">
        <f t="shared" si="234"/>
        <v>-10.761985063308156</v>
      </c>
      <c r="J793" s="170">
        <f t="shared" si="235"/>
        <v>50.955119614455995</v>
      </c>
      <c r="K793" s="170" t="str">
        <f t="shared" si="221"/>
        <v>1+0.602116068971786i</v>
      </c>
      <c r="L793" s="170" t="str">
        <f t="shared" si="222"/>
        <v>1-0.0877496652990862i</v>
      </c>
      <c r="M793" s="170" t="str">
        <f t="shared" si="239"/>
        <v>1.05283548352348+0.5143664036727i</v>
      </c>
      <c r="N793" s="170" t="str">
        <f t="shared" si="223"/>
        <v>1+575.605806114337i</v>
      </c>
      <c r="O793" s="170" t="str">
        <f t="shared" si="224"/>
        <v>0.908279260494685+0.841952952428667i</v>
      </c>
      <c r="P793" s="170" t="str">
        <f t="shared" si="240"/>
        <v>-483.724728632554+523.652768866406i</v>
      </c>
      <c r="Q793" s="170" t="str">
        <f t="shared" si="225"/>
        <v>-0.085374648004034-0.284708386572067i</v>
      </c>
      <c r="R793" s="170" t="str">
        <f t="shared" si="226"/>
        <v>10000-322.11153635284i</v>
      </c>
      <c r="S793" s="170" t="str">
        <f t="shared" si="227"/>
        <v>-26413.1459809328i</v>
      </c>
      <c r="T793" s="170" t="str">
        <f t="shared" si="236"/>
        <v>8562.54968010922-3520.94891070567i</v>
      </c>
      <c r="U793" s="170" t="str">
        <f t="shared" si="228"/>
        <v>-0.901321018958866+0.370626201126913i</v>
      </c>
      <c r="V793" s="170"/>
    </row>
    <row r="794" spans="1:22" x14ac:dyDescent="0.2">
      <c r="A794" s="8"/>
      <c r="B794" s="170">
        <f t="shared" si="237"/>
        <v>4.7849999999999193</v>
      </c>
      <c r="C794" s="170">
        <f t="shared" si="238"/>
        <v>60953.689724005686</v>
      </c>
      <c r="D794" s="170">
        <f t="shared" si="229"/>
        <v>60.953689724005685</v>
      </c>
      <c r="E794" s="170">
        <f t="shared" si="230"/>
        <v>-10.646070847892997</v>
      </c>
      <c r="F794" s="170">
        <f t="shared" si="231"/>
        <v>-106.85522045927836</v>
      </c>
      <c r="G794" s="170">
        <f t="shared" si="232"/>
        <v>-0.23643782676962016</v>
      </c>
      <c r="H794" s="170">
        <f t="shared" si="233"/>
        <v>157.4510867148858</v>
      </c>
      <c r="I794" s="170">
        <f t="shared" si="234"/>
        <v>-10.882508674662617</v>
      </c>
      <c r="J794" s="170">
        <f t="shared" si="235"/>
        <v>50.595866255607447</v>
      </c>
      <c r="K794" s="170" t="str">
        <f t="shared" si="221"/>
        <v>1+0.609088244451595i</v>
      </c>
      <c r="L794" s="170" t="str">
        <f t="shared" si="222"/>
        <v>1-0.0887657585347383i</v>
      </c>
      <c r="M794" s="170" t="str">
        <f t="shared" si="239"/>
        <v>1.05406618003334+0.520322485916857i</v>
      </c>
      <c r="N794" s="170" t="str">
        <f t="shared" si="223"/>
        <v>1+582.27100721797i</v>
      </c>
      <c r="O794" s="170" t="str">
        <f t="shared" si="224"/>
        <v>0.906142810017403+0.851702308130301i</v>
      </c>
      <c r="P794" s="170" t="str">
        <f t="shared" si="240"/>
        <v>-495.015417994883+528.472388980285i</v>
      </c>
      <c r="Q794" s="170" t="str">
        <f t="shared" si="225"/>
        <v>-0.0851189037167717-0.280948533692156i</v>
      </c>
      <c r="R794" s="170" t="str">
        <f t="shared" si="226"/>
        <v>10000-318.4243560863i</v>
      </c>
      <c r="S794" s="170" t="str">
        <f t="shared" si="227"/>
        <v>-26110.7971990766i</v>
      </c>
      <c r="T794" s="170" t="str">
        <f t="shared" si="236"/>
        <v>8538.14059925866-3545.15624238275i</v>
      </c>
      <c r="U794" s="170" t="str">
        <f t="shared" si="228"/>
        <v>-0.898751642027229+0.373174341303448i</v>
      </c>
      <c r="V794" s="170"/>
    </row>
    <row r="795" spans="1:22" x14ac:dyDescent="0.2">
      <c r="A795" s="8"/>
      <c r="B795" s="170">
        <f t="shared" si="237"/>
        <v>4.7899999999999192</v>
      </c>
      <c r="C795" s="170">
        <f t="shared" si="238"/>
        <v>61659.500186136851</v>
      </c>
      <c r="D795" s="170">
        <f t="shared" si="229"/>
        <v>61.659500186136853</v>
      </c>
      <c r="E795" s="170">
        <f t="shared" si="230"/>
        <v>-10.754177788802</v>
      </c>
      <c r="F795" s="170">
        <f t="shared" si="231"/>
        <v>-107.01936041554025</v>
      </c>
      <c r="G795" s="170">
        <f t="shared" si="232"/>
        <v>-0.24918823700261289</v>
      </c>
      <c r="H795" s="170">
        <f t="shared" si="233"/>
        <v>157.25267619296619</v>
      </c>
      <c r="I795" s="170">
        <f t="shared" si="234"/>
        <v>-11.003366025804613</v>
      </c>
      <c r="J795" s="170">
        <f t="shared" si="235"/>
        <v>50.233315777425943</v>
      </c>
      <c r="K795" s="170" t="str">
        <f t="shared" si="221"/>
        <v>1+0.616141153918464i</v>
      </c>
      <c r="L795" s="170" t="str">
        <f t="shared" si="222"/>
        <v>1-0.0897936175755365i</v>
      </c>
      <c r="M795" s="170" t="str">
        <f t="shared" si="239"/>
        <v>1.0553255431475+0.526347536342928i</v>
      </c>
      <c r="N795" s="170" t="str">
        <f t="shared" si="223"/>
        <v>1+589.013387712915i</v>
      </c>
      <c r="O795" s="170" t="str">
        <f t="shared" si="224"/>
        <v>0.903956595215645+0.861564556050346i</v>
      </c>
      <c r="P795" s="170" t="str">
        <f t="shared" si="240"/>
        <v>-506.569101297372+533.30410104945i</v>
      </c>
      <c r="Q795" s="170" t="str">
        <f t="shared" si="225"/>
        <v>-0.0848606113915964-0.27723147351827i</v>
      </c>
      <c r="R795" s="170" t="str">
        <f t="shared" si="226"/>
        <v>10000-314.779382623255i</v>
      </c>
      <c r="S795" s="170" t="str">
        <f t="shared" si="227"/>
        <v>-25811.9093751069i</v>
      </c>
      <c r="T795" s="170" t="str">
        <f t="shared" si="236"/>
        <v>8513.30660386316-3569.45818128072i</v>
      </c>
      <c r="U795" s="170" t="str">
        <f t="shared" si="228"/>
        <v>-0.896137537248755+0.375732440134813i</v>
      </c>
      <c r="V795" s="170"/>
    </row>
    <row r="796" spans="1:22" x14ac:dyDescent="0.2">
      <c r="A796" s="8"/>
      <c r="B796" s="170">
        <f t="shared" si="237"/>
        <v>4.7949999999999191</v>
      </c>
      <c r="C796" s="170">
        <f t="shared" si="238"/>
        <v>62373.483548230426</v>
      </c>
      <c r="D796" s="170">
        <f t="shared" si="229"/>
        <v>62.373483548230425</v>
      </c>
      <c r="E796" s="170">
        <f t="shared" si="230"/>
        <v>-10.86236791901457</v>
      </c>
      <c r="F796" s="170">
        <f t="shared" si="231"/>
        <v>-107.1846788480126</v>
      </c>
      <c r="G796" s="170">
        <f t="shared" si="232"/>
        <v>-0.26219299974734273</v>
      </c>
      <c r="H796" s="170">
        <f t="shared" si="233"/>
        <v>157.05213993985979</v>
      </c>
      <c r="I796" s="170">
        <f t="shared" si="234"/>
        <v>-11.124560918761913</v>
      </c>
      <c r="J796" s="170">
        <f t="shared" si="235"/>
        <v>49.86746109184719</v>
      </c>
      <c r="K796" s="170" t="str">
        <f t="shared" si="221"/>
        <v>1+0.623275732227904i</v>
      </c>
      <c r="L796" s="170" t="str">
        <f t="shared" si="222"/>
        <v>1-0.0908333786630833i</v>
      </c>
      <c r="M796" s="170" t="str">
        <f t="shared" si="239"/>
        <v>1.05661424059697+0.532442353564821i</v>
      </c>
      <c r="N796" s="170" t="str">
        <f t="shared" si="223"/>
        <v>1+595.833841294405i</v>
      </c>
      <c r="O796" s="170" t="str">
        <f t="shared" si="224"/>
        <v>0.901719456929386+0.871541003419081i</v>
      </c>
      <c r="P796" s="170" t="str">
        <f t="shared" si="240"/>
        <v>-518.391904455842+538.14650879556i</v>
      </c>
      <c r="Q796" s="170" t="str">
        <f t="shared" si="225"/>
        <v>-0.0845998145311881-0.273556775992056i</v>
      </c>
      <c r="R796" s="170" t="str">
        <f t="shared" si="226"/>
        <v>10000-311.17613282642i</v>
      </c>
      <c r="S796" s="170" t="str">
        <f t="shared" si="227"/>
        <v>-25516.4428917664i</v>
      </c>
      <c r="T796" s="170" t="str">
        <f t="shared" si="236"/>
        <v>8488.04325738571-3593.84814016423i</v>
      </c>
      <c r="U796" s="170" t="str">
        <f t="shared" si="228"/>
        <v>-0.89347823761955+0.378299804227814i</v>
      </c>
      <c r="V796" s="170"/>
    </row>
    <row r="797" spans="1:22" x14ac:dyDescent="0.2">
      <c r="A797" s="8"/>
      <c r="B797" s="170">
        <f t="shared" si="237"/>
        <v>4.799999999999919</v>
      </c>
      <c r="C797" s="170">
        <f t="shared" si="238"/>
        <v>63095.734448007577</v>
      </c>
      <c r="D797" s="170">
        <f t="shared" si="229"/>
        <v>63.095734448007576</v>
      </c>
      <c r="E797" s="170">
        <f t="shared" si="230"/>
        <v>-10.970640568607383</v>
      </c>
      <c r="F797" s="170">
        <f t="shared" si="231"/>
        <v>-107.3511824792477</v>
      </c>
      <c r="G797" s="170">
        <f t="shared" si="232"/>
        <v>-0.27545658800801409</v>
      </c>
      <c r="H797" s="170">
        <f t="shared" si="233"/>
        <v>156.84947771670957</v>
      </c>
      <c r="I797" s="170">
        <f t="shared" si="234"/>
        <v>-11.246097156615397</v>
      </c>
      <c r="J797" s="170">
        <f t="shared" si="235"/>
        <v>49.498295237461875</v>
      </c>
      <c r="K797" s="170" t="str">
        <f t="shared" si="221"/>
        <v>1+0.63049292506054i</v>
      </c>
      <c r="L797" s="170" t="str">
        <f t="shared" si="222"/>
        <v>1-0.0918851796165843i</v>
      </c>
      <c r="M797" s="170" t="str">
        <f t="shared" si="239"/>
        <v>1.05793295566617+0.538607745443956i</v>
      </c>
      <c r="N797" s="170" t="str">
        <f t="shared" si="223"/>
        <v>1+602.733272006172i</v>
      </c>
      <c r="O797" s="170" t="str">
        <f t="shared" si="224"/>
        <v>0.899430208998294+0.881632972603797i</v>
      </c>
      <c r="P797" s="170" t="str">
        <f t="shared" si="240"/>
        <v>-530.490096077016+542.998145783341i</v>
      </c>
      <c r="Q797" s="170" t="str">
        <f t="shared" si="225"/>
        <v>-0.0843365578945905-0.26992401543406i</v>
      </c>
      <c r="R797" s="170" t="str">
        <f t="shared" si="226"/>
        <v>10000-307.614129088937i</v>
      </c>
      <c r="S797" s="170" t="str">
        <f t="shared" si="227"/>
        <v>-25224.3585852928i</v>
      </c>
      <c r="T797" s="170" t="str">
        <f t="shared" si="236"/>
        <v>8462.34620012305-3618.31935717348i</v>
      </c>
      <c r="U797" s="170" t="str">
        <f t="shared" si="228"/>
        <v>-0.89077328422348+0.380875721807735i</v>
      </c>
      <c r="V797" s="170"/>
    </row>
    <row r="798" spans="1:22" x14ac:dyDescent="0.2">
      <c r="A798" s="8"/>
      <c r="B798" s="170">
        <f t="shared" si="237"/>
        <v>4.8049999999999189</v>
      </c>
      <c r="C798" s="170">
        <f t="shared" si="238"/>
        <v>63826.348619042983</v>
      </c>
      <c r="D798" s="170">
        <f t="shared" si="229"/>
        <v>63.826348619042982</v>
      </c>
      <c r="E798" s="170">
        <f t="shared" si="230"/>
        <v>-11.078995025219845</v>
      </c>
      <c r="F798" s="170">
        <f t="shared" si="231"/>
        <v>-107.51887830612831</v>
      </c>
      <c r="G798" s="170">
        <f t="shared" si="232"/>
        <v>-0.28898351786309134</v>
      </c>
      <c r="H798" s="170">
        <f t="shared" si="233"/>
        <v>156.64468968535607</v>
      </c>
      <c r="I798" s="170">
        <f t="shared" si="234"/>
        <v>-11.367978543082936</v>
      </c>
      <c r="J798" s="170">
        <f t="shared" si="235"/>
        <v>49.125811379227756</v>
      </c>
      <c r="K798" s="170" t="str">
        <f t="shared" si="221"/>
        <v>1+0.637793689047468i</v>
      </c>
      <c r="L798" s="170" t="str">
        <f t="shared" si="222"/>
        <v>1-0.0929491598511171i</v>
      </c>
      <c r="M798" s="170" t="str">
        <f t="shared" si="239"/>
        <v>1.05928238755531+0.544844529196351i</v>
      </c>
      <c r="N798" s="170" t="str">
        <f t="shared" si="223"/>
        <v>1+609.712594360287i</v>
      </c>
      <c r="O798" s="170" t="str">
        <f t="shared" si="224"/>
        <v>0.897087637632814+0.891841801284081i</v>
      </c>
      <c r="P798" s="170" t="str">
        <f t="shared" si="240"/>
        <v>-542.870090782236+547.857472710928i</v>
      </c>
      <c r="Q798" s="170" t="str">
        <f t="shared" si="225"/>
        <v>-0.0840708874700154-0.266332770422045i</v>
      </c>
      <c r="R798" s="170" t="str">
        <f t="shared" si="226"/>
        <v>10000-304.092899271067i</v>
      </c>
      <c r="S798" s="170" t="str">
        <f t="shared" si="227"/>
        <v>-24935.6177402275i</v>
      </c>
      <c r="T798" s="170" t="str">
        <f t="shared" si="236"/>
        <v>8436.21115528371-3642.86489492038i</v>
      </c>
      <c r="U798" s="170" t="str">
        <f t="shared" si="228"/>
        <v>-0.888022226871971+0.383459462623198i</v>
      </c>
      <c r="V798" s="170"/>
    </row>
    <row r="799" spans="1:22" x14ac:dyDescent="0.2">
      <c r="A799" s="8"/>
      <c r="B799" s="170">
        <f t="shared" si="237"/>
        <v>4.8099999999999188</v>
      </c>
      <c r="C799" s="170">
        <f t="shared" si="238"/>
        <v>64565.422903453524</v>
      </c>
      <c r="D799" s="170">
        <f t="shared" si="229"/>
        <v>64.565422903453523</v>
      </c>
      <c r="E799" s="170">
        <f t="shared" si="230"/>
        <v>-11.187430534513641</v>
      </c>
      <c r="F799" s="170">
        <f t="shared" si="231"/>
        <v>-107.6877736126917</v>
      </c>
      <c r="G799" s="170">
        <f t="shared" si="232"/>
        <v>-0.30277834761050293</v>
      </c>
      <c r="H799" s="170">
        <f t="shared" si="233"/>
        <v>156.43777642091919</v>
      </c>
      <c r="I799" s="170">
        <f t="shared" si="234"/>
        <v>-11.490208882124143</v>
      </c>
      <c r="J799" s="170">
        <f t="shared" si="235"/>
        <v>48.750002808227492</v>
      </c>
      <c r="K799" s="170" t="str">
        <f t="shared" si="221"/>
        <v>1+0.645178991897045i</v>
      </c>
      <c r="L799" s="170" t="str">
        <f t="shared" si="222"/>
        <v>1-0.0940254603961091i</v>
      </c>
      <c r="M799" s="170" t="str">
        <f t="shared" si="239"/>
        <v>1.06066325175102+0.551153531500936i</v>
      </c>
      <c r="N799" s="170" t="str">
        <f t="shared" si="223"/>
        <v>1+616.772733458365i</v>
      </c>
      <c r="O799" s="170" t="str">
        <f t="shared" si="224"/>
        <v>0.894690500770601+0.902168842629115i</v>
      </c>
      <c r="P799" s="170" t="str">
        <f t="shared" si="240"/>
        <v>-555.538452608558+552.722874602146i</v>
      </c>
      <c r="Q799" s="170" t="str">
        <f t="shared" si="225"/>
        <v>-0.0838028504446138-0.262782623670852i</v>
      </c>
      <c r="R799" s="170" t="str">
        <f t="shared" si="226"/>
        <v>10000-300.611976637614i</v>
      </c>
      <c r="S799" s="170" t="str">
        <f t="shared" si="227"/>
        <v>-24650.1820842843i</v>
      </c>
      <c r="T799" s="170" t="str">
        <f t="shared" si="236"/>
        <v>8409.63393520929-3667.47763976958i</v>
      </c>
      <c r="U799" s="170" t="str">
        <f t="shared" si="228"/>
        <v>-0.885224624758874+0.386050277870483i</v>
      </c>
      <c r="V799" s="170"/>
    </row>
    <row r="800" spans="1:22" x14ac:dyDescent="0.2">
      <c r="A800" s="8"/>
      <c r="B800" s="170">
        <f t="shared" si="237"/>
        <v>4.8149999999999187</v>
      </c>
      <c r="C800" s="170">
        <f t="shared" si="238"/>
        <v>65313.055264735063</v>
      </c>
      <c r="D800" s="170">
        <f t="shared" si="229"/>
        <v>65.31305526473507</v>
      </c>
      <c r="E800" s="170">
        <f t="shared" si="230"/>
        <v>-11.295946300717976</v>
      </c>
      <c r="F800" s="170">
        <f t="shared" si="231"/>
        <v>-107.85787598294009</v>
      </c>
      <c r="G800" s="170">
        <f t="shared" si="232"/>
        <v>-0.31684567684817688</v>
      </c>
      <c r="H800" s="170">
        <f t="shared" si="233"/>
        <v>156.22873892441592</v>
      </c>
      <c r="I800" s="170">
        <f t="shared" si="234"/>
        <v>-11.612791977566152</v>
      </c>
      <c r="J800" s="170">
        <f t="shared" si="235"/>
        <v>48.370862941475835</v>
      </c>
      <c r="K800" s="170" t="str">
        <f t="shared" si="221"/>
        <v>1+0.652649812523165i</v>
      </c>
      <c r="L800" s="170" t="str">
        <f t="shared" si="222"/>
        <v>1-0.0951142239140318i</v>
      </c>
      <c r="M800" s="170" t="str">
        <f t="shared" si="239"/>
        <v>1.06207628040578+0.557535588609133i</v>
      </c>
      <c r="N800" s="170" t="str">
        <f t="shared" si="223"/>
        <v>1+623.914625114199i</v>
      </c>
      <c r="O800" s="170" t="str">
        <f t="shared" si="224"/>
        <v>0.89223752741796+0.912615465477045i</v>
      </c>
      <c r="P800" s="170" t="str">
        <f t="shared" si="240"/>
        <v>-568.501898489113+557.592657897274i</v>
      </c>
      <c r="Q800" s="170" t="str">
        <f t="shared" si="225"/>
        <v>-0.0835324951712912-0.259273161913933i</v>
      </c>
      <c r="R800" s="170" t="str">
        <f t="shared" si="226"/>
        <v>10000-297.170899796053i</v>
      </c>
      <c r="S800" s="170" t="str">
        <f t="shared" si="227"/>
        <v>-24368.0137832763i</v>
      </c>
      <c r="T800" s="170" t="str">
        <f t="shared" si="236"/>
        <v>8382.61044773458-3692.15030131373i</v>
      </c>
      <c r="U800" s="170" t="str">
        <f t="shared" si="228"/>
        <v>-0.882380047129957+0.388647400138288i</v>
      </c>
      <c r="V800" s="170"/>
    </row>
    <row r="801" spans="1:22" x14ac:dyDescent="0.2">
      <c r="A801" s="8"/>
      <c r="B801" s="170">
        <f t="shared" si="237"/>
        <v>4.8199999999999186</v>
      </c>
      <c r="C801" s="170">
        <f t="shared" si="238"/>
        <v>66069.344800747291</v>
      </c>
      <c r="D801" s="170">
        <f t="shared" si="229"/>
        <v>66.069344800747288</v>
      </c>
      <c r="E801" s="170">
        <f t="shared" si="230"/>
        <v>-11.404541487261191</v>
      </c>
      <c r="F801" s="170">
        <f t="shared" si="231"/>
        <v>-108.02919331359922</v>
      </c>
      <c r="G801" s="170">
        <f t="shared" si="232"/>
        <v>-0.33119014548748738</v>
      </c>
      <c r="H801" s="170">
        <f t="shared" si="233"/>
        <v>156.01757863539709</v>
      </c>
      <c r="I801" s="170">
        <f t="shared" si="234"/>
        <v>-11.73573163274868</v>
      </c>
      <c r="J801" s="170">
        <f t="shared" si="235"/>
        <v>47.988385321797864</v>
      </c>
      <c r="K801" s="170" t="str">
        <f t="shared" si="221"/>
        <v>1+0.660207141175008i</v>
      </c>
      <c r="L801" s="170" t="str">
        <f t="shared" si="222"/>
        <v>1-0.0962155947193101i</v>
      </c>
      <c r="M801" s="170" t="str">
        <f t="shared" si="239"/>
        <v>1.06352222272609+0.563991546455698i</v>
      </c>
      <c r="N801" s="170" t="str">
        <f t="shared" si="223"/>
        <v>1+631.139215977791i</v>
      </c>
      <c r="O801" s="170" t="str">
        <f t="shared" si="224"/>
        <v>0.889727416975952+0.923183054516412i</v>
      </c>
      <c r="P801" s="170" t="str">
        <f t="shared" si="240"/>
        <v>-581.767301814495+562.465047438664i</v>
      </c>
      <c r="Q801" s="170" t="str">
        <f t="shared" si="225"/>
        <v>-0.0832598711325467-0.255803975786729i</v>
      </c>
      <c r="R801" s="170" t="str">
        <f t="shared" si="226"/>
        <v>10000-293.769212635375i</v>
      </c>
      <c r="S801" s="170" t="str">
        <f t="shared" si="227"/>
        <v>-24089.0754361008i</v>
      </c>
      <c r="T801" s="170" t="str">
        <f t="shared" si="236"/>
        <v>8355.13670268298-3716.87541205348i</v>
      </c>
      <c r="U801" s="170" t="str">
        <f t="shared" si="228"/>
        <v>-0.879488073966631+0.391250043374051i</v>
      </c>
      <c r="V801" s="170"/>
    </row>
    <row r="802" spans="1:22" x14ac:dyDescent="0.2">
      <c r="A802" s="8"/>
      <c r="B802" s="170">
        <f t="shared" si="237"/>
        <v>4.8249999999999185</v>
      </c>
      <c r="C802" s="170">
        <f t="shared" si="238"/>
        <v>66834.391756849</v>
      </c>
      <c r="D802" s="170">
        <f t="shared" si="229"/>
        <v>66.834391756849001</v>
      </c>
      <c r="E802" s="170">
        <f t="shared" si="230"/>
        <v>-11.513215217490737</v>
      </c>
      <c r="F802" s="170">
        <f t="shared" si="231"/>
        <v>-108.20173382680132</v>
      </c>
      <c r="G802" s="170">
        <f t="shared" si="232"/>
        <v>-0.34581643269953583</v>
      </c>
      <c r="H802" s="170">
        <f t="shared" si="233"/>
        <v>155.80429744459352</v>
      </c>
      <c r="I802" s="170">
        <f t="shared" si="234"/>
        <v>-11.859031650190273</v>
      </c>
      <c r="J802" s="170">
        <f t="shared" si="235"/>
        <v>47.6025636177922</v>
      </c>
      <c r="K802" s="170" t="str">
        <f t="shared" si="221"/>
        <v>1+0.667851979568302i</v>
      </c>
      <c r="L802" s="170" t="str">
        <f t="shared" si="222"/>
        <v>1-0.0973297187974512i</v>
      </c>
      <c r="M802" s="170" t="str">
        <f t="shared" si="239"/>
        <v>1.0650018453697+0.570522260770851i</v>
      </c>
      <c r="N802" s="170" t="str">
        <f t="shared" si="223"/>
        <v>1+638.447463660834i</v>
      </c>
      <c r="O802" s="170" t="str">
        <f t="shared" si="224"/>
        <v>0.887158838550794+0.933873010469698i</v>
      </c>
      <c r="P802" s="170" t="str">
        <f t="shared" si="240"/>
        <v>-595.341696077135+567.338183347515i</v>
      </c>
      <c r="Q802" s="170" t="str">
        <f t="shared" si="225"/>
        <v>-0.0829850289013881-0.252374659711997i</v>
      </c>
      <c r="R802" s="170" t="str">
        <f t="shared" si="226"/>
        <v>10000-290.406464265632i</v>
      </c>
      <c r="S802" s="170" t="str">
        <f t="shared" si="227"/>
        <v>-23813.3300697819i</v>
      </c>
      <c r="T802" s="170" t="str">
        <f t="shared" si="236"/>
        <v>8327.20881849127-3741.64532729085i</v>
      </c>
      <c r="U802" s="170" t="str">
        <f t="shared" si="228"/>
        <v>-0.876548296683293+0.393857402872722i</v>
      </c>
      <c r="V802" s="170"/>
    </row>
    <row r="803" spans="1:22" x14ac:dyDescent="0.2">
      <c r="A803" s="8"/>
      <c r="B803" s="170">
        <f t="shared" si="237"/>
        <v>4.8299999999999184</v>
      </c>
      <c r="C803" s="170">
        <f t="shared" si="238"/>
        <v>67608.297539185573</v>
      </c>
      <c r="D803" s="170">
        <f t="shared" si="229"/>
        <v>67.608297539185571</v>
      </c>
      <c r="E803" s="170">
        <f t="shared" si="230"/>
        <v>-11.621966575480061</v>
      </c>
      <c r="F803" s="170">
        <f t="shared" si="231"/>
        <v>-108.37550608265866</v>
      </c>
      <c r="G803" s="170">
        <f t="shared" si="232"/>
        <v>-0.36072925579204057</v>
      </c>
      <c r="H803" s="170">
        <f t="shared" si="233"/>
        <v>155.58889770655389</v>
      </c>
      <c r="I803" s="170">
        <f t="shared" si="234"/>
        <v>-11.982695831272101</v>
      </c>
      <c r="J803" s="170">
        <f t="shared" si="235"/>
        <v>47.213391623895234</v>
      </c>
      <c r="K803" s="170" t="str">
        <f t="shared" si="221"/>
        <v>1+0.675585341018096i</v>
      </c>
      <c r="L803" s="170" t="str">
        <f t="shared" si="222"/>
        <v>1-0.0984567438243951i</v>
      </c>
      <c r="M803" s="170" t="str">
        <f t="shared" si="239"/>
        <v>1.06651593285214+0.577128597193701i</v>
      </c>
      <c r="N803" s="170" t="str">
        <f t="shared" si="223"/>
        <v>1+645.840336863643i</v>
      </c>
      <c r="O803" s="170" t="str">
        <f t="shared" si="224"/>
        <v>0.884530430248207+0.944686750278986i</v>
      </c>
      <c r="P803" s="170" t="str">
        <f t="shared" si="240"/>
        <v>-609.232278600552+572.210117787924i</v>
      </c>
      <c r="Q803" s="170" t="str">
        <f t="shared" si="225"/>
        <v>-0.0827080200993691-0.248984811787302i</v>
      </c>
      <c r="R803" s="170" t="str">
        <f t="shared" si="226"/>
        <v>10000-287.082208958171i</v>
      </c>
      <c r="S803" s="170" t="str">
        <f t="shared" si="227"/>
        <v>-23540.74113457i</v>
      </c>
      <c r="T803" s="170" t="str">
        <f t="shared" si="236"/>
        <v>8298.82302895883-3766.45222524654i</v>
      </c>
      <c r="U803" s="170" t="str">
        <f t="shared" si="228"/>
        <v>-0.873560318837773+0.39646865528911i</v>
      </c>
      <c r="V803" s="170"/>
    </row>
    <row r="804" spans="1:22" x14ac:dyDescent="0.2">
      <c r="A804" s="8"/>
      <c r="B804" s="170">
        <f t="shared" si="237"/>
        <v>4.8349999999999183</v>
      </c>
      <c r="C804" s="170">
        <f t="shared" si="238"/>
        <v>68391.16472813017</v>
      </c>
      <c r="D804" s="170">
        <f t="shared" si="229"/>
        <v>68.391164728130164</v>
      </c>
      <c r="E804" s="170">
        <f t="shared" si="230"/>
        <v>-11.730794606925269</v>
      </c>
      <c r="F804" s="170">
        <f t="shared" si="231"/>
        <v>-108.55051899169766</v>
      </c>
      <c r="G804" s="170">
        <f t="shared" si="232"/>
        <v>-0.37593336901577845</v>
      </c>
      <c r="H804" s="170">
        <f t="shared" si="233"/>
        <v>155.37138225225942</v>
      </c>
      <c r="I804" s="170">
        <f t="shared" si="234"/>
        <v>-12.106727975941046</v>
      </c>
      <c r="J804" s="170">
        <f t="shared" si="235"/>
        <v>46.820863260561765</v>
      </c>
      <c r="K804" s="170" t="str">
        <f t="shared" si="221"/>
        <v>1+0.683408250573073i</v>
      </c>
      <c r="L804" s="170" t="str">
        <f t="shared" si="222"/>
        <v>1-0.0995968191860882i</v>
      </c>
      <c r="M804" s="170" t="str">
        <f t="shared" si="239"/>
        <v>1.06806528796261+0.583811431386985i</v>
      </c>
      <c r="N804" s="170" t="str">
        <f t="shared" si="223"/>
        <v>1+653.318815503553i</v>
      </c>
      <c r="O804" s="170" t="str">
        <f t="shared" si="224"/>
        <v>0.881840798451316+0.955625707293773i</v>
      </c>
      <c r="P804" s="170" t="str">
        <f t="shared" si="240"/>
        <v>-623.446414355461+577.078811614215i</v>
      </c>
      <c r="Q804" s="170" t="str">
        <f t="shared" si="225"/>
        <v>-0.0824288973517782-0.245634033674742i</v>
      </c>
      <c r="R804" s="170" t="str">
        <f t="shared" si="226"/>
        <v>10000-283.796006086549i</v>
      </c>
      <c r="S804" s="170" t="str">
        <f t="shared" si="227"/>
        <v>-23271.2724990971i</v>
      </c>
      <c r="T804" s="170" t="str">
        <f t="shared" si="236"/>
        <v>8269.9756901151-3791.28810741068i</v>
      </c>
      <c r="U804" s="170" t="str">
        <f t="shared" si="228"/>
        <v>-0.870523756854222+0.399082958674809i</v>
      </c>
      <c r="V804" s="170"/>
    </row>
    <row r="805" spans="1:22" x14ac:dyDescent="0.2">
      <c r="A805" s="8"/>
      <c r="B805" s="170">
        <f t="shared" si="237"/>
        <v>4.8399999999999181</v>
      </c>
      <c r="C805" s="170">
        <f t="shared" si="238"/>
        <v>69183.097091880743</v>
      </c>
      <c r="D805" s="170">
        <f t="shared" si="229"/>
        <v>69.18309709188074</v>
      </c>
      <c r="E805" s="170">
        <f t="shared" si="230"/>
        <v>-11.839698320129697</v>
      </c>
      <c r="F805" s="170">
        <f t="shared" si="231"/>
        <v>-108.72678182712536</v>
      </c>
      <c r="G805" s="170">
        <f t="shared" si="232"/>
        <v>-0.39143356230008464</v>
      </c>
      <c r="H805" s="170">
        <f t="shared" si="233"/>
        <v>155.15175440170043</v>
      </c>
      <c r="I805" s="170">
        <f t="shared" si="234"/>
        <v>-12.231131882429782</v>
      </c>
      <c r="J805" s="170">
        <f t="shared" si="235"/>
        <v>46.424972574575065</v>
      </c>
      <c r="K805" s="170" t="str">
        <f t="shared" ref="K805:K868" si="241">COMPLEX(1,2*PI()*C805*esr*Cout)</f>
        <v>1+0.691321745151421i</v>
      </c>
      <c r="L805" s="170" t="str">
        <f t="shared" ref="L805:L868" si="242">COMPLEX(1,-2*PI()*C805*(1-Dmax)^2*Lout*10^-6/Req)</f>
        <v>1-0.100750095998285i</v>
      </c>
      <c r="M805" s="170" t="str">
        <f t="shared" si="239"/>
        <v>1.06965073218971+0.590571649153136i</v>
      </c>
      <c r="N805" s="170" t="str">
        <f t="shared" ref="N805:N868" si="243">COMPLEX(1,2*PI()*C805*(Rd+Rs+esr)*Req*Cout/(Req+Rd+Rs))</f>
        <v>1+660.883890844807i</v>
      </c>
      <c r="O805" s="170" t="str">
        <f t="shared" ref="O805:O868" si="244">IMSUM(COMPLEX(1,2*PI()*C805/(Qd*ws)),IMPRODUCT(COMPLEX(0,2*PI()*C805/ws),COMPLEX(0,2*PI()*C805/ws)))</f>
        <v>0.879088517081742+0.966691331460965i</v>
      </c>
      <c r="P805" s="170" t="str">
        <f t="shared" si="240"/>
        <v>-637.991639864788+581.942130897434i</v>
      </c>
      <c r="Q805" s="170" t="str">
        <f t="shared" ref="Q805:Q868" si="245">IMPRODUCT(Ap,IMDIV(M805,P805))</f>
        <v>-0.0821477142400765-0.242321930493109i</v>
      </c>
      <c r="R805" s="170" t="str">
        <f t="shared" ref="R805:R868" si="246">IMSUM(Rz*10^3,IMDIV(1,COMPLEX(0,(2*PI()*C805*Cz*10^-9))))</f>
        <v>10000-280.547420068138i</v>
      </c>
      <c r="S805" s="170" t="str">
        <f t="shared" ref="S805:S868" si="247">IMDIV(1,COMPLEX(0,(2*PI()*C805*Cp*10^-12)))</f>
        <v>-23004.8884455873i</v>
      </c>
      <c r="T805" s="170" t="str">
        <f t="shared" si="236"/>
        <v>8240.66328719797-3816.14479913638i</v>
      </c>
      <c r="U805" s="170" t="str">
        <f t="shared" ref="U805:U868" si="248">IMPRODUCT(-Rs*g/(Rs+Rd),T805)</f>
        <v>-0.867438240757682+0.401699452540672i</v>
      </c>
      <c r="V805" s="170"/>
    </row>
    <row r="806" spans="1:22" x14ac:dyDescent="0.2">
      <c r="A806" s="8"/>
      <c r="B806" s="170">
        <f t="shared" si="237"/>
        <v>4.844999999999918</v>
      </c>
      <c r="C806" s="170">
        <f t="shared" si="238"/>
        <v>69984.199600214168</v>
      </c>
      <c r="D806" s="170">
        <f t="shared" ref="D806:D869" si="249">C806/1000</f>
        <v>69.984199600214168</v>
      </c>
      <c r="E806" s="170">
        <f t="shared" ref="E806:E869" si="250">20*LOG(IMABS(Q806))</f>
        <v>-11.948676687076969</v>
      </c>
      <c r="F806" s="170">
        <f t="shared" ref="F806:F869" si="251">IF(180/PI()*IMARGUMENT(Q806)&gt;0,180/PI()*IMARGUMENT(Q806)-360,180/PI()*IMARGUMENT(Q806))</f>
        <v>-108.90430423688893</v>
      </c>
      <c r="G806" s="170">
        <f t="shared" ref="G806:G869" si="252">20*LOG(IMABS(U806))</f>
        <v>-0.40723465991522878</v>
      </c>
      <c r="H806" s="170">
        <f t="shared" ref="H806:H869" si="253">180/PI()*IMARGUMENT(U806)</f>
        <v>154.93001797639698</v>
      </c>
      <c r="I806" s="170">
        <f t="shared" ref="I806:I869" si="254">E806+G806</f>
        <v>-12.355911346992198</v>
      </c>
      <c r="J806" s="170">
        <f t="shared" ref="J806:J869" si="255">F806+H806</f>
        <v>46.025713739508049</v>
      </c>
      <c r="K806" s="170" t="str">
        <f t="shared" si="241"/>
        <v>1+0.699326873678274i</v>
      </c>
      <c r="L806" s="170" t="str">
        <f t="shared" si="242"/>
        <v>1-0.101916727126577i</v>
      </c>
      <c r="M806" s="170" t="str">
        <f t="shared" si="239"/>
        <v>1.07127310615695+0.597410146551697i</v>
      </c>
      <c r="N806" s="170" t="str">
        <f t="shared" si="243"/>
        <v>1+668.536565629947i</v>
      </c>
      <c r="O806" s="170" t="str">
        <f t="shared" si="244"/>
        <v>0.876272126843473+0.977885089517056i</v>
      </c>
      <c r="P806" s="170" t="str">
        <f t="shared" si="240"/>
        <v>-652.875667199622+586.797843326702i</v>
      </c>
      <c r="Q806" s="170" t="str">
        <f t="shared" si="245"/>
        <v>-0.0818645252516109-0.239048110712617i</v>
      </c>
      <c r="R806" s="170" t="str">
        <f t="shared" si="246"/>
        <v>10000-277.336020306379i</v>
      </c>
      <c r="S806" s="170" t="str">
        <f t="shared" si="247"/>
        <v>-22741.5536651231i</v>
      </c>
      <c r="T806" s="170" t="str">
        <f t="shared" ref="T806:T869" si="256">IMDIV(IMPRODUCT(R806,S806),IMSUM(R806,S806))</f>
        <v>8210.88244173679-3841.01395048618i</v>
      </c>
      <c r="U806" s="170" t="str">
        <f t="shared" si="248"/>
        <v>-0.864303414919663+0.404317257945914i</v>
      </c>
      <c r="V806" s="170"/>
    </row>
    <row r="807" spans="1:22" x14ac:dyDescent="0.2">
      <c r="A807" s="8"/>
      <c r="B807" s="170">
        <f t="shared" ref="B807:B870" si="257">B806+0.005</f>
        <v>4.8499999999999179</v>
      </c>
      <c r="C807" s="170">
        <f t="shared" ref="C807:C870" si="258">10^B807</f>
        <v>70794.578438400451</v>
      </c>
      <c r="D807" s="170">
        <f t="shared" si="249"/>
        <v>70.79457843840045</v>
      </c>
      <c r="E807" s="170">
        <f t="shared" si="250"/>
        <v>-12.057728644592716</v>
      </c>
      <c r="F807" s="170">
        <f t="shared" si="251"/>
        <v>-109.08309625550525</v>
      </c>
      <c r="G807" s="170">
        <f t="shared" si="252"/>
        <v>-0.42334151906149359</v>
      </c>
      <c r="H807" s="170">
        <f t="shared" si="253"/>
        <v>154.70617731184589</v>
      </c>
      <c r="I807" s="170">
        <f t="shared" si="254"/>
        <v>-12.481070163654209</v>
      </c>
      <c r="J807" s="170">
        <f t="shared" si="255"/>
        <v>45.623081056340638</v>
      </c>
      <c r="K807" s="170" t="str">
        <f t="shared" si="241"/>
        <v>1+0.707424697224749i</v>
      </c>
      <c r="L807" s="170" t="str">
        <f t="shared" si="242"/>
        <v>1-0.103096867206658i</v>
      </c>
      <c r="M807" s="170" t="str">
        <f t="shared" ref="M807:M870" si="259">IMPRODUCT(K807,L807)</f>
        <v>1.07293327006849+0.604327830018091i</v>
      </c>
      <c r="N807" s="170" t="str">
        <f t="shared" si="243"/>
        <v>1+676.277854212729i</v>
      </c>
      <c r="O807" s="170" t="str">
        <f t="shared" si="244"/>
        <v>0.873390134449124+0.989208465182555i</v>
      </c>
      <c r="P807" s="170" t="str">
        <f t="shared" ref="P807:P870" si="260">IMPRODUCT(N807,O807)</f>
        <v>-668.106388068276+591.643614481003i</v>
      </c>
      <c r="Q807" s="170" t="str">
        <f t="shared" si="245"/>
        <v>-0.0815793857267205-0.235812186052308i</v>
      </c>
      <c r="R807" s="170" t="str">
        <f t="shared" si="246"/>
        <v>10000-274.16138113371i</v>
      </c>
      <c r="S807" s="170" t="str">
        <f t="shared" si="247"/>
        <v>-22481.2332529643i</v>
      </c>
      <c r="T807" s="170" t="str">
        <f t="shared" si="256"/>
        <v>8180.62991873111-3865.88703734076i</v>
      </c>
      <c r="U807" s="170" t="str">
        <f t="shared" si="248"/>
        <v>-0.861118938813802+0.406935477614817i</v>
      </c>
      <c r="V807" s="170"/>
    </row>
    <row r="808" spans="1:22" x14ac:dyDescent="0.2">
      <c r="A808" s="8"/>
      <c r="B808" s="170">
        <f t="shared" si="257"/>
        <v>4.8549999999999178</v>
      </c>
      <c r="C808" s="170">
        <f t="shared" si="258"/>
        <v>71614.341021276705</v>
      </c>
      <c r="D808" s="170">
        <f t="shared" si="249"/>
        <v>71.614341021276701</v>
      </c>
      <c r="E808" s="170">
        <f t="shared" si="250"/>
        <v>-12.16685309559351</v>
      </c>
      <c r="F808" s="170">
        <f t="shared" si="251"/>
        <v>-109.26316831561984</v>
      </c>
      <c r="G808" s="170">
        <f t="shared" si="252"/>
        <v>-0.43975902838384506</v>
      </c>
      <c r="H808" s="170">
        <f t="shared" si="253"/>
        <v>154.48023726987867</v>
      </c>
      <c r="I808" s="170">
        <f t="shared" si="254"/>
        <v>-12.606612123977355</v>
      </c>
      <c r="J808" s="170">
        <f t="shared" si="255"/>
        <v>45.217068954258835</v>
      </c>
      <c r="K808" s="170" t="str">
        <f t="shared" si="241"/>
        <v>1+0.715616289148586i</v>
      </c>
      <c r="L808" s="170" t="str">
        <f t="shared" si="242"/>
        <v>1-0.104290672664816i</v>
      </c>
      <c r="M808" s="170" t="str">
        <f t="shared" si="259"/>
        <v>1.07463210416521+0.61132561648377i</v>
      </c>
      <c r="N808" s="170" t="str">
        <f t="shared" si="243"/>
        <v>1+684.108782692567i</v>
      </c>
      <c r="O808" s="170" t="str">
        <f t="shared" si="244"/>
        <v>0.870441011828181+1.00066295935864i</v>
      </c>
      <c r="P808" s="170" t="str">
        <f t="shared" si="260"/>
        <v>-683.691878000553+596.477003966822i</v>
      </c>
      <c r="Q808" s="170" t="str">
        <f t="shared" si="245"/>
        <v>-0.0812923518032921-0.232613771380309i</v>
      </c>
      <c r="R808" s="170" t="str">
        <f t="shared" si="246"/>
        <v>10000-271.02308175515i</v>
      </c>
      <c r="S808" s="170" t="str">
        <f t="shared" si="247"/>
        <v>-22223.8927039223i</v>
      </c>
      <c r="T808" s="170" t="str">
        <f t="shared" si="256"/>
        <v>8149.90263391704-3890.75536277886i</v>
      </c>
      <c r="U808" s="170" t="str">
        <f t="shared" si="248"/>
        <v>-0.857884487780742+0.409553196081986i</v>
      </c>
      <c r="V808" s="170"/>
    </row>
    <row r="809" spans="1:22" x14ac:dyDescent="0.2">
      <c r="A809" s="8"/>
      <c r="B809" s="170">
        <f t="shared" si="257"/>
        <v>4.8599999999999177</v>
      </c>
      <c r="C809" s="170">
        <f t="shared" si="258"/>
        <v>72443.59600748535</v>
      </c>
      <c r="D809" s="170">
        <f t="shared" si="249"/>
        <v>72.443596007485354</v>
      </c>
      <c r="E809" s="170">
        <f t="shared" si="250"/>
        <v>-12.276048910422297</v>
      </c>
      <c r="F809" s="170">
        <f t="shared" si="251"/>
        <v>-109.44453125926788</v>
      </c>
      <c r="G809" s="170">
        <f t="shared" si="252"/>
        <v>-0.45649210641100829</v>
      </c>
      <c r="H809" s="170">
        <f t="shared" si="253"/>
        <v>154.25220325090845</v>
      </c>
      <c r="I809" s="170">
        <f t="shared" si="254"/>
        <v>-12.732541016833306</v>
      </c>
      <c r="J809" s="170">
        <f t="shared" si="255"/>
        <v>44.807671991640575</v>
      </c>
      <c r="K809" s="170" t="str">
        <f t="shared" si="241"/>
        <v>1+0.72390273523642i</v>
      </c>
      <c r="L809" s="170" t="str">
        <f t="shared" si="242"/>
        <v>1-0.105498301738673i</v>
      </c>
      <c r="M809" s="170" t="str">
        <f t="shared" si="259"/>
        <v>1.07637050919142+0.618404433497747i</v>
      </c>
      <c r="N809" s="170" t="str">
        <f t="shared" si="243"/>
        <v>1+692.030389050551i</v>
      </c>
      <c r="O809" s="170" t="str">
        <f t="shared" si="244"/>
        <v>0.867423195316791+1.01225009032611i</v>
      </c>
      <c r="P809" s="170" t="str">
        <f t="shared" si="260"/>
        <v>-699.640400629517+601.295461416877i</v>
      </c>
      <c r="Q809" s="170" t="str">
        <f t="shared" si="245"/>
        <v>-0.0810034803588849-0.22945248461706i</v>
      </c>
      <c r="R809" s="170" t="str">
        <f t="shared" si="246"/>
        <v>10000-267.920706192514i</v>
      </c>
      <c r="S809" s="170" t="str">
        <f t="shared" si="247"/>
        <v>-21969.4979077861i</v>
      </c>
      <c r="T809" s="170" t="str">
        <f t="shared" si="256"/>
        <v>8118.69766111205-3915.61005873833i</v>
      </c>
      <c r="U809" s="170" t="str">
        <f t="shared" si="248"/>
        <v>-0.85459975380127+0.412169479867193i</v>
      </c>
      <c r="V809" s="170"/>
    </row>
    <row r="810" spans="1:22" x14ac:dyDescent="0.2">
      <c r="A810" s="8"/>
      <c r="B810" s="170">
        <f t="shared" si="257"/>
        <v>4.8649999999999176</v>
      </c>
      <c r="C810" s="170">
        <f t="shared" si="258"/>
        <v>73282.453313876584</v>
      </c>
      <c r="D810" s="170">
        <f t="shared" si="249"/>
        <v>73.282453313876587</v>
      </c>
      <c r="E810" s="170">
        <f t="shared" si="250"/>
        <v>-12.385314928269203</v>
      </c>
      <c r="F810" s="170">
        <f t="shared" si="251"/>
        <v>-109.62719634880372</v>
      </c>
      <c r="G810" s="170">
        <f t="shared" si="252"/>
        <v>-0.47354569991860473</v>
      </c>
      <c r="H810" s="170">
        <f t="shared" si="253"/>
        <v>154.0220812060486</v>
      </c>
      <c r="I810" s="170">
        <f t="shared" si="254"/>
        <v>-12.858860628187808</v>
      </c>
      <c r="J810" s="170">
        <f t="shared" si="255"/>
        <v>44.394884857244875</v>
      </c>
      <c r="K810" s="170" t="str">
        <f t="shared" si="241"/>
        <v>1+0.732285133847706i</v>
      </c>
      <c r="L810" s="170" t="str">
        <f t="shared" si="242"/>
        <v>1-0.106719914498153i</v>
      </c>
      <c r="M810" s="170" t="str">
        <f t="shared" si="259"/>
        <v>1.0781494068725+0.625565219349553i</v>
      </c>
      <c r="N810" s="170" t="str">
        <f t="shared" si="243"/>
        <v>1+700.043723287021i</v>
      </c>
      <c r="O810" s="170" t="str">
        <f t="shared" si="244"/>
        <v>0.864335084828699+1.02397139394662i</v>
      </c>
      <c r="P810" s="170" t="str">
        <f t="shared" si="260"/>
        <v>-715.960412072964+606.096322345032i</v>
      </c>
      <c r="Q810" s="170" t="str">
        <f t="shared" si="245"/>
        <v>-0.0807128289505217-0.22632794664164i</v>
      </c>
      <c r="R810" s="170" t="str">
        <f t="shared" si="246"/>
        <v>10000-264.853843229282i</v>
      </c>
      <c r="S810" s="170" t="str">
        <f t="shared" si="247"/>
        <v>-21718.0151448011i</v>
      </c>
      <c r="T810" s="170" t="str">
        <f t="shared" si="256"/>
        <v>8087.01223962814-3940.44208796673i</v>
      </c>
      <c r="U810" s="170" t="str">
        <f t="shared" si="248"/>
        <v>-0.851264446276648+0.414783377680709i</v>
      </c>
      <c r="V810" s="170"/>
    </row>
    <row r="811" spans="1:22" x14ac:dyDescent="0.2">
      <c r="A811" s="8"/>
      <c r="B811" s="170">
        <f t="shared" si="257"/>
        <v>4.8699999999999175</v>
      </c>
      <c r="C811" s="170">
        <f t="shared" si="258"/>
        <v>74131.024130077771</v>
      </c>
      <c r="D811" s="170">
        <f t="shared" si="249"/>
        <v>74.131024130077776</v>
      </c>
      <c r="E811" s="170">
        <f t="shared" si="250"/>
        <v>-12.494649958677023</v>
      </c>
      <c r="F811" s="170">
        <f t="shared" si="251"/>
        <v>-109.81117527746403</v>
      </c>
      <c r="G811" s="170">
        <f t="shared" si="252"/>
        <v>-0.49092478221557106</v>
      </c>
      <c r="H811" s="170">
        <f t="shared" si="253"/>
        <v>153.78987764908268</v>
      </c>
      <c r="I811" s="170">
        <f t="shared" si="254"/>
        <v>-12.985574740892593</v>
      </c>
      <c r="J811" s="170">
        <f t="shared" si="255"/>
        <v>43.978702371618652</v>
      </c>
      <c r="K811" s="170" t="str">
        <f t="shared" si="241"/>
        <v>1+0.740764596060299i</v>
      </c>
      <c r="L811" s="170" t="str">
        <f t="shared" si="242"/>
        <v>1-0.107955672866704i</v>
      </c>
      <c r="M811" s="170" t="str">
        <f t="shared" si="259"/>
        <v>1.07996974040352+0.632808923193595i</v>
      </c>
      <c r="N811" s="170" t="str">
        <f t="shared" si="243"/>
        <v>1+708.149847560752i</v>
      </c>
      <c r="O811" s="170" t="str">
        <f t="shared" si="244"/>
        <v>0.861175043006844+1.03582842386627i</v>
      </c>
      <c r="P811" s="170" t="str">
        <f t="shared" si="260"/>
        <v>-732.660565416986+610.876803852287i</v>
      </c>
      <c r="Q811" s="170" t="str">
        <f t="shared" si="245"/>
        <v>-0.080420455752246-0.223239781201299i</v>
      </c>
      <c r="R811" s="170" t="str">
        <f t="shared" si="246"/>
        <v>10000-261.82208635609i</v>
      </c>
      <c r="S811" s="170" t="str">
        <f t="shared" si="247"/>
        <v>-21469.4110811994i</v>
      </c>
      <c r="T811" s="170" t="str">
        <f t="shared" si="256"/>
        <v>8054.84378174289-3965.24224627047i</v>
      </c>
      <c r="U811" s="170" t="str">
        <f t="shared" si="248"/>
        <v>-0.847878292815042+0.41739392066005i</v>
      </c>
      <c r="V811" s="170"/>
    </row>
    <row r="812" spans="1:22" x14ac:dyDescent="0.2">
      <c r="A812" s="8"/>
      <c r="B812" s="170">
        <f t="shared" si="257"/>
        <v>4.8749999999999174</v>
      </c>
      <c r="C812" s="170">
        <f t="shared" si="258"/>
        <v>74989.420933231435</v>
      </c>
      <c r="D812" s="170">
        <f t="shared" si="249"/>
        <v>74.989420933231429</v>
      </c>
      <c r="E812" s="170">
        <f t="shared" si="250"/>
        <v>-12.604052783127775</v>
      </c>
      <c r="F812" s="170">
        <f t="shared" si="251"/>
        <v>-109.99648017953704</v>
      </c>
      <c r="G812" s="170">
        <f t="shared" si="252"/>
        <v>-0.50863435135327451</v>
      </c>
      <c r="H812" s="170">
        <f t="shared" si="253"/>
        <v>153.55559966826669</v>
      </c>
      <c r="I812" s="170">
        <f t="shared" si="254"/>
        <v>-13.11268713448105</v>
      </c>
      <c r="J812" s="170">
        <f t="shared" si="255"/>
        <v>43.55911948872965</v>
      </c>
      <c r="K812" s="170" t="str">
        <f t="shared" si="241"/>
        <v>1+0.749342245817731i</v>
      </c>
      <c r="L812" s="170" t="str">
        <f t="shared" si="242"/>
        <v>1-0.109205740642761i</v>
      </c>
      <c r="M812" s="170" t="str">
        <f t="shared" si="259"/>
        <v>1.08183247494944+0.64013650517497i</v>
      </c>
      <c r="N812" s="170" t="str">
        <f t="shared" si="243"/>
        <v>1+716.349836329736i</v>
      </c>
      <c r="O812" s="170" t="str">
        <f t="shared" si="244"/>
        <v>0.857941394355227+1.04782275172153i</v>
      </c>
      <c r="P812" s="170" t="str">
        <f t="shared" si="260"/>
        <v>-749.749715303936+615.634000178594i</v>
      </c>
      <c r="Q812" s="170" t="str">
        <f t="shared" si="245"/>
        <v>-0.0801264194906004-0.220187614824358i</v>
      </c>
      <c r="R812" s="170" t="str">
        <f t="shared" si="246"/>
        <v>10000-258.825033716849i</v>
      </c>
      <c r="S812" s="170" t="str">
        <f t="shared" si="247"/>
        <v>-21223.6527647817i</v>
      </c>
      <c r="T812" s="170" t="str">
        <f t="shared" si="256"/>
        <v>8022.18988021743-3990.00116507066i</v>
      </c>
      <c r="U812" s="170" t="str">
        <f t="shared" si="248"/>
        <v>-0.844441040022889+0.420000122639017i</v>
      </c>
      <c r="V812" s="170"/>
    </row>
    <row r="813" spans="1:22" x14ac:dyDescent="0.2">
      <c r="A813" s="8"/>
      <c r="B813" s="170">
        <f t="shared" si="257"/>
        <v>4.8799999999999173</v>
      </c>
      <c r="C813" s="170">
        <f t="shared" si="258"/>
        <v>75857.75750290406</v>
      </c>
      <c r="D813" s="170">
        <f t="shared" si="249"/>
        <v>75.857757502904064</v>
      </c>
      <c r="E813" s="170">
        <f t="shared" si="250"/>
        <v>-12.713522156710347</v>
      </c>
      <c r="F813" s="170">
        <f t="shared" si="251"/>
        <v>-110.18312364009869</v>
      </c>
      <c r="G813" s="170">
        <f t="shared" si="252"/>
        <v>-0.52667942825712122</v>
      </c>
      <c r="H813" s="170">
        <f t="shared" si="253"/>
        <v>153.31925493793946</v>
      </c>
      <c r="I813" s="170">
        <f t="shared" si="254"/>
        <v>-13.240201584967469</v>
      </c>
      <c r="J813" s="170">
        <f t="shared" si="255"/>
        <v>43.136131297840777</v>
      </c>
      <c r="K813" s="170" t="str">
        <f t="shared" si="241"/>
        <v>1+0.758019220078187i</v>
      </c>
      <c r="L813" s="170" t="str">
        <f t="shared" si="242"/>
        <v>1-0.110470283521452i</v>
      </c>
      <c r="M813" s="170" t="str">
        <f t="shared" si="259"/>
        <v>1.08373859815675+0.647548936556735i</v>
      </c>
      <c r="N813" s="170" t="str">
        <f t="shared" si="243"/>
        <v>1+724.644776493602i</v>
      </c>
      <c r="O813" s="170" t="str">
        <f t="shared" si="244"/>
        <v>0.854632424350529+1.05995596734757i</v>
      </c>
      <c r="P813" s="170" t="str">
        <f t="shared" si="260"/>
        <v>-767.236922627289+620.364878095022i</v>
      </c>
      <c r="Q813" s="170" t="str">
        <f t="shared" si="245"/>
        <v>-0.0798307793781091-0.217171076736543i</v>
      </c>
      <c r="R813" s="170" t="str">
        <f t="shared" si="246"/>
        <v>10000-255.862288055478i</v>
      </c>
      <c r="S813" s="170" t="str">
        <f t="shared" si="247"/>
        <v>-20980.7076205492i</v>
      </c>
      <c r="T813" s="170" t="str">
        <f t="shared" si="256"/>
        <v>7989.04831584915-4014.70931427409i</v>
      </c>
      <c r="U813" s="170" t="str">
        <f t="shared" si="248"/>
        <v>-0.840952454299912+0.422600980449905i</v>
      </c>
      <c r="V813" s="170"/>
    </row>
    <row r="814" spans="1:22" x14ac:dyDescent="0.2">
      <c r="A814" s="8"/>
      <c r="B814" s="170">
        <f t="shared" si="257"/>
        <v>4.8849999999999172</v>
      </c>
      <c r="C814" s="170">
        <f t="shared" si="258"/>
        <v>76736.148936167403</v>
      </c>
      <c r="D814" s="170">
        <f t="shared" si="249"/>
        <v>76.736148936167396</v>
      </c>
      <c r="E814" s="170">
        <f t="shared" si="250"/>
        <v>-12.823056809865893</v>
      </c>
      <c r="F814" s="170">
        <f t="shared" si="251"/>
        <v>-110.37111870429419</v>
      </c>
      <c r="G814" s="170">
        <f t="shared" si="252"/>
        <v>-0.54506505477984502</v>
      </c>
      <c r="H814" s="170">
        <f t="shared" si="253"/>
        <v>153.08085172992341</v>
      </c>
      <c r="I814" s="170">
        <f t="shared" si="254"/>
        <v>-13.368121864645738</v>
      </c>
      <c r="J814" s="170">
        <f t="shared" si="255"/>
        <v>42.70973302562922</v>
      </c>
      <c r="K814" s="170" t="str">
        <f t="shared" si="241"/>
        <v>1+0.766796668965207i</v>
      </c>
      <c r="L814" s="170" t="str">
        <f t="shared" si="242"/>
        <v>1-0.111749469116567i</v>
      </c>
      <c r="M814" s="170" t="str">
        <f t="shared" si="259"/>
        <v>1.08568912067721+0.65504719984864i</v>
      </c>
      <c r="N814" s="170" t="str">
        <f t="shared" si="243"/>
        <v>1+733.035767537684i</v>
      </c>
      <c r="O814" s="170" t="str">
        <f t="shared" si="244"/>
        <v>0.851246378533053+1.07222967898898i</v>
      </c>
      <c r="P814" s="170" t="str">
        <f t="shared" si="260"/>
        <v>-785.131459335838+625.066272130639i</v>
      </c>
      <c r="Q814" s="170" t="str">
        <f t="shared" si="245"/>
        <v>-0.0795335950449501-0.214189798780875i</v>
      </c>
      <c r="R814" s="170" t="str">
        <f t="shared" si="246"/>
        <v>10000-252.933456663248i</v>
      </c>
      <c r="S814" s="170" t="str">
        <f t="shared" si="247"/>
        <v>-20740.5434463864i</v>
      </c>
      <c r="T814" s="170" t="str">
        <f t="shared" si="256"/>
        <v>7955.4170650472-4039.35700546689i</v>
      </c>
      <c r="U814" s="170" t="str">
        <f t="shared" si="248"/>
        <v>-0.837412322636548+0.425195474259673i</v>
      </c>
      <c r="V814" s="170"/>
    </row>
    <row r="815" spans="1:22" x14ac:dyDescent="0.2">
      <c r="A815" s="8"/>
      <c r="B815" s="170">
        <f t="shared" si="257"/>
        <v>4.8899999999999171</v>
      </c>
      <c r="C815" s="170">
        <f t="shared" si="258"/>
        <v>77624.711662854374</v>
      </c>
      <c r="D815" s="170">
        <f t="shared" si="249"/>
        <v>77.624711662854367</v>
      </c>
      <c r="E815" s="170">
        <f t="shared" si="250"/>
        <v>-12.932655450208344</v>
      </c>
      <c r="F815" s="170">
        <f t="shared" si="251"/>
        <v>-110.56047888612467</v>
      </c>
      <c r="G815" s="170">
        <f t="shared" si="252"/>
        <v>-0.56379629167726142</v>
      </c>
      <c r="H815" s="170">
        <f t="shared" si="253"/>
        <v>152.84039892469124</v>
      </c>
      <c r="I815" s="170">
        <f t="shared" si="254"/>
        <v>-13.496451741885606</v>
      </c>
      <c r="J815" s="170">
        <f t="shared" si="255"/>
        <v>42.279920038566573</v>
      </c>
      <c r="K815" s="170" t="str">
        <f t="shared" si="241"/>
        <v>1+0.77567575592013i</v>
      </c>
      <c r="L815" s="170" t="str">
        <f t="shared" si="242"/>
        <v>1-0.11304346698277i</v>
      </c>
      <c r="M815" s="170" t="str">
        <f t="shared" si="259"/>
        <v>1.08768507670369+0.66263228893736i</v>
      </c>
      <c r="N815" s="170" t="str">
        <f t="shared" si="243"/>
        <v>1+741.523921678755i</v>
      </c>
      <c r="O815" s="170" t="str">
        <f t="shared" si="244"/>
        <v>0.84778146157649+1.08464551351293i</v>
      </c>
      <c r="P815" s="170" t="str">
        <f t="shared" si="260"/>
        <v>-803.442813349798+629.734879628258i</v>
      </c>
      <c r="Q815" s="170" t="str">
        <f t="shared" si="245"/>
        <v>-0.0792349264689234-0.211243415341228i</v>
      </c>
      <c r="R815" s="170" t="str">
        <f t="shared" si="246"/>
        <v>10000-250.038151326731i</v>
      </c>
      <c r="S815" s="170" t="str">
        <f t="shared" si="247"/>
        <v>-20503.128408792i</v>
      </c>
      <c r="T815" s="170" t="str">
        <f t="shared" si="256"/>
        <v>7921.29430741682-4063.93439543786i</v>
      </c>
      <c r="U815" s="170" t="str">
        <f t="shared" si="248"/>
        <v>-0.833820453412298+0.427782567940828i</v>
      </c>
      <c r="V815" s="170"/>
    </row>
    <row r="816" spans="1:22" x14ac:dyDescent="0.2">
      <c r="A816" s="8"/>
      <c r="B816" s="170">
        <f t="shared" si="257"/>
        <v>4.894999999999917</v>
      </c>
      <c r="C816" s="170">
        <f t="shared" si="258"/>
        <v>78523.563460992213</v>
      </c>
      <c r="D816" s="170">
        <f t="shared" si="249"/>
        <v>78.523563460992207</v>
      </c>
      <c r="E816" s="170">
        <f t="shared" si="250"/>
        <v>-13.042316764418411</v>
      </c>
      <c r="F816" s="170">
        <f t="shared" si="251"/>
        <v>-110.75121817671506</v>
      </c>
      <c r="G816" s="170">
        <f t="shared" si="252"/>
        <v>-0.58287821650540483</v>
      </c>
      <c r="H816" s="170">
        <f t="shared" si="253"/>
        <v>152.59790602227673</v>
      </c>
      <c r="I816" s="170">
        <f t="shared" si="254"/>
        <v>-13.625194980923816</v>
      </c>
      <c r="J816" s="170">
        <f t="shared" si="255"/>
        <v>41.846687845561675</v>
      </c>
      <c r="K816" s="170" t="str">
        <f t="shared" si="241"/>
        <v>1+0.78465765785632i</v>
      </c>
      <c r="L816" s="170" t="str">
        <f t="shared" si="242"/>
        <v>1-0.114352448638077i</v>
      </c>
      <c r="M816" s="170" t="str">
        <f t="shared" si="259"/>
        <v>1.08972752451849+0.670305209218243i</v>
      </c>
      <c r="N816" s="170" t="str">
        <f t="shared" si="243"/>
        <v>1+750.110364012455i</v>
      </c>
      <c r="O816" s="170" t="str">
        <f t="shared" si="244"/>
        <v>0.844235836336004+1.09720511662486i</v>
      </c>
      <c r="P816" s="170" t="str">
        <f t="shared" si="260"/>
        <v>-822.180693591466+634.367255622984i</v>
      </c>
      <c r="Q816" s="170" t="str">
        <f t="shared" si="245"/>
        <v>-0.0789348339038805-0.208331563269606i</v>
      </c>
      <c r="R816" s="170" t="str">
        <f t="shared" si="246"/>
        <v>10000-247.17598827634i</v>
      </c>
      <c r="S816" s="170" t="str">
        <f t="shared" si="247"/>
        <v>-20268.4310386599i</v>
      </c>
      <c r="T816" s="170" t="str">
        <f t="shared" si="256"/>
        <v>7886.67843333971-4088.43149003887i</v>
      </c>
      <c r="U816" s="170" t="str">
        <f t="shared" si="248"/>
        <v>-0.830176677193655+0.430361209477776i</v>
      </c>
      <c r="V816" s="170"/>
    </row>
    <row r="817" spans="1:22" x14ac:dyDescent="0.2">
      <c r="A817" s="8"/>
      <c r="B817" s="170">
        <f t="shared" si="257"/>
        <v>4.8999999999999169</v>
      </c>
      <c r="C817" s="170">
        <f t="shared" si="258"/>
        <v>79432.823472413002</v>
      </c>
      <c r="D817" s="170">
        <f t="shared" si="249"/>
        <v>79.432823472413006</v>
      </c>
      <c r="E817" s="170">
        <f t="shared" si="250"/>
        <v>-13.152039420205661</v>
      </c>
      <c r="F817" s="170">
        <f t="shared" si="251"/>
        <v>-110.94335105202875</v>
      </c>
      <c r="G817" s="170">
        <f t="shared" si="252"/>
        <v>-0.6023159214399757</v>
      </c>
      <c r="H817" s="170">
        <f t="shared" si="253"/>
        <v>152.35338315290718</v>
      </c>
      <c r="I817" s="170">
        <f t="shared" si="254"/>
        <v>-13.754355341645637</v>
      </c>
      <c r="J817" s="170">
        <f t="shared" si="255"/>
        <v>41.410032100878439</v>
      </c>
      <c r="K817" s="170" t="str">
        <f t="shared" si="241"/>
        <v>1+0.793743565315146i</v>
      </c>
      <c r="L817" s="170" t="str">
        <f t="shared" si="242"/>
        <v>1-0.115676587586589i</v>
      </c>
      <c r="M817" s="170" t="str">
        <f t="shared" si="259"/>
        <v>1.09181754705447+0.678066977728557i</v>
      </c>
      <c r="N817" s="170" t="str">
        <f t="shared" si="243"/>
        <v>1+758.796232662413i</v>
      </c>
      <c r="O817" s="170" t="str">
        <f t="shared" si="244"/>
        <v>0.84060762287416+1.10991015308655i</v>
      </c>
      <c r="P817" s="170" t="str">
        <f t="shared" si="260"/>
        <v>-841.355035132962+638.959807537306i</v>
      </c>
      <c r="Q817" s="170" t="str">
        <f t="shared" si="245"/>
        <v>-0.0786333778067726-0.205453881817288i</v>
      </c>
      <c r="R817" s="170" t="str">
        <f t="shared" si="246"/>
        <v>10000-244.346588135463i</v>
      </c>
      <c r="S817" s="170" t="str">
        <f t="shared" si="247"/>
        <v>-20036.420227108i</v>
      </c>
      <c r="T817" s="170" t="str">
        <f t="shared" si="256"/>
        <v>7851.56805153517-4112.83814838795i</v>
      </c>
      <c r="U817" s="170" t="str">
        <f t="shared" si="248"/>
        <v>-0.826480847530019+0.432930331409259i</v>
      </c>
      <c r="V817" s="170"/>
    </row>
    <row r="818" spans="1:22" x14ac:dyDescent="0.2">
      <c r="A818" s="8"/>
      <c r="B818" s="170">
        <f t="shared" si="257"/>
        <v>4.9049999999999168</v>
      </c>
      <c r="C818" s="170">
        <f t="shared" si="258"/>
        <v>80352.612218546405</v>
      </c>
      <c r="D818" s="170">
        <f t="shared" si="249"/>
        <v>80.352612218546398</v>
      </c>
      <c r="E818" s="170">
        <f t="shared" si="250"/>
        <v>-13.261822068338322</v>
      </c>
      <c r="F818" s="170">
        <f t="shared" si="251"/>
        <v>-111.13689248000728</v>
      </c>
      <c r="G818" s="170">
        <f t="shared" si="252"/>
        <v>-0.62211451101790771</v>
      </c>
      <c r="H818" s="170">
        <f t="shared" si="253"/>
        <v>152.10684108733361</v>
      </c>
      <c r="I818" s="170">
        <f t="shared" si="254"/>
        <v>-13.883936579356229</v>
      </c>
      <c r="J818" s="170">
        <f t="shared" si="255"/>
        <v>40.96994860732633</v>
      </c>
      <c r="K818" s="170" t="str">
        <f t="shared" si="241"/>
        <v>1+0.802934682623802i</v>
      </c>
      <c r="L818" s="170" t="str">
        <f t="shared" si="242"/>
        <v>1-0.117016059341489i</v>
      </c>
      <c r="M818" s="170" t="str">
        <f t="shared" si="259"/>
        <v>1.09395625246925+0.685918623282313i</v>
      </c>
      <c r="N818" s="170" t="str">
        <f t="shared" si="243"/>
        <v>1+767.58267893111i</v>
      </c>
      <c r="O818" s="170" t="str">
        <f t="shared" si="244"/>
        <v>0.836894897464157+1.12276230693681i</v>
      </c>
      <c r="P818" s="170" t="str">
        <f t="shared" si="260"/>
        <v>-860.976004463966+643.508789686251i</v>
      </c>
      <c r="Q818" s="170" t="str">
        <f t="shared" si="245"/>
        <v>-0.0783306187634771-0.20261001256983i</v>
      </c>
      <c r="R818" s="170" t="str">
        <f t="shared" si="246"/>
        <v>10000-241.549575870177i</v>
      </c>
      <c r="S818" s="170" t="str">
        <f t="shared" si="247"/>
        <v>-19807.0652213545i</v>
      </c>
      <c r="T818" s="170" t="str">
        <f t="shared" si="256"/>
        <v>7815.96199658756-4137.14408742137i</v>
      </c>
      <c r="U818" s="170" t="str">
        <f t="shared" si="248"/>
        <v>-0.82273284174606+0.435488851307513i</v>
      </c>
      <c r="V818" s="170"/>
    </row>
    <row r="819" spans="1:22" x14ac:dyDescent="0.2">
      <c r="A819" s="8"/>
      <c r="B819" s="170">
        <f t="shared" si="257"/>
        <v>4.9099999999999167</v>
      </c>
      <c r="C819" s="170">
        <f t="shared" si="258"/>
        <v>81283.051616394412</v>
      </c>
      <c r="D819" s="170">
        <f t="shared" si="249"/>
        <v>81.283051616394417</v>
      </c>
      <c r="E819" s="170">
        <f t="shared" si="250"/>
        <v>-13.371663344734925</v>
      </c>
      <c r="F819" s="170">
        <f t="shared" si="251"/>
        <v>-111.33185792710017</v>
      </c>
      <c r="G819" s="170">
        <f t="shared" si="252"/>
        <v>-0.64227909980185527</v>
      </c>
      <c r="H819" s="170">
        <f t="shared" si="253"/>
        <v>151.85829124683525</v>
      </c>
      <c r="I819" s="170">
        <f t="shared" si="254"/>
        <v>-14.013942444536781</v>
      </c>
      <c r="J819" s="170">
        <f t="shared" si="255"/>
        <v>40.526433319735077</v>
      </c>
      <c r="K819" s="170" t="str">
        <f t="shared" si="241"/>
        <v>1+0.81223222805493i</v>
      </c>
      <c r="L819" s="170" t="str">
        <f t="shared" si="242"/>
        <v>1-0.118371041448307i</v>
      </c>
      <c r="M819" s="170" t="str">
        <f t="shared" si="259"/>
        <v>1.09614477473274+0.693861186606623i</v>
      </c>
      <c r="N819" s="170" t="str">
        <f t="shared" si="243"/>
        <v>1+776.470867452483i</v>
      </c>
      <c r="O819" s="170" t="str">
        <f t="shared" si="244"/>
        <v>0.833095691569838+1.13576328171472i</v>
      </c>
      <c r="P819" s="170" t="str">
        <f t="shared" si="260"/>
        <v>-881.054004882138+648.010297585873i</v>
      </c>
      <c r="Q819" s="170" t="str">
        <f t="shared" si="245"/>
        <v>-0.0780266174135633-0.199799599386058i</v>
      </c>
      <c r="R819" s="170" t="str">
        <f t="shared" si="246"/>
        <v>10000-238.784580739534i</v>
      </c>
      <c r="S819" s="170" t="str">
        <f t="shared" si="247"/>
        <v>-19580.3356206418i</v>
      </c>
      <c r="T819" s="170" t="str">
        <f t="shared" si="256"/>
        <v>7779.85933642403-4161.33888679915i</v>
      </c>
      <c r="U819" s="170" t="str">
        <f t="shared" si="248"/>
        <v>-0.818932561728846+0.438035672294648i</v>
      </c>
      <c r="V819" s="170"/>
    </row>
    <row r="820" spans="1:22" x14ac:dyDescent="0.2">
      <c r="A820" s="8"/>
      <c r="B820" s="170">
        <f t="shared" si="257"/>
        <v>4.9149999999999165</v>
      </c>
      <c r="C820" s="170">
        <f t="shared" si="258"/>
        <v>82224.264994691417</v>
      </c>
      <c r="D820" s="170">
        <f t="shared" si="249"/>
        <v>82.224264994691424</v>
      </c>
      <c r="E820" s="170">
        <f t="shared" si="250"/>
        <v>-13.481561872615121</v>
      </c>
      <c r="F820" s="170">
        <f t="shared" si="251"/>
        <v>-111.52826336416504</v>
      </c>
      <c r="G820" s="170">
        <f t="shared" si="252"/>
        <v>-0.66281480996789899</v>
      </c>
      <c r="H820" s="170">
        <f t="shared" si="253"/>
        <v>151.6077457128745</v>
      </c>
      <c r="I820" s="170">
        <f t="shared" si="254"/>
        <v>-14.144376682583019</v>
      </c>
      <c r="J820" s="170">
        <f t="shared" si="255"/>
        <v>40.079482348709462</v>
      </c>
      <c r="K820" s="170" t="str">
        <f t="shared" si="241"/>
        <v>1+0.821637433988107i</v>
      </c>
      <c r="L820" s="170" t="str">
        <f t="shared" si="242"/>
        <v>1-0.119741713508455i</v>
      </c>
      <c r="M820" s="170" t="str">
        <f t="shared" si="259"/>
        <v>1.09838427422843+0.701895720479652i</v>
      </c>
      <c r="N820" s="170" t="str">
        <f t="shared" si="243"/>
        <v>1+785.461976346293i</v>
      </c>
      <c r="O820" s="170" t="str">
        <f t="shared" si="244"/>
        <v>0.82920799080195+1.14891480068541i</v>
      </c>
      <c r="P820" s="170" t="str">
        <f t="shared" si="260"/>
        <v>-901.599682009067+652.460262058124i</v>
      </c>
      <c r="Q820" s="170" t="str">
        <f t="shared" si="245"/>
        <v>-0.0777214343741805-0.197022288341069i</v>
      </c>
      <c r="R820" s="170" t="str">
        <f t="shared" si="246"/>
        <v>10000-236.051236246426i</v>
      </c>
      <c r="S820" s="170" t="str">
        <f t="shared" si="247"/>
        <v>-19356.2013722069i</v>
      </c>
      <c r="T820" s="170" t="str">
        <f t="shared" si="256"/>
        <v>7743.25937972658-4185.41199416904i</v>
      </c>
      <c r="U820" s="170" t="str">
        <f t="shared" si="248"/>
        <v>-0.815079934708062+0.440569683596742i</v>
      </c>
      <c r="V820" s="170"/>
    </row>
    <row r="821" spans="1:22" x14ac:dyDescent="0.2">
      <c r="A821" s="8"/>
      <c r="B821" s="170">
        <f t="shared" si="257"/>
        <v>4.9199999999999164</v>
      </c>
      <c r="C821" s="170">
        <f t="shared" si="258"/>
        <v>83176.377110251226</v>
      </c>
      <c r="D821" s="170">
        <f t="shared" si="249"/>
        <v>83.176377110251224</v>
      </c>
      <c r="E821" s="170">
        <f t="shared" si="250"/>
        <v>-13.591516264705252</v>
      </c>
      <c r="F821" s="170">
        <f t="shared" si="251"/>
        <v>-111.72612527170585</v>
      </c>
      <c r="G821" s="170">
        <f t="shared" si="252"/>
        <v>-0.6837267688172739</v>
      </c>
      <c r="H821" s="170">
        <f t="shared" si="253"/>
        <v>151.35521723637794</v>
      </c>
      <c r="I821" s="170">
        <f t="shared" si="254"/>
        <v>-14.275243033522525</v>
      </c>
      <c r="J821" s="170">
        <f t="shared" si="255"/>
        <v>39.629091964672085</v>
      </c>
      <c r="K821" s="170" t="str">
        <f t="shared" si="241"/>
        <v>1+0.831151547073193i</v>
      </c>
      <c r="L821" s="170" t="str">
        <f t="shared" si="242"/>
        <v>1-0.121128257203028i</v>
      </c>
      <c r="M821" s="170" t="str">
        <f t="shared" si="259"/>
        <v>1.10067593836858+0.710023289870165i</v>
      </c>
      <c r="N821" s="170" t="str">
        <f t="shared" si="243"/>
        <v>1+794.557197374285i</v>
      </c>
      <c r="O821" s="170" t="str">
        <f t="shared" si="244"/>
        <v>0.825229733850085+1.16221860706847i</v>
      </c>
      <c r="P821" s="170" t="str">
        <f t="shared" si="260"/>
        <v>-922.623929434719+656.854443124919i</v>
      </c>
      <c r="Q821" s="170" t="str">
        <f t="shared" si="245"/>
        <v>-0.0774151301632232-0.194277727673306i</v>
      </c>
      <c r="R821" s="170" t="str">
        <f t="shared" si="246"/>
        <v>10000-233.349180089001i</v>
      </c>
      <c r="S821" s="170" t="str">
        <f t="shared" si="247"/>
        <v>-19134.6327672981i</v>
      </c>
      <c r="T821" s="170" t="str">
        <f t="shared" si="256"/>
        <v>7706.16168326166-4209.3527307923i</v>
      </c>
      <c r="U821" s="170" t="str">
        <f t="shared" si="248"/>
        <v>-0.811174914027544+0.443089761136032i</v>
      </c>
      <c r="V821" s="170"/>
    </row>
    <row r="822" spans="1:22" x14ac:dyDescent="0.2">
      <c r="A822" s="8"/>
      <c r="B822" s="170">
        <f t="shared" si="257"/>
        <v>4.9249999999999163</v>
      </c>
      <c r="C822" s="170">
        <f t="shared" si="258"/>
        <v>84139.514164503445</v>
      </c>
      <c r="D822" s="170">
        <f t="shared" si="249"/>
        <v>84.139514164503439</v>
      </c>
      <c r="E822" s="170">
        <f t="shared" si="250"/>
        <v>-13.701525125494671</v>
      </c>
      <c r="F822" s="170">
        <f t="shared" si="251"/>
        <v>-111.92546064443343</v>
      </c>
      <c r="G822" s="170">
        <f t="shared" si="252"/>
        <v>-0.70502010621327926</v>
      </c>
      <c r="H822" s="170">
        <f t="shared" si="253"/>
        <v>151.1007192466177</v>
      </c>
      <c r="I822" s="170">
        <f t="shared" si="254"/>
        <v>-14.40654523170795</v>
      </c>
      <c r="J822" s="170">
        <f t="shared" si="255"/>
        <v>39.175258602184272</v>
      </c>
      <c r="K822" s="170" t="str">
        <f t="shared" si="241"/>
        <v>1+0.840775828395571i</v>
      </c>
      <c r="L822" s="170" t="str">
        <f t="shared" si="242"/>
        <v>1-0.122530856316891i</v>
      </c>
      <c r="M822" s="170" t="str">
        <f t="shared" si="259"/>
        <v>1.10302098222385+0.71824497207868i</v>
      </c>
      <c r="N822" s="170" t="str">
        <f t="shared" si="243"/>
        <v>1+803.757736098153i</v>
      </c>
      <c r="O822" s="170" t="str">
        <f t="shared" si="244"/>
        <v>0.82115881138975+1.17567646426902i</v>
      </c>
      <c r="P822" s="170" t="str">
        <f t="shared" si="260"/>
        <v>-944.137894493359+661.188423683945i</v>
      </c>
      <c r="Q822" s="170" t="str">
        <f t="shared" si="245"/>
        <v>-0.0771077651219758-0.191565567735727i</v>
      </c>
      <c r="R822" s="170" t="str">
        <f t="shared" si="246"/>
        <v>10000-230.678054112641i</v>
      </c>
      <c r="S822" s="170" t="str">
        <f t="shared" si="247"/>
        <v>-18915.6004372366i</v>
      </c>
      <c r="T822" s="170" t="str">
        <f t="shared" si="256"/>
        <v>7668.56605910969-4233.15029753437i</v>
      </c>
      <c r="U822" s="170" t="str">
        <f t="shared" si="248"/>
        <v>-0.807217479906284+0.445594768161513i</v>
      </c>
      <c r="V822" s="170"/>
    </row>
    <row r="823" spans="1:22" x14ac:dyDescent="0.2">
      <c r="A823" s="8"/>
      <c r="B823" s="170">
        <f t="shared" si="257"/>
        <v>4.9299999999999162</v>
      </c>
      <c r="C823" s="170">
        <f t="shared" si="258"/>
        <v>85113.803820221394</v>
      </c>
      <c r="D823" s="170">
        <f t="shared" si="249"/>
        <v>85.113803820221392</v>
      </c>
      <c r="E823" s="170">
        <f t="shared" si="250"/>
        <v>-13.811587053537943</v>
      </c>
      <c r="F823" s="170">
        <f t="shared" si="251"/>
        <v>-112.12628699512052</v>
      </c>
      <c r="G823" s="170">
        <f t="shared" si="252"/>
        <v>-0.72669995194437309</v>
      </c>
      <c r="H823" s="170">
        <f t="shared" si="253"/>
        <v>150.84426585967185</v>
      </c>
      <c r="I823" s="170">
        <f t="shared" si="254"/>
        <v>-14.538287005482317</v>
      </c>
      <c r="J823" s="170">
        <f t="shared" si="255"/>
        <v>38.717978864551327</v>
      </c>
      <c r="K823" s="170" t="str">
        <f t="shared" si="241"/>
        <v>1+0.850511553643306i</v>
      </c>
      <c r="L823" s="170" t="str">
        <f t="shared" si="242"/>
        <v>1-0.123949696763039i</v>
      </c>
      <c r="M823" s="170" t="str">
        <f t="shared" si="259"/>
        <v>1.10542064916755+0.726561856880267i</v>
      </c>
      <c r="N823" s="170" t="str">
        <f t="shared" si="243"/>
        <v>1+813.064812039341i</v>
      </c>
      <c r="O823" s="170" t="str">
        <f t="shared" si="244"/>
        <v>0.81699306496397+1.18929015611146i</v>
      </c>
      <c r="P823" s="170" t="str">
        <f t="shared" si="260"/>
        <v>-966.152984174039+665.457602958487i</v>
      </c>
      <c r="Q823" s="170" t="str">
        <f t="shared" si="245"/>
        <v>-0.0767993993374029-0.18888546095111i</v>
      </c>
      <c r="R823" s="170" t="str">
        <f t="shared" si="246"/>
        <v>10000-228.037504262492i</v>
      </c>
      <c r="S823" s="170" t="str">
        <f t="shared" si="247"/>
        <v>-18699.0753495243i</v>
      </c>
      <c r="T823" s="170" t="str">
        <f t="shared" si="256"/>
        <v>7630.47258177704-4256.7937812223i</v>
      </c>
      <c r="U823" s="170" t="str">
        <f t="shared" si="248"/>
        <v>-0.803207640187058+0.448083555918137i</v>
      </c>
      <c r="V823" s="170"/>
    </row>
    <row r="824" spans="1:22" x14ac:dyDescent="0.2">
      <c r="A824" s="8"/>
      <c r="B824" s="170">
        <f t="shared" si="257"/>
        <v>4.9349999999999161</v>
      </c>
      <c r="C824" s="170">
        <f t="shared" si="258"/>
        <v>86099.375218443471</v>
      </c>
      <c r="D824" s="170">
        <f t="shared" si="249"/>
        <v>86.09937521844347</v>
      </c>
      <c r="E824" s="170">
        <f t="shared" si="250"/>
        <v>-13.921700643799435</v>
      </c>
      <c r="F824" s="170">
        <f t="shared" si="251"/>
        <v>-112.32862235772998</v>
      </c>
      <c r="G824" s="170">
        <f t="shared" si="252"/>
        <v>-0.7487714330144114</v>
      </c>
      <c r="H824" s="170">
        <f t="shared" si="253"/>
        <v>150.58587188643517</v>
      </c>
      <c r="I824" s="170">
        <f t="shared" si="254"/>
        <v>-14.670472076813846</v>
      </c>
      <c r="J824" s="170">
        <f t="shared" si="255"/>
        <v>38.257249528705188</v>
      </c>
      <c r="K824" s="170" t="str">
        <f t="shared" si="241"/>
        <v>1+0.860360013276232i</v>
      </c>
      <c r="L824" s="170" t="str">
        <f t="shared" si="242"/>
        <v>1-0.125384966607235i</v>
      </c>
      <c r="M824" s="170" t="str">
        <f t="shared" si="259"/>
        <v>1.10787621153484+0.734975046668997i</v>
      </c>
      <c r="N824" s="170" t="str">
        <f t="shared" si="243"/>
        <v>1+822.479658840683i</v>
      </c>
      <c r="O824" s="170" t="str">
        <f t="shared" si="244"/>
        <v>0.812730285838852+1.2030614870759i</v>
      </c>
      <c r="P824" s="170" t="str">
        <f t="shared" si="260"/>
        <v>-988.680871168712+669.657189713306i</v>
      </c>
      <c r="Q824" s="170" t="str">
        <f t="shared" si="245"/>
        <v>-0.0764900925642561-0.186237061771487i</v>
      </c>
      <c r="R824" s="170" t="str">
        <f t="shared" si="246"/>
        <v>10000-225.427180536532i</v>
      </c>
      <c r="S824" s="170" t="str">
        <f t="shared" si="247"/>
        <v>-18485.0288039956i</v>
      </c>
      <c r="T824" s="170" t="str">
        <f t="shared" si="256"/>
        <v>7591.88159517224-4280.27216137065i</v>
      </c>
      <c r="U824" s="170" t="str">
        <f t="shared" si="248"/>
        <v>-0.799145431070763+0.450554964354806i</v>
      </c>
      <c r="V824" s="170"/>
    </row>
    <row r="825" spans="1:22" x14ac:dyDescent="0.2">
      <c r="A825" s="8"/>
      <c r="B825" s="170">
        <f t="shared" si="257"/>
        <v>4.939999999999916</v>
      </c>
      <c r="C825" s="170">
        <f t="shared" si="258"/>
        <v>87096.358995591261</v>
      </c>
      <c r="D825" s="170">
        <f t="shared" si="249"/>
        <v>87.09635899559126</v>
      </c>
      <c r="E825" s="170">
        <f t="shared" si="250"/>
        <v>-14.031864490034131</v>
      </c>
      <c r="F825" s="170">
        <f t="shared" si="251"/>
        <v>-112.53248528980275</v>
      </c>
      <c r="G825" s="170">
        <f t="shared" si="252"/>
        <v>-0.77123967086247336</v>
      </c>
      <c r="H825" s="170">
        <f t="shared" si="253"/>
        <v>150.32555284015729</v>
      </c>
      <c r="I825" s="170">
        <f t="shared" si="254"/>
        <v>-14.803104160896604</v>
      </c>
      <c r="J825" s="170">
        <f t="shared" si="255"/>
        <v>37.793067550354536</v>
      </c>
      <c r="K825" s="170" t="str">
        <f t="shared" si="241"/>
        <v>1+0.87032251269701i</v>
      </c>
      <c r="L825" s="170" t="str">
        <f t="shared" si="242"/>
        <v>1-0.126836856092942i</v>
      </c>
      <c r="M825" s="170" t="str">
        <f t="shared" si="259"/>
        <v>1.1103889712974+0.743485656604068i</v>
      </c>
      <c r="N825" s="170" t="str">
        <f t="shared" si="243"/>
        <v>1+832.003524429925i</v>
      </c>
      <c r="O825" s="170" t="str">
        <f t="shared" si="244"/>
        <v>0.808368213832478+1.21699228253734i</v>
      </c>
      <c r="P825" s="170" t="str">
        <f t="shared" si="260"/>
        <v>-1011.73350006125+673.782195228282i</v>
      </c>
      <c r="Q825" s="170" t="str">
        <f t="shared" si="245"/>
        <v>-0.0761799041472122-0.183620026641734i</v>
      </c>
      <c r="R825" s="170" t="str">
        <f t="shared" si="246"/>
        <v>10000-222.846736939177i</v>
      </c>
      <c r="S825" s="170" t="str">
        <f t="shared" si="247"/>
        <v>-18273.4324290125i</v>
      </c>
      <c r="T825" s="170" t="str">
        <f t="shared" si="256"/>
        <v>7552.79371942692-4303.5743172758i</v>
      </c>
      <c r="U825" s="170" t="str">
        <f t="shared" si="248"/>
        <v>-0.795030917834414+0.453007822871137i</v>
      </c>
      <c r="V825" s="170"/>
    </row>
    <row r="826" spans="1:22" x14ac:dyDescent="0.2">
      <c r="A826" s="8"/>
      <c r="B826" s="170">
        <f t="shared" si="257"/>
        <v>4.9449999999999159</v>
      </c>
      <c r="C826" s="170">
        <f t="shared" si="258"/>
        <v>88104.887300784409</v>
      </c>
      <c r="D826" s="170">
        <f t="shared" si="249"/>
        <v>88.104887300784412</v>
      </c>
      <c r="E826" s="170">
        <f t="shared" si="250"/>
        <v>-14.14207718720013</v>
      </c>
      <c r="F826" s="170">
        <f t="shared" si="251"/>
        <v>-112.73789487407876</v>
      </c>
      <c r="G826" s="170">
        <f t="shared" si="252"/>
        <v>-0.79410977851257436</v>
      </c>
      <c r="H826" s="170">
        <f t="shared" si="253"/>
        <v>150.06332494348354</v>
      </c>
      <c r="I826" s="170">
        <f t="shared" si="254"/>
        <v>-14.936186965712704</v>
      </c>
      <c r="J826" s="170">
        <f t="shared" si="255"/>
        <v>37.325430069404774</v>
      </c>
      <c r="K826" s="170" t="str">
        <f t="shared" si="241"/>
        <v>1+0.880400372424145i</v>
      </c>
      <c r="L826" s="170" t="str">
        <f t="shared" si="242"/>
        <v>1-0.128305557666539i</v>
      </c>
      <c r="M826" s="170" t="str">
        <f t="shared" si="259"/>
        <v>1.11296026075371+0.752094814757606i</v>
      </c>
      <c r="N826" s="170" t="str">
        <f t="shared" si="243"/>
        <v>1+841.637671185136i</v>
      </c>
      <c r="O826" s="170" t="str">
        <f t="shared" si="244"/>
        <v>0.80390453611653+1.23108438900763i</v>
      </c>
      <c r="P826" s="170" t="str">
        <f t="shared" si="260"/>
        <v>-1035.32309366064+677.827426021291i</v>
      </c>
      <c r="Q826" s="170" t="str">
        <f t="shared" si="245"/>
        <v>-0.0758688929431937-0.181034013967317i</v>
      </c>
      <c r="R826" s="170" t="str">
        <f t="shared" si="246"/>
        <v>10000-220.295831435424i</v>
      </c>
      <c r="S826" s="170" t="str">
        <f t="shared" si="247"/>
        <v>-18064.2581777048i</v>
      </c>
      <c r="T826" s="170" t="str">
        <f t="shared" si="256"/>
        <v>7513.20985754379-4326.6890354784i</v>
      </c>
      <c r="U826" s="170" t="str">
        <f t="shared" si="248"/>
        <v>-0.790864195530926+0.45544095110299i</v>
      </c>
      <c r="V826" s="170"/>
    </row>
    <row r="827" spans="1:22" x14ac:dyDescent="0.2">
      <c r="A827" s="8"/>
      <c r="B827" s="170">
        <f t="shared" si="257"/>
        <v>4.9499999999999158</v>
      </c>
      <c r="C827" s="170">
        <f t="shared" si="258"/>
        <v>89125.093813357351</v>
      </c>
      <c r="D827" s="170">
        <f t="shared" si="249"/>
        <v>89.125093813357353</v>
      </c>
      <c r="E827" s="170">
        <f t="shared" si="250"/>
        <v>-14.252337333898584</v>
      </c>
      <c r="F827" s="170">
        <f t="shared" si="251"/>
        <v>-112.94487071934425</v>
      </c>
      <c r="G827" s="170">
        <f t="shared" si="252"/>
        <v>-0.81738685765664032</v>
      </c>
      <c r="H827" s="170">
        <f t="shared" si="253"/>
        <v>149.79920513497393</v>
      </c>
      <c r="I827" s="170">
        <f t="shared" si="254"/>
        <v>-15.069724191555224</v>
      </c>
      <c r="J827" s="170">
        <f t="shared" si="255"/>
        <v>36.85433441562968</v>
      </c>
      <c r="K827" s="170" t="str">
        <f t="shared" si="241"/>
        <v>1+0.890594928267028i</v>
      </c>
      <c r="L827" s="170" t="str">
        <f t="shared" si="242"/>
        <v>1-0.12979126600283i</v>
      </c>
      <c r="M827" s="170" t="str">
        <f t="shared" si="259"/>
        <v>1.11559144323548+0.760803662264198i</v>
      </c>
      <c r="N827" s="170" t="str">
        <f t="shared" si="243"/>
        <v>1+851.383376102031i</v>
      </c>
      <c r="O827" s="170" t="str">
        <f t="shared" si="244"/>
        <v>0.799336885990002+1.24533967438022i</v>
      </c>
      <c r="P827" s="170" t="str">
        <f t="shared" si="260"/>
        <v>-1059.46215948165+681.787476311432i</v>
      </c>
      <c r="Q827" s="170" t="str">
        <f t="shared" si="245"/>
        <v>-0.075557117244078-0.178478684086146i</v>
      </c>
      <c r="R827" s="170" t="str">
        <f t="shared" si="246"/>
        <v>10000-217.774125905512i</v>
      </c>
      <c r="S827" s="170" t="str">
        <f t="shared" si="247"/>
        <v>-17857.478324252i</v>
      </c>
      <c r="T827" s="170" t="str">
        <f t="shared" si="256"/>
        <v>7473.13120185068-4349.60501759201i</v>
      </c>
      <c r="U827" s="170" t="str">
        <f t="shared" si="248"/>
        <v>-0.786645389668494+0.457853159746528i</v>
      </c>
      <c r="V827" s="170"/>
    </row>
    <row r="828" spans="1:22" x14ac:dyDescent="0.2">
      <c r="A828" s="8"/>
      <c r="B828" s="170">
        <f t="shared" si="257"/>
        <v>4.9549999999999157</v>
      </c>
      <c r="C828" s="170">
        <f t="shared" si="258"/>
        <v>90157.113760578286</v>
      </c>
      <c r="D828" s="170">
        <f t="shared" si="249"/>
        <v>90.157113760578284</v>
      </c>
      <c r="E828" s="170">
        <f t="shared" si="250"/>
        <v>-14.362643534834799</v>
      </c>
      <c r="F828" s="170">
        <f t="shared" si="251"/>
        <v>-113.15343296048276</v>
      </c>
      <c r="G828" s="170">
        <f t="shared" si="252"/>
        <v>-0.84107599567160829</v>
      </c>
      <c r="H828" s="170">
        <f t="shared" si="253"/>
        <v>149.53321107507347</v>
      </c>
      <c r="I828" s="170">
        <f t="shared" si="254"/>
        <v>-15.203719530506408</v>
      </c>
      <c r="J828" s="170">
        <f t="shared" si="255"/>
        <v>36.379778114590707</v>
      </c>
      <c r="K828" s="170" t="str">
        <f t="shared" si="241"/>
        <v>1+0.900907531502993i</v>
      </c>
      <c r="L828" s="170" t="str">
        <f t="shared" si="242"/>
        <v>1-0.131294178030844i</v>
      </c>
      <c r="M828" s="170" t="str">
        <f t="shared" si="259"/>
        <v>1.11828391383048+0.769613353472149i</v>
      </c>
      <c r="N828" s="170" t="str">
        <f t="shared" si="243"/>
        <v>1+861.241930963243i</v>
      </c>
      <c r="O828" s="170" t="str">
        <f t="shared" si="244"/>
        <v>0.794662841624335+1.25976002817774i</v>
      </c>
      <c r="P828" s="170" t="str">
        <f t="shared" si="260"/>
        <v>-1084.16349637648+685.656720213458i</v>
      </c>
      <c r="Q828" s="170" t="str">
        <f t="shared" si="245"/>
        <v>-0.0752446346999612-0.175953699244549i</v>
      </c>
      <c r="R828" s="170" t="str">
        <f t="shared" si="246"/>
        <v>10000-215.281286100104i</v>
      </c>
      <c r="S828" s="170" t="str">
        <f t="shared" si="247"/>
        <v>-17653.0654602085i</v>
      </c>
      <c r="T828" s="170" t="str">
        <f t="shared" si="256"/>
        <v>7432.55924024214-4372.31088849584i</v>
      </c>
      <c r="U828" s="170" t="str">
        <f t="shared" si="248"/>
        <v>-0.782374656867595+0.460243251420615i</v>
      </c>
      <c r="V828" s="170"/>
    </row>
    <row r="829" spans="1:22" x14ac:dyDescent="0.2">
      <c r="A829" s="8"/>
      <c r="B829" s="170">
        <f t="shared" si="257"/>
        <v>4.9599999999999156</v>
      </c>
      <c r="C829" s="170">
        <f t="shared" si="258"/>
        <v>91201.083935573362</v>
      </c>
      <c r="D829" s="170">
        <f t="shared" si="249"/>
        <v>91.201083935573365</v>
      </c>
      <c r="E829" s="170">
        <f t="shared" si="250"/>
        <v>-14.472994403295933</v>
      </c>
      <c r="F829" s="170">
        <f t="shared" si="251"/>
        <v>-113.36360225772668</v>
      </c>
      <c r="G829" s="170">
        <f t="shared" si="252"/>
        <v>-0.86518226257364816</v>
      </c>
      <c r="H829" s="170">
        <f t="shared" si="253"/>
        <v>149.26536115151293</v>
      </c>
      <c r="I829" s="170">
        <f t="shared" si="254"/>
        <v>-15.338176665869582</v>
      </c>
      <c r="J829" s="170">
        <f t="shared" si="255"/>
        <v>35.901758893786251</v>
      </c>
      <c r="K829" s="170" t="str">
        <f t="shared" si="241"/>
        <v>1+0.91133954905643i</v>
      </c>
      <c r="L829" s="170" t="str">
        <f t="shared" si="242"/>
        <v>1-0.132814492959943i</v>
      </c>
      <c r="M829" s="170" t="str">
        <f t="shared" si="259"/>
        <v>1.12103910012227+0.778525056096487i</v>
      </c>
      <c r="N829" s="170" t="str">
        <f t="shared" si="243"/>
        <v>1+871.214642509538i</v>
      </c>
      <c r="O829" s="170" t="str">
        <f t="shared" si="244"/>
        <v>0.789879924779338+1.27434736180247i</v>
      </c>
      <c r="P829" s="170" t="str">
        <f t="shared" si="260"/>
        <v>-1109.44020132093+689.429303653894i</v>
      </c>
      <c r="Q829" s="170" t="str">
        <f t="shared" si="245"/>
        <v>-0.0749315022431794-0.173458723577301i</v>
      </c>
      <c r="R829" s="170" t="str">
        <f t="shared" si="246"/>
        <v>10000-212.816981595984i</v>
      </c>
      <c r="S829" s="170" t="str">
        <f t="shared" si="247"/>
        <v>-17450.9924908706i</v>
      </c>
      <c r="T829" s="170" t="str">
        <f t="shared" si="256"/>
        <v>7391.49576218794-4394.79520488739i</v>
      </c>
      <c r="U829" s="170" t="str">
        <f t="shared" si="248"/>
        <v>-0.778052185493468+0.462610021567094i</v>
      </c>
      <c r="V829" s="170"/>
    </row>
    <row r="830" spans="1:22" x14ac:dyDescent="0.2">
      <c r="A830" s="8"/>
      <c r="B830" s="170">
        <f t="shared" si="257"/>
        <v>4.9649999999999155</v>
      </c>
      <c r="C830" s="170">
        <f t="shared" si="258"/>
        <v>92257.142715458496</v>
      </c>
      <c r="D830" s="170">
        <f t="shared" si="249"/>
        <v>92.2571427154585</v>
      </c>
      <c r="E830" s="170">
        <f t="shared" si="250"/>
        <v>-14.583388563639662</v>
      </c>
      <c r="F830" s="170">
        <f t="shared" si="251"/>
        <v>-113.57539979508822</v>
      </c>
      <c r="G830" s="170">
        <f t="shared" si="252"/>
        <v>-0.88971070791179507</v>
      </c>
      <c r="H830" s="170">
        <f t="shared" si="253"/>
        <v>148.9956744841131</v>
      </c>
      <c r="I830" s="170">
        <f t="shared" si="254"/>
        <v>-15.473099271551458</v>
      </c>
      <c r="J830" s="170">
        <f t="shared" si="255"/>
        <v>35.420274689024879</v>
      </c>
      <c r="K830" s="170" t="str">
        <f t="shared" si="241"/>
        <v>1+0.921892363679966i</v>
      </c>
      <c r="L830" s="170" t="str">
        <f t="shared" si="242"/>
        <v>1-0.134352412306224i</v>
      </c>
      <c r="M830" s="170" t="str">
        <f t="shared" si="259"/>
        <v>1.12385846294709+0.787539951373742i</v>
      </c>
      <c r="N830" s="170" t="str">
        <f t="shared" si="243"/>
        <v>1+881.302832613031i</v>
      </c>
      <c r="O830" s="170" t="str">
        <f t="shared" si="244"/>
        <v>0.784985599489192+1.28910360878969i</v>
      </c>
      <c r="P830" s="170" t="str">
        <f t="shared" si="260"/>
        <v>-1135.30567635855+693.099135999053i</v>
      </c>
      <c r="Q830" s="170" t="str">
        <f t="shared" si="245"/>
        <v>-0.0746177760132375-0.170993423091682i</v>
      </c>
      <c r="R830" s="170" t="str">
        <f t="shared" si="246"/>
        <v>10000-210.380885752258i</v>
      </c>
      <c r="S830" s="170" t="str">
        <f t="shared" si="247"/>
        <v>-17251.2326316852i</v>
      </c>
      <c r="T830" s="170" t="str">
        <f t="shared" si="256"/>
        <v>7349.94286448859-4417.04646419048i</v>
      </c>
      <c r="U830" s="170" t="str">
        <f t="shared" si="248"/>
        <v>-0.773678196261958+0.464952259388472i</v>
      </c>
      <c r="V830" s="170"/>
    </row>
    <row r="831" spans="1:22" x14ac:dyDescent="0.2">
      <c r="A831" s="8"/>
      <c r="B831" s="170">
        <f t="shared" si="257"/>
        <v>4.9699999999999154</v>
      </c>
      <c r="C831" s="170">
        <f t="shared" si="258"/>
        <v>93325.430079681086</v>
      </c>
      <c r="D831" s="170">
        <f t="shared" si="249"/>
        <v>93.325430079681084</v>
      </c>
      <c r="E831" s="170">
        <f t="shared" si="250"/>
        <v>-14.693824653787527</v>
      </c>
      <c r="F831" s="170">
        <f t="shared" si="251"/>
        <v>-113.78884727796759</v>
      </c>
      <c r="G831" s="170">
        <f t="shared" si="252"/>
        <v>-0.91466635760375947</v>
      </c>
      <c r="H831" s="170">
        <f t="shared" si="253"/>
        <v>148.72417092896862</v>
      </c>
      <c r="I831" s="170">
        <f t="shared" si="254"/>
        <v>-15.608491011391287</v>
      </c>
      <c r="J831" s="170">
        <f t="shared" si="255"/>
        <v>34.935323651001028</v>
      </c>
      <c r="K831" s="170" t="str">
        <f t="shared" si="241"/>
        <v>1+0.932567374137748i</v>
      </c>
      <c r="L831" s="170" t="str">
        <f t="shared" si="242"/>
        <v>1-0.135908139919231i</v>
      </c>
      <c r="M831" s="170" t="str">
        <f t="shared" si="259"/>
        <v>1.12674349716842+0.796659234218517i</v>
      </c>
      <c r="N831" s="170" t="str">
        <f t="shared" si="243"/>
        <v>1+891.507838452393i</v>
      </c>
      <c r="O831" s="170" t="str">
        <f t="shared" si="244"/>
        <v>0.779977270717843+1.30403072506394i</v>
      </c>
      <c r="P831" s="170" t="str">
        <f t="shared" si="260"/>
        <v>-1161.77363570654+696.659881384725i</v>
      </c>
      <c r="Q831" s="170" t="str">
        <f t="shared" si="245"/>
        <v>-0.0743035112828483-0.168557465655517i</v>
      </c>
      <c r="R831" s="170" t="str">
        <f t="shared" si="246"/>
        <v>10000-207.972675667063i</v>
      </c>
      <c r="S831" s="170" t="str">
        <f t="shared" si="247"/>
        <v>-17053.7594046991i</v>
      </c>
      <c r="T831" s="170" t="str">
        <f t="shared" si="256"/>
        <v>7307.90295675744-4439.05311381281i</v>
      </c>
      <c r="U831" s="170" t="str">
        <f t="shared" si="248"/>
        <v>-0.769252942816574+0.467268748822402i</v>
      </c>
      <c r="V831" s="170"/>
    </row>
    <row r="832" spans="1:22" x14ac:dyDescent="0.2">
      <c r="A832" s="8"/>
      <c r="B832" s="170">
        <f t="shared" si="257"/>
        <v>4.9749999999999153</v>
      </c>
      <c r="C832" s="170">
        <f t="shared" si="258"/>
        <v>94406.087628574096</v>
      </c>
      <c r="D832" s="170">
        <f t="shared" si="249"/>
        <v>94.406087628574099</v>
      </c>
      <c r="E832" s="170">
        <f t="shared" si="250"/>
        <v>-14.804301327719813</v>
      </c>
      <c r="F832" s="170">
        <f t="shared" si="251"/>
        <v>-114.00396692993543</v>
      </c>
      <c r="G832" s="170">
        <f t="shared" si="252"/>
        <v>-0.94005421071656525</v>
      </c>
      <c r="H832" s="170">
        <f t="shared" si="253"/>
        <v>148.45087108199246</v>
      </c>
      <c r="I832" s="170">
        <f t="shared" si="254"/>
        <v>-15.744355538436379</v>
      </c>
      <c r="J832" s="170">
        <f t="shared" si="255"/>
        <v>34.44690415205703</v>
      </c>
      <c r="K832" s="170" t="str">
        <f t="shared" si="241"/>
        <v>1+0.943365995390849i</v>
      </c>
      <c r="L832" s="170" t="str">
        <f t="shared" si="242"/>
        <v>1-0.137481882008974i</v>
      </c>
      <c r="M832" s="170" t="str">
        <f t="shared" si="259"/>
        <v>1.1296957324696+0.805884113381875i</v>
      </c>
      <c r="N832" s="170" t="str">
        <f t="shared" si="243"/>
        <v>1+901.831012690093i</v>
      </c>
      <c r="O832" s="170" t="str">
        <f t="shared" si="244"/>
        <v>0.774852282983083+1.31913068919832i</v>
      </c>
      <c r="P832" s="170" t="str">
        <f t="shared" si="260"/>
        <v>-1188.85811302732+700.104949737062i</v>
      </c>
      <c r="Q832" s="170" t="str">
        <f t="shared" si="245"/>
        <v>-0.0739887623852462-0.166150520989081i</v>
      </c>
      <c r="R832" s="170" t="str">
        <f t="shared" si="246"/>
        <v>10000-205.592032134758i</v>
      </c>
      <c r="S832" s="170" t="str">
        <f t="shared" si="247"/>
        <v>-16858.5466350502i</v>
      </c>
      <c r="T832" s="170" t="str">
        <f t="shared" si="256"/>
        <v>7265.37876660955-4460.80356074551i</v>
      </c>
      <c r="U832" s="170" t="str">
        <f t="shared" si="248"/>
        <v>-0.764776712274691+0.46955826955216i</v>
      </c>
      <c r="V832" s="170"/>
    </row>
    <row r="833" spans="1:22" x14ac:dyDescent="0.2">
      <c r="A833" s="8"/>
      <c r="B833" s="170">
        <f t="shared" si="257"/>
        <v>4.9799999999999152</v>
      </c>
      <c r="C833" s="170">
        <f t="shared" si="258"/>
        <v>95499.258602124974</v>
      </c>
      <c r="D833" s="170">
        <f t="shared" si="249"/>
        <v>95.499258602124968</v>
      </c>
      <c r="E833" s="170">
        <f t="shared" si="250"/>
        <v>-14.914817257963104</v>
      </c>
      <c r="F833" s="170">
        <f t="shared" si="251"/>
        <v>-114.22078148867146</v>
      </c>
      <c r="G833" s="170">
        <f t="shared" si="252"/>
        <v>-0.96587923619553329</v>
      </c>
      <c r="H833" s="170">
        <f t="shared" si="253"/>
        <v>148.17579628179061</v>
      </c>
      <c r="I833" s="170">
        <f t="shared" si="254"/>
        <v>-15.880696494158638</v>
      </c>
      <c r="J833" s="170">
        <f t="shared" si="255"/>
        <v>33.955014793119147</v>
      </c>
      <c r="K833" s="170" t="str">
        <f t="shared" si="241"/>
        <v>1+0.954289658784819i</v>
      </c>
      <c r="L833" s="170" t="str">
        <f t="shared" si="242"/>
        <v>1-0.139073847173261i</v>
      </c>
      <c r="M833" s="170" t="str">
        <f t="shared" si="259"/>
        <v>1.13271673416486+0.815215811611558i</v>
      </c>
      <c r="N833" s="170" t="str">
        <f t="shared" si="243"/>
        <v>1+912.273723651695i</v>
      </c>
      <c r="O833" s="170" t="str">
        <f t="shared" si="244"/>
        <v>0.769607918948579+1.33440550267672i</v>
      </c>
      <c r="P833" s="170" t="str">
        <f t="shared" si="260"/>
        <v>-1216.57346886925+703.427487473729i</v>
      </c>
      <c r="Q833" s="170" t="str">
        <f t="shared" si="245"/>
        <v>-0.0736735826429342-0.163772260660878i</v>
      </c>
      <c r="R833" s="170" t="str">
        <f t="shared" si="246"/>
        <v>10000-203.238639603625i</v>
      </c>
      <c r="S833" s="170" t="str">
        <f t="shared" si="247"/>
        <v>-16665.5684474973i</v>
      </c>
      <c r="T833" s="170" t="str">
        <f t="shared" si="256"/>
        <v>7222.37334453626-4482.28618149712i</v>
      </c>
      <c r="U833" s="170" t="str">
        <f t="shared" si="248"/>
        <v>-0.76024982574066+0.471819598052329i</v>
      </c>
      <c r="V833" s="170"/>
    </row>
    <row r="834" spans="1:22" x14ac:dyDescent="0.2">
      <c r="A834" s="8"/>
      <c r="B834" s="170">
        <f t="shared" si="257"/>
        <v>4.9849999999999151</v>
      </c>
      <c r="C834" s="170">
        <f t="shared" si="258"/>
        <v>96605.087898962491</v>
      </c>
      <c r="D834" s="170">
        <f t="shared" si="249"/>
        <v>96.605087898962495</v>
      </c>
      <c r="E834" s="170">
        <f t="shared" si="250"/>
        <v>-15.02537113806827</v>
      </c>
      <c r="F834" s="170">
        <f t="shared" si="251"/>
        <v>-114.43931420107259</v>
      </c>
      <c r="G834" s="170">
        <f t="shared" si="252"/>
        <v>-0.99214636954478086</v>
      </c>
      <c r="H834" s="170">
        <f t="shared" si="253"/>
        <v>147.89896861185252</v>
      </c>
      <c r="I834" s="170">
        <f t="shared" si="254"/>
        <v>-16.01751750761305</v>
      </c>
      <c r="J834" s="170">
        <f t="shared" si="255"/>
        <v>33.459654410779933</v>
      </c>
      <c r="K834" s="170" t="str">
        <f t="shared" si="241"/>
        <v>1+0.965339812239412i</v>
      </c>
      <c r="L834" s="170" t="str">
        <f t="shared" si="242"/>
        <v>1-0.140684246425352i</v>
      </c>
      <c r="M834" s="170" t="str">
        <f t="shared" si="259"/>
        <v>1.13580810402929+0.82465556581406i</v>
      </c>
      <c r="N834" s="170" t="str">
        <f t="shared" si="243"/>
        <v>1+922.837355507226i</v>
      </c>
      <c r="O834" s="170" t="str">
        <f t="shared" si="244"/>
        <v>0.764241397983102+1.34985719015912i</v>
      </c>
      <c r="P834" s="170" t="str">
        <f t="shared" si="260"/>
        <v>-1244.93439828087+706.62036787403i</v>
      </c>
      <c r="Q834" s="170" t="str">
        <f t="shared" si="245"/>
        <v>-0.0733580242980478-0.161422358087125i</v>
      </c>
      <c r="R834" s="170" t="str">
        <f t="shared" si="246"/>
        <v>10000-200.91218613403i</v>
      </c>
      <c r="S834" s="170" t="str">
        <f t="shared" si="247"/>
        <v>-16474.7992629904i</v>
      </c>
      <c r="T834" s="170" t="str">
        <f t="shared" si="256"/>
        <v>7178.89006844585-4503.4893323516i</v>
      </c>
      <c r="U834" s="170" t="str">
        <f t="shared" si="248"/>
        <v>-0.755672638783775+0.47405150866859i</v>
      </c>
      <c r="V834" s="170"/>
    </row>
    <row r="835" spans="1:22" x14ac:dyDescent="0.2">
      <c r="A835" s="8"/>
      <c r="B835" s="170">
        <f t="shared" si="257"/>
        <v>4.9899999999999149</v>
      </c>
      <c r="C835" s="170">
        <f t="shared" si="258"/>
        <v>97723.722095562</v>
      </c>
      <c r="D835" s="170">
        <f t="shared" si="249"/>
        <v>97.723722095561996</v>
      </c>
      <c r="E835" s="170">
        <f t="shared" si="250"/>
        <v>-15.135961685070747</v>
      </c>
      <c r="F835" s="170">
        <f t="shared" si="251"/>
        <v>-114.65958881751557</v>
      </c>
      <c r="G835" s="170">
        <f t="shared" si="252"/>
        <v>-1.0188605094623417</v>
      </c>
      <c r="H835" s="170">
        <f t="shared" si="253"/>
        <v>147.62041090203135</v>
      </c>
      <c r="I835" s="170">
        <f t="shared" si="254"/>
        <v>-16.154822194533089</v>
      </c>
      <c r="J835" s="170">
        <f t="shared" si="255"/>
        <v>32.960822084515783</v>
      </c>
      <c r="K835" s="170" t="str">
        <f t="shared" si="241"/>
        <v>1+0.976517920440498i</v>
      </c>
      <c r="L835" s="170" t="str">
        <f t="shared" si="242"/>
        <v>1-0.142313293221923i</v>
      </c>
      <c r="M835" s="170" t="str">
        <f t="shared" si="259"/>
        <v>1.13897148114811+0.834204627218575i</v>
      </c>
      <c r="N835" s="170" t="str">
        <f t="shared" si="243"/>
        <v>1+933.523308454648i</v>
      </c>
      <c r="O835" s="170" t="str">
        <f t="shared" si="244"/>
        <v>0.758749874686202+1.36548779974996i</v>
      </c>
      <c r="P835" s="170" t="str">
        <f t="shared" si="260"/>
        <v>-1273.95593860235+709.676181106363i</v>
      </c>
      <c r="Q835" s="170" t="str">
        <f t="shared" si="245"/>
        <v>-0.0730421384444776-0.159100488534917i</v>
      </c>
      <c r="R835" s="170" t="str">
        <f t="shared" si="246"/>
        <v>10000-198.612363357086i</v>
      </c>
      <c r="S835" s="170" t="str">
        <f t="shared" si="247"/>
        <v>-16286.2137952811i</v>
      </c>
      <c r="T835" s="170" t="str">
        <f t="shared" si="256"/>
        <v>7134.93264785045-4524.40135994042i</v>
      </c>
      <c r="U835" s="170" t="str">
        <f t="shared" si="248"/>
        <v>-0.751045541878996+0.476252774730571i</v>
      </c>
      <c r="V835" s="170"/>
    </row>
    <row r="836" spans="1:22" x14ac:dyDescent="0.2">
      <c r="A836" s="8"/>
      <c r="B836" s="170">
        <f t="shared" si="257"/>
        <v>4.9949999999999148</v>
      </c>
      <c r="C836" s="170">
        <f t="shared" si="258"/>
        <v>98855.309465674596</v>
      </c>
      <c r="D836" s="170">
        <f t="shared" si="249"/>
        <v>98.855309465674594</v>
      </c>
      <c r="E836" s="170">
        <f t="shared" si="250"/>
        <v>-15.246587641929265</v>
      </c>
      <c r="F836" s="170">
        <f t="shared" si="251"/>
        <v>-114.88162958528494</v>
      </c>
      <c r="G836" s="170">
        <f t="shared" si="252"/>
        <v>-1.0460265144345817</v>
      </c>
      <c r="H836" s="170">
        <f t="shared" si="253"/>
        <v>147.34014672929254</v>
      </c>
      <c r="I836" s="170">
        <f t="shared" si="254"/>
        <v>-16.292614156363847</v>
      </c>
      <c r="J836" s="170">
        <f t="shared" si="255"/>
        <v>32.458517144007601</v>
      </c>
      <c r="K836" s="170" t="str">
        <f t="shared" si="241"/>
        <v>1+0.98782546503421i</v>
      </c>
      <c r="L836" s="170" t="str">
        <f t="shared" si="242"/>
        <v>1-0.143961203491362i</v>
      </c>
      <c r="M836" s="170" t="str">
        <f t="shared" si="259"/>
        <v>1.14220854278574+0.843864261542848i</v>
      </c>
      <c r="N836" s="170" t="str">
        <f t="shared" si="243"/>
        <v>1+944.332998905448i</v>
      </c>
      <c r="O836" s="170" t="str">
        <f t="shared" si="244"/>
        <v>0.753130437379536+1.38129940326961i</v>
      </c>
      <c r="P836" s="170" t="str">
        <f t="shared" si="260"/>
        <v>-1303.65347743852+712.587223900859i</v>
      </c>
      <c r="Q836" s="170" t="str">
        <f t="shared" si="245"/>
        <v>-0.0727259749619187-0.15680632912893i</v>
      </c>
      <c r="R836" s="170" t="str">
        <f t="shared" si="246"/>
        <v>10000-196.338866433776i</v>
      </c>
      <c r="S836" s="170" t="str">
        <f t="shared" si="247"/>
        <v>-16099.7870475696i</v>
      </c>
      <c r="T836" s="170" t="str">
        <f t="shared" si="256"/>
        <v>7090.50512767835-4545.01061211628i</v>
      </c>
      <c r="U836" s="170" t="str">
        <f t="shared" si="248"/>
        <v>-0.746368960808248+0.478422169696451i</v>
      </c>
      <c r="V836" s="170"/>
    </row>
    <row r="837" spans="1:22" x14ac:dyDescent="0.2">
      <c r="A837" s="8"/>
      <c r="B837" s="170">
        <f t="shared" si="257"/>
        <v>4.9999999999999147</v>
      </c>
      <c r="C837" s="170">
        <f t="shared" si="258"/>
        <v>99999.999999980486</v>
      </c>
      <c r="D837" s="170">
        <f t="shared" si="249"/>
        <v>99.999999999980488</v>
      </c>
      <c r="E837" s="170">
        <f t="shared" si="250"/>
        <v>-15.357247779936845</v>
      </c>
      <c r="F837" s="170">
        <f t="shared" si="251"/>
        <v>-115.10546124116239</v>
      </c>
      <c r="G837" s="170">
        <f t="shared" si="252"/>
        <v>-1.0736491992927939</v>
      </c>
      <c r="H837" s="170">
        <f t="shared" si="253"/>
        <v>147.05820041771588</v>
      </c>
      <c r="I837" s="170">
        <f t="shared" si="254"/>
        <v>-16.43089697922964</v>
      </c>
      <c r="J837" s="170">
        <f t="shared" si="255"/>
        <v>31.952739176553493</v>
      </c>
      <c r="K837" s="170" t="str">
        <f t="shared" si="241"/>
        <v>1+0.999263944823336i</v>
      </c>
      <c r="L837" s="170" t="str">
        <f t="shared" si="242"/>
        <v>1-0.14562819566239i</v>
      </c>
      <c r="M837" s="170" t="str">
        <f t="shared" si="259"/>
        <v>1.1455210052751+0.853635749160946i</v>
      </c>
      <c r="N837" s="170" t="str">
        <f t="shared" si="243"/>
        <v>1+955.267859672386i</v>
      </c>
      <c r="O837" s="170" t="str">
        <f t="shared" si="244"/>
        <v>0.747380106563064+1.397294096529i</v>
      </c>
      <c r="P837" s="170" t="str">
        <f t="shared" si="260"/>
        <v>-1334.04276081756+715.345488854747i</v>
      </c>
      <c r="Q837" s="170" t="str">
        <f t="shared" si="245"/>
        <v>-0.0724095824519814-0.154539558861574i</v>
      </c>
      <c r="R837" s="170" t="str">
        <f t="shared" si="246"/>
        <v>10000-194.091394014544i</v>
      </c>
      <c r="S837" s="170" t="str">
        <f t="shared" si="247"/>
        <v>-15915.4943091926i</v>
      </c>
      <c r="T837" s="170" t="str">
        <f t="shared" si="256"/>
        <v>7045.61189169369-4565.30544911514i</v>
      </c>
      <c r="U837" s="170" t="str">
        <f t="shared" si="248"/>
        <v>-0.741643357020389+0.48055846832791i</v>
      </c>
      <c r="V837" s="170"/>
    </row>
    <row r="838" spans="1:22" x14ac:dyDescent="0.2">
      <c r="A838" s="8"/>
      <c r="B838" s="170">
        <f t="shared" si="257"/>
        <v>5.0049999999999146</v>
      </c>
      <c r="C838" s="170">
        <f t="shared" si="258"/>
        <v>101157.9454259701</v>
      </c>
      <c r="D838" s="170">
        <f t="shared" si="249"/>
        <v>101.1579454259701</v>
      </c>
      <c r="E838" s="170">
        <f t="shared" si="250"/>
        <v>-15.467940901098611</v>
      </c>
      <c r="F838" s="170">
        <f t="shared" si="251"/>
        <v>-115.33110900318751</v>
      </c>
      <c r="G838" s="170">
        <f t="shared" si="252"/>
        <v>-1.1017333317370812</v>
      </c>
      <c r="H838" s="170">
        <f t="shared" si="253"/>
        <v>146.77459703772635</v>
      </c>
      <c r="I838" s="170">
        <f t="shared" si="254"/>
        <v>-16.569674232835691</v>
      </c>
      <c r="J838" s="170">
        <f t="shared" si="255"/>
        <v>31.443488034538845</v>
      </c>
      <c r="K838" s="170" t="str">
        <f t="shared" si="241"/>
        <v>1+1.01083487596598i</v>
      </c>
      <c r="L838" s="170" t="str">
        <f t="shared" si="242"/>
        <v>1-0.147314490693014i</v>
      </c>
      <c r="M838" s="170" t="str">
        <f t="shared" si="259"/>
        <v>1.14891062492766+0.863520385272966i</v>
      </c>
      <c r="N838" s="170" t="str">
        <f t="shared" si="243"/>
        <v>1+966.329340159414i</v>
      </c>
      <c r="O838" s="170" t="str">
        <f t="shared" si="244"/>
        <v>0.741495833335273+1.41347399960738i</v>
      </c>
      <c r="P838" s="170" t="str">
        <f t="shared" si="260"/>
        <v>-1365.13990153975+717.942653357437i</v>
      </c>
      <c r="Q838" s="170" t="str">
        <f t="shared" si="245"/>
        <v>-0.0720930081765212-0.152299858606476i</v>
      </c>
      <c r="R838" s="170" t="str">
        <f t="shared" si="246"/>
        <v>10000-191.869648199357i</v>
      </c>
      <c r="S838" s="170" t="str">
        <f t="shared" si="247"/>
        <v>-15733.3111523473i</v>
      </c>
      <c r="T838" s="170" t="str">
        <f t="shared" si="256"/>
        <v>7000.25766550315-4585.27425499224i</v>
      </c>
      <c r="U838" s="170" t="str">
        <f t="shared" si="248"/>
        <v>-0.736869227947701+0.482660447893921i</v>
      </c>
      <c r="V838" s="170"/>
    </row>
    <row r="839" spans="1:22" x14ac:dyDescent="0.2">
      <c r="A839" s="8"/>
      <c r="B839" s="170">
        <f t="shared" si="257"/>
        <v>5.0099999999999145</v>
      </c>
      <c r="C839" s="170">
        <f t="shared" si="258"/>
        <v>102329.29922805543</v>
      </c>
      <c r="D839" s="170">
        <f t="shared" si="249"/>
        <v>102.32929922805543</v>
      </c>
      <c r="E839" s="170">
        <f t="shared" si="250"/>
        <v>-15.57866584047205</v>
      </c>
      <c r="F839" s="170">
        <f t="shared" si="251"/>
        <v>-115.55859856159272</v>
      </c>
      <c r="G839" s="170">
        <f t="shared" si="252"/>
        <v>-1.130283628830828</v>
      </c>
      <c r="H839" s="170">
        <f t="shared" si="253"/>
        <v>146.48936240453753</v>
      </c>
      <c r="I839" s="170">
        <f t="shared" si="254"/>
        <v>-16.70894946930288</v>
      </c>
      <c r="J839" s="170">
        <f t="shared" si="255"/>
        <v>30.930763842944813</v>
      </c>
      <c r="K839" s="170" t="str">
        <f t="shared" si="241"/>
        <v>1+1.02253979217654i</v>
      </c>
      <c r="L839" s="170" t="str">
        <f t="shared" si="242"/>
        <v>1-0.149020312099814i</v>
      </c>
      <c r="M839" s="170" t="str">
        <f t="shared" si="259"/>
        <v>1.15237919896463+0.873519480076726i</v>
      </c>
      <c r="N839" s="170" t="str">
        <f t="shared" si="243"/>
        <v>1+977.518906553788i</v>
      </c>
      <c r="O839" s="170" t="str">
        <f t="shared" si="244"/>
        <v>0.735474497776609+1.42984125713339i</v>
      </c>
      <c r="P839" s="170" t="str">
        <f t="shared" si="260"/>
        <v>-1396.96138772075+720.370068121921i</v>
      </c>
      <c r="Q839" s="170" t="str">
        <f t="shared" si="245"/>
        <v>-0.0717762979983026-0.150086911135159i</v>
      </c>
      <c r="R839" s="170" t="str">
        <f t="shared" si="246"/>
        <v>10000-189.673334498213i</v>
      </c>
      <c r="S839" s="170" t="str">
        <f t="shared" si="247"/>
        <v>-15553.2134288534i</v>
      </c>
      <c r="T839" s="170" t="str">
        <f t="shared" si="256"/>
        <v>6954.44751913203-4604.90544931669i</v>
      </c>
      <c r="U839" s="170" t="str">
        <f t="shared" si="248"/>
        <v>-0.732047107277057+0.484726889401757i</v>
      </c>
      <c r="V839" s="170"/>
    </row>
    <row r="840" spans="1:22" x14ac:dyDescent="0.2">
      <c r="A840" s="8"/>
      <c r="B840" s="170">
        <f t="shared" si="257"/>
        <v>5.0149999999999144</v>
      </c>
      <c r="C840" s="170">
        <f t="shared" si="258"/>
        <v>103514.21666791417</v>
      </c>
      <c r="D840" s="170">
        <f t="shared" si="249"/>
        <v>103.51421666791417</v>
      </c>
      <c r="E840" s="170">
        <f t="shared" si="250"/>
        <v>-15.689421468462834</v>
      </c>
      <c r="F840" s="170">
        <f t="shared" si="251"/>
        <v>-115.78795606891985</v>
      </c>
      <c r="G840" s="170">
        <f t="shared" si="252"/>
        <v>-1.1593047534713359</v>
      </c>
      <c r="H840" s="170">
        <f t="shared" si="253"/>
        <v>146.20252307579514</v>
      </c>
      <c r="I840" s="170">
        <f t="shared" si="254"/>
        <v>-16.848726221934172</v>
      </c>
      <c r="J840" s="170">
        <f t="shared" si="255"/>
        <v>30.414567006875288</v>
      </c>
      <c r="K840" s="170" t="str">
        <f t="shared" si="241"/>
        <v>1+1.03438024492898i</v>
      </c>
      <c r="L840" s="170" t="str">
        <f t="shared" si="242"/>
        <v>1-0.15074588598757i</v>
      </c>
      <c r="M840" s="170" t="str">
        <f t="shared" si="259"/>
        <v>1.15592856646986+0.88363435894141i</v>
      </c>
      <c r="N840" s="170" t="str">
        <f t="shared" si="243"/>
        <v>1+988.838042020413i</v>
      </c>
      <c r="O840" s="170" t="str">
        <f t="shared" si="244"/>
        <v>0.729312907295256+1.44639803856929i</v>
      </c>
      <c r="P840" s="170" t="str">
        <f t="shared" si="260"/>
        <v>-1429.52409153373+722.618745308625i</v>
      </c>
      <c r="Q840" s="170" t="str">
        <f t="shared" si="245"/>
        <v>-0.0714594963241386-0.147900401136817i</v>
      </c>
      <c r="R840" s="170" t="str">
        <f t="shared" si="246"/>
        <v>10000-187.502161792109i</v>
      </c>
      <c r="S840" s="170" t="str">
        <f t="shared" si="247"/>
        <v>-15375.1772669529i</v>
      </c>
      <c r="T840" s="170" t="str">
        <f t="shared" si="256"/>
        <v>6908.18686915118-4624.18749910636i</v>
      </c>
      <c r="U840" s="170" t="str">
        <f t="shared" si="248"/>
        <v>-0.727177565173809+0.486756578853302i</v>
      </c>
      <c r="V840" s="170"/>
    </row>
    <row r="841" spans="1:22" x14ac:dyDescent="0.2">
      <c r="A841" s="8"/>
      <c r="B841" s="170">
        <f t="shared" si="257"/>
        <v>5.0199999999999143</v>
      </c>
      <c r="C841" s="170">
        <f t="shared" si="258"/>
        <v>104712.8548050695</v>
      </c>
      <c r="D841" s="170">
        <f t="shared" si="249"/>
        <v>104.7128548050695</v>
      </c>
      <c r="E841" s="170">
        <f t="shared" si="250"/>
        <v>-15.800206693072905</v>
      </c>
      <c r="F841" s="170">
        <f t="shared" si="251"/>
        <v>-116.01920812933461</v>
      </c>
      <c r="G841" s="170">
        <f t="shared" si="252"/>
        <v>-1.188801310840528</v>
      </c>
      <c r="H841" s="170">
        <f t="shared" si="253"/>
        <v>145.91410634839718</v>
      </c>
      <c r="I841" s="170">
        <f t="shared" si="254"/>
        <v>-16.989008003913433</v>
      </c>
      <c r="J841" s="170">
        <f t="shared" si="255"/>
        <v>29.894898219062569</v>
      </c>
      <c r="K841" s="170" t="str">
        <f t="shared" si="241"/>
        <v>1+1.04635780366247i</v>
      </c>
      <c r="L841" s="170" t="str">
        <f t="shared" si="242"/>
        <v>1-0.152491441079231i</v>
      </c>
      <c r="M841" s="170" t="str">
        <f t="shared" si="259"/>
        <v>1.15956060936499+0.893866362583239i</v>
      </c>
      <c r="N841" s="170" t="str">
        <f t="shared" si="243"/>
        <v>1+1000.28824689844i</v>
      </c>
      <c r="O841" s="170" t="str">
        <f t="shared" si="244"/>
        <v>0.723007794934386+1.46314653849851i</v>
      </c>
      <c r="P841" s="170" t="str">
        <f t="shared" si="260"/>
        <v>-1462.84527815526+724.679346227322i</v>
      </c>
      <c r="Q841" s="170" t="str">
        <f t="shared" si="245"/>
        <v>-0.0711426460506248-0.145740015241014i</v>
      </c>
      <c r="R841" s="170" t="str">
        <f t="shared" si="246"/>
        <v>10000-185.355842294455i</v>
      </c>
      <c r="S841" s="170" t="str">
        <f t="shared" si="247"/>
        <v>-15199.1790681453i</v>
      </c>
      <c r="T841" s="170" t="str">
        <f t="shared" si="256"/>
        <v>6861.48148033752-4643.10893098643i</v>
      </c>
      <c r="U841" s="170" t="str">
        <f t="shared" si="248"/>
        <v>-0.722261208456582+0.488748308524888i</v>
      </c>
      <c r="V841" s="170"/>
    </row>
    <row r="842" spans="1:22" x14ac:dyDescent="0.2">
      <c r="A842" s="8"/>
      <c r="B842" s="170">
        <f t="shared" si="257"/>
        <v>5.0249999999999142</v>
      </c>
      <c r="C842" s="170">
        <f t="shared" si="258"/>
        <v>105925.37251770799</v>
      </c>
      <c r="D842" s="170">
        <f t="shared" si="249"/>
        <v>105.92537251770798</v>
      </c>
      <c r="E842" s="170">
        <f t="shared" si="250"/>
        <v>-15.911020462094168</v>
      </c>
      <c r="F842" s="170">
        <f t="shared" si="251"/>
        <v>-116.25238178714049</v>
      </c>
      <c r="G842" s="170">
        <f t="shared" si="252"/>
        <v>-1.2187778448408104</v>
      </c>
      <c r="H842" s="170">
        <f t="shared" si="253"/>
        <v>145.62414025448308</v>
      </c>
      <c r="I842" s="170">
        <f t="shared" si="254"/>
        <v>-17.12979830693498</v>
      </c>
      <c r="J842" s="170">
        <f t="shared" si="255"/>
        <v>29.371758467342588</v>
      </c>
      <c r="K842" s="170" t="str">
        <f t="shared" si="241"/>
        <v>1+1.05847405598947i</v>
      </c>
      <c r="L842" s="170" t="str">
        <f t="shared" si="242"/>
        <v>1-0.154257208746233i</v>
      </c>
      <c r="M842" s="170" t="str">
        <f t="shared" si="259"/>
        <v>1.16327725340724+0.904216847243237i</v>
      </c>
      <c r="N842" s="170" t="str">
        <f t="shared" si="243"/>
        <v>1+1011.87103890011i</v>
      </c>
      <c r="O842" s="170" t="str">
        <f t="shared" si="244"/>
        <v>0.716555817639964+1.48008897691657i</v>
      </c>
      <c r="P842" s="170" t="str">
        <f t="shared" si="260"/>
        <v>-1496.94261491953+726.542168602185i</v>
      </c>
      <c r="Q842" s="170" t="str">
        <f t="shared" si="245"/>
        <v>-0.0708257885125689-0.143605442043207i</v>
      </c>
      <c r="R842" s="170" t="str">
        <f t="shared" si="246"/>
        <v>10000-183.234091512928i</v>
      </c>
      <c r="S842" s="170" t="str">
        <f t="shared" si="247"/>
        <v>-15025.1955040601i</v>
      </c>
      <c r="T842" s="170" t="str">
        <f t="shared" si="256"/>
        <v>6814.33746685187-4661.6583435509i</v>
      </c>
      <c r="U842" s="170" t="str">
        <f t="shared" si="248"/>
        <v>-0.71729868072125+0.490700878268516i</v>
      </c>
      <c r="V842" s="170"/>
    </row>
    <row r="843" spans="1:22" x14ac:dyDescent="0.2">
      <c r="A843" s="8"/>
      <c r="B843" s="170">
        <f t="shared" si="257"/>
        <v>5.0299999999999141</v>
      </c>
      <c r="C843" s="170">
        <f t="shared" si="258"/>
        <v>107151.9305237395</v>
      </c>
      <c r="D843" s="170">
        <f t="shared" si="249"/>
        <v>107.15193052373951</v>
      </c>
      <c r="E843" s="170">
        <f t="shared" si="250"/>
        <v>-16.021861765245394</v>
      </c>
      <c r="F843" s="170">
        <f t="shared" si="251"/>
        <v>-116.48750451451691</v>
      </c>
      <c r="G843" s="170">
        <f t="shared" si="252"/>
        <v>-1.2492388345216043</v>
      </c>
      <c r="H843" s="170">
        <f t="shared" si="253"/>
        <v>145.33265355657556</v>
      </c>
      <c r="I843" s="170">
        <f t="shared" si="254"/>
        <v>-17.271100599766999</v>
      </c>
      <c r="J843" s="170">
        <f t="shared" si="255"/>
        <v>28.845149042058651</v>
      </c>
      <c r="K843" s="170" t="str">
        <f t="shared" si="241"/>
        <v>1+1.07073060790609i</v>
      </c>
      <c r="L843" s="170" t="str">
        <f t="shared" si="242"/>
        <v>1-0.15604342303917i</v>
      </c>
      <c r="M843" s="170" t="str">
        <f t="shared" si="259"/>
        <v>1.16708046921048+0.91468718486692i</v>
      </c>
      <c r="N843" s="170" t="str">
        <f t="shared" si="243"/>
        <v>1+1023.58795331197i</v>
      </c>
      <c r="O843" s="170" t="str">
        <f t="shared" si="244"/>
        <v>0.709953554488227+1.49722759952536i</v>
      </c>
      <c r="P843" s="170" t="str">
        <f t="shared" si="260"/>
        <v>-1531.83418068587+728.197133384688i</v>
      </c>
      <c r="Q843" s="170" t="str">
        <f t="shared" si="245"/>
        <v>-0.070508963434229-0.141496372132894i</v>
      </c>
      <c r="R843" s="170" t="str">
        <f t="shared" si="246"/>
        <v>10000-181.136628211757i</v>
      </c>
      <c r="S843" s="170" t="str">
        <f t="shared" si="247"/>
        <v>-14853.2035133641i</v>
      </c>
      <c r="T843" s="170" t="str">
        <f t="shared" si="256"/>
        <v>6766.76129291766-4679.8244199067i</v>
      </c>
      <c r="U843" s="170" t="str">
        <f t="shared" si="248"/>
        <v>-0.712290662412386+0.492613096832285i</v>
      </c>
      <c r="V843" s="170"/>
    </row>
    <row r="844" spans="1:22" x14ac:dyDescent="0.2">
      <c r="A844" s="8"/>
      <c r="B844" s="170">
        <f t="shared" si="257"/>
        <v>5.034999999999914</v>
      </c>
      <c r="C844" s="170">
        <f t="shared" si="258"/>
        <v>108392.69140209896</v>
      </c>
      <c r="D844" s="170">
        <f t="shared" si="249"/>
        <v>108.39269140209896</v>
      </c>
      <c r="E844" s="170">
        <f t="shared" si="250"/>
        <v>-16.13272963624437</v>
      </c>
      <c r="F844" s="170">
        <f t="shared" si="251"/>
        <v>-116.72460419848417</v>
      </c>
      <c r="G844" s="170">
        <f t="shared" si="252"/>
        <v>-1.2801886905006326</v>
      </c>
      <c r="H844" s="170">
        <f t="shared" si="253"/>
        <v>145.03967574186444</v>
      </c>
      <c r="I844" s="170">
        <f t="shared" si="254"/>
        <v>-17.412918326745004</v>
      </c>
      <c r="J844" s="170">
        <f t="shared" si="255"/>
        <v>28.31507154338027</v>
      </c>
      <c r="K844" s="170" t="str">
        <f t="shared" si="241"/>
        <v>1+1.08312908400501i</v>
      </c>
      <c r="L844" s="170" t="str">
        <f t="shared" si="242"/>
        <v>1-0.15785032071881i</v>
      </c>
      <c r="M844" s="170" t="str">
        <f t="shared" si="259"/>
        <v>1.17097227329006+0.9252787632862i</v>
      </c>
      <c r="N844" s="170" t="str">
        <f t="shared" si="243"/>
        <v>1+1035.44054319833i</v>
      </c>
      <c r="O844" s="170" t="str">
        <f t="shared" si="244"/>
        <v>0.70319750487186+1.51456467803072i</v>
      </c>
      <c r="P844" s="170" t="str">
        <f t="shared" si="260"/>
        <v>-1567.53847542426+729.63377109826i</v>
      </c>
      <c r="Q844" s="170" t="str">
        <f t="shared" si="245"/>
        <v>-0.0701922088834521-0.139412498124308i</v>
      </c>
      <c r="R844" s="170" t="str">
        <f t="shared" si="246"/>
        <v>10000-179.063174374456i</v>
      </c>
      <c r="S844" s="170" t="str">
        <f t="shared" si="247"/>
        <v>-14683.1802987054i</v>
      </c>
      <c r="T844" s="170" t="str">
        <f t="shared" si="256"/>
        <v>6718.75977298669-4697.59594037908i</v>
      </c>
      <c r="U844" s="170" t="str">
        <f t="shared" si="248"/>
        <v>-0.707237870840705+0.494483783197799i</v>
      </c>
      <c r="V844" s="170"/>
    </row>
    <row r="845" spans="1:22" x14ac:dyDescent="0.2">
      <c r="A845" s="8"/>
      <c r="B845" s="170">
        <f t="shared" si="257"/>
        <v>5.0399999999999139</v>
      </c>
      <c r="C845" s="170">
        <f t="shared" si="258"/>
        <v>109647.81961429687</v>
      </c>
      <c r="D845" s="170">
        <f t="shared" si="249"/>
        <v>109.64781961429686</v>
      </c>
      <c r="E845" s="170">
        <f t="shared" si="250"/>
        <v>-16.243623154813861</v>
      </c>
      <c r="F845" s="170">
        <f t="shared" si="251"/>
        <v>-116.96370912712162</v>
      </c>
      <c r="G845" s="170">
        <f t="shared" si="252"/>
        <v>-1.3116317513866829</v>
      </c>
      <c r="H845" s="170">
        <f t="shared" si="253"/>
        <v>144.74523701562219</v>
      </c>
      <c r="I845" s="170">
        <f t="shared" si="254"/>
        <v>-17.555254906200545</v>
      </c>
      <c r="J845" s="170">
        <f t="shared" si="255"/>
        <v>27.781527888500577</v>
      </c>
      <c r="K845" s="170" t="str">
        <f t="shared" si="241"/>
        <v>1+1.09567112769081i</v>
      </c>
      <c r="L845" s="170" t="str">
        <f t="shared" si="242"/>
        <v>1-0.159678141287484i</v>
      </c>
      <c r="M845" s="170" t="str">
        <f t="shared" si="259"/>
        <v>1.17495472913203+0.935992986403326i</v>
      </c>
      <c r="N845" s="170" t="str">
        <f t="shared" si="243"/>
        <v>1+1047.43037960714i</v>
      </c>
      <c r="O845" s="170" t="str">
        <f t="shared" si="244"/>
        <v>0.696284086643932+1.53210251044364i</v>
      </c>
      <c r="P845" s="170" t="str">
        <f t="shared" si="260"/>
        <v>-1604.07443002439+730.841207698308i</v>
      </c>
      <c r="Q845" s="170" t="str">
        <f t="shared" si="245"/>
        <v>-0.0698755612288011-0.137353514689441i</v>
      </c>
      <c r="R845" s="170" t="str">
        <f t="shared" si="246"/>
        <v>10000-177.013455166964i</v>
      </c>
      <c r="S845" s="170" t="str">
        <f t="shared" si="247"/>
        <v>-14515.103323691i</v>
      </c>
      <c r="T845" s="170" t="str">
        <f t="shared" si="256"/>
        <v>6670.34007137692-4714.96179535443i</v>
      </c>
      <c r="U845" s="170" t="str">
        <f t="shared" si="248"/>
        <v>-0.70214106014494+0.496311767932046i</v>
      </c>
      <c r="V845" s="170"/>
    </row>
    <row r="846" spans="1:22" x14ac:dyDescent="0.2">
      <c r="A846" s="8"/>
      <c r="B846" s="170">
        <f t="shared" si="257"/>
        <v>5.0449999999999138</v>
      </c>
      <c r="C846" s="170">
        <f t="shared" si="258"/>
        <v>110917.48152621821</v>
      </c>
      <c r="D846" s="170">
        <f t="shared" si="249"/>
        <v>110.91748152621821</v>
      </c>
      <c r="E846" s="170">
        <f t="shared" si="250"/>
        <v>-16.354541448615468</v>
      </c>
      <c r="F846" s="170">
        <f t="shared" si="251"/>
        <v>-117.20484797504936</v>
      </c>
      <c r="G846" s="170">
        <f t="shared" si="252"/>
        <v>-1.3435722802081516</v>
      </c>
      <c r="H846" s="170">
        <f t="shared" si="253"/>
        <v>144.44936829374305</v>
      </c>
      <c r="I846" s="170">
        <f t="shared" si="254"/>
        <v>-17.698113728823618</v>
      </c>
      <c r="J846" s="170">
        <f t="shared" si="255"/>
        <v>27.244520318693688</v>
      </c>
      <c r="K846" s="170" t="str">
        <f t="shared" si="241"/>
        <v>1+1.1083584013978i</v>
      </c>
      <c r="L846" s="170" t="str">
        <f t="shared" si="242"/>
        <v>1-0.161527127020828i</v>
      </c>
      <c r="M846" s="170" t="str">
        <f t="shared" si="259"/>
        <v>1.17902994828718+0.946831274376972i</v>
      </c>
      <c r="N846" s="170" t="str">
        <f t="shared" si="243"/>
        <v>1+1059.55905177823i</v>
      </c>
      <c r="O846" s="170" t="str">
        <f t="shared" si="244"/>
        <v>0.689209634218588+1.54984342138479i</v>
      </c>
      <c r="P846" s="170" t="str">
        <f t="shared" si="260"/>
        <v>-1641.46141633298+731.808149930453i</v>
      </c>
      <c r="Q846" s="170" t="str">
        <f t="shared" si="245"/>
        <v>-0.0695590550997434-0.135319118593277i</v>
      </c>
      <c r="R846" s="170" t="str">
        <f t="shared" si="246"/>
        <v>10000-174.987198901219i</v>
      </c>
      <c r="S846" s="170" t="str">
        <f t="shared" si="247"/>
        <v>-14348.9503099i</v>
      </c>
      <c r="T846" s="170" t="str">
        <f t="shared" si="256"/>
        <v>6621.50970137056-4731.91099823731i</v>
      </c>
      <c r="U846" s="170" t="str">
        <f t="shared" si="248"/>
        <v>-0.697001021196902+0.498095894551296i</v>
      </c>
      <c r="V846" s="170"/>
    </row>
    <row r="847" spans="1:22" x14ac:dyDescent="0.2">
      <c r="A847" s="8"/>
      <c r="B847" s="170">
        <f t="shared" si="257"/>
        <v>5.0499999999999137</v>
      </c>
      <c r="C847" s="170">
        <f t="shared" si="258"/>
        <v>112201.84543017419</v>
      </c>
      <c r="D847" s="170">
        <f t="shared" si="249"/>
        <v>112.20184543017419</v>
      </c>
      <c r="E847" s="170">
        <f t="shared" si="250"/>
        <v>-16.465483695108038</v>
      </c>
      <c r="F847" s="170">
        <f t="shared" si="251"/>
        <v>-117.44804978819811</v>
      </c>
      <c r="G847" s="170">
        <f t="shared" si="252"/>
        <v>-1.3760144608537219</v>
      </c>
      <c r="H847" s="170">
        <f t="shared" si="253"/>
        <v>144.15210119439834</v>
      </c>
      <c r="I847" s="170">
        <f t="shared" si="254"/>
        <v>-17.841498155961759</v>
      </c>
      <c r="J847" s="170">
        <f t="shared" si="255"/>
        <v>26.704051406200236</v>
      </c>
      <c r="K847" s="170" t="str">
        <f t="shared" si="241"/>
        <v>1+1.12119258681036i</v>
      </c>
      <c r="L847" s="170" t="str">
        <f t="shared" si="242"/>
        <v>1-0.163397522999898i</v>
      </c>
      <c r="M847" s="170" t="str">
        <f t="shared" si="259"/>
        <v>1.18320009149066+0.957795063810462i</v>
      </c>
      <c r="N847" s="170" t="str">
        <f t="shared" si="243"/>
        <v>1+1071.82816735395i</v>
      </c>
      <c r="O847" s="170" t="str">
        <f t="shared" si="244"/>
        <v>0.681970396627509+1.56778976239272i</v>
      </c>
      <c r="P847" s="170" t="str">
        <f t="shared" si="260"/>
        <v>-1679.71925742505+732.522870169302i</v>
      </c>
      <c r="Q847" s="170" t="str">
        <f t="shared" si="245"/>
        <v>-0.0692427233499796-0.133309008731058i</v>
      </c>
      <c r="R847" s="170" t="str">
        <f t="shared" si="246"/>
        <v>10000-172.98413699915i</v>
      </c>
      <c r="S847" s="170" t="str">
        <f t="shared" si="247"/>
        <v>-14184.6992339303i</v>
      </c>
      <c r="T847" s="170" t="str">
        <f t="shared" si="256"/>
        <v>6572.27652376019-4748.43269849617i</v>
      </c>
      <c r="U847" s="170" t="str">
        <f t="shared" si="248"/>
        <v>-0.691818581448442+0.499835020894334i</v>
      </c>
      <c r="V847" s="170"/>
    </row>
    <row r="848" spans="1:22" x14ac:dyDescent="0.2">
      <c r="A848" s="8"/>
      <c r="B848" s="170">
        <f t="shared" si="257"/>
        <v>5.0549999999999136</v>
      </c>
      <c r="C848" s="170">
        <f t="shared" si="258"/>
        <v>113501.08156720908</v>
      </c>
      <c r="D848" s="170">
        <f t="shared" si="249"/>
        <v>113.50108156720908</v>
      </c>
      <c r="E848" s="170">
        <f t="shared" si="250"/>
        <v>-16.576449123326316</v>
      </c>
      <c r="F848" s="170">
        <f t="shared" si="251"/>
        <v>-117.69334396787895</v>
      </c>
      <c r="G848" s="170">
        <f t="shared" si="252"/>
        <v>-1.408962394530445</v>
      </c>
      <c r="H848" s="170">
        <f t="shared" si="253"/>
        <v>143.853468028804</v>
      </c>
      <c r="I848" s="170">
        <f t="shared" si="254"/>
        <v>-17.985411517856761</v>
      </c>
      <c r="J848" s="170">
        <f t="shared" si="255"/>
        <v>26.160124060925057</v>
      </c>
      <c r="K848" s="170" t="str">
        <f t="shared" si="241"/>
        <v>1+1.13417538508587i</v>
      </c>
      <c r="L848" s="170" t="str">
        <f t="shared" si="242"/>
        <v>1-0.165289577143656i</v>
      </c>
      <c r="M848" s="170" t="str">
        <f t="shared" si="259"/>
        <v>1.18746736980759+0.968885807942214i</v>
      </c>
      <c r="N848" s="170" t="str">
        <f t="shared" si="243"/>
        <v>1+1084.2393525923i</v>
      </c>
      <c r="O848" s="170" t="str">
        <f t="shared" si="244"/>
        <v>0.674562535531102+1.58594391223549i</v>
      </c>
      <c r="P848" s="170" t="str">
        <f t="shared" si="260"/>
        <v>-1718.86823811438+732.973190719498i</v>
      </c>
      <c r="Q848" s="170" t="str">
        <f t="shared" si="245"/>
        <v>-0.0689265970239568-0.131322886167438i</v>
      </c>
      <c r="R848" s="170" t="str">
        <f t="shared" si="246"/>
        <v>10000-171.004003957069i</v>
      </c>
      <c r="S848" s="170" t="str">
        <f t="shared" si="247"/>
        <v>-14022.3283244797i</v>
      </c>
      <c r="T848" s="170" t="str">
        <f t="shared" si="256"/>
        <v>6522.6487448331-4764.51619477197i</v>
      </c>
      <c r="U848" s="170" t="str">
        <f t="shared" si="248"/>
        <v>-0.686594604719275+0.501528020502313i</v>
      </c>
      <c r="V848" s="170"/>
    </row>
    <row r="849" spans="1:22" x14ac:dyDescent="0.2">
      <c r="A849" s="8"/>
      <c r="B849" s="170">
        <f t="shared" si="257"/>
        <v>5.0599999999999135</v>
      </c>
      <c r="C849" s="170">
        <f t="shared" si="258"/>
        <v>114815.3621496656</v>
      </c>
      <c r="D849" s="170">
        <f t="shared" si="249"/>
        <v>114.8153621496656</v>
      </c>
      <c r="E849" s="170">
        <f t="shared" si="250"/>
        <v>-16.687437015576023</v>
      </c>
      <c r="F849" s="170">
        <f t="shared" si="251"/>
        <v>-117.94076025418275</v>
      </c>
      <c r="G849" s="170">
        <f t="shared" si="252"/>
        <v>-1.4424200962451161</v>
      </c>
      <c r="H849" s="170">
        <f t="shared" si="253"/>
        <v>143.5535017910949</v>
      </c>
      <c r="I849" s="170">
        <f t="shared" si="254"/>
        <v>-18.129857111821138</v>
      </c>
      <c r="J849" s="170">
        <f t="shared" si="255"/>
        <v>25.612741536912154</v>
      </c>
      <c r="K849" s="170" t="str">
        <f t="shared" si="241"/>
        <v>1+1.14730851708017i</v>
      </c>
      <c r="L849" s="170" t="str">
        <f t="shared" si="242"/>
        <v>1-0.167203540241829i</v>
      </c>
      <c r="M849" s="170" t="str">
        <f t="shared" si="259"/>
        <v>1.19183404580541+0.980104976838341i</v>
      </c>
      <c r="N849" s="170" t="str">
        <f t="shared" si="243"/>
        <v>1+1096.79425258242i</v>
      </c>
      <c r="O849" s="170" t="str">
        <f t="shared" si="244"/>
        <v>0.66698212318336+1.60430827722598i</v>
      </c>
      <c r="P849" s="170" t="str">
        <f t="shared" si="260"/>
        <v>-1758.92911570868+733.146467559955i</v>
      </c>
      <c r="Q849" s="170" t="str">
        <f t="shared" si="245"/>
        <v>-0.0686107053266414-0.129360454177355i</v>
      </c>
      <c r="R849" s="170" t="str">
        <f t="shared" si="246"/>
        <v>10000-169.046537310488i</v>
      </c>
      <c r="S849" s="170" t="str">
        <f t="shared" si="247"/>
        <v>-13861.81605946i</v>
      </c>
      <c r="T849" s="170" t="str">
        <f t="shared" si="256"/>
        <v>6472.63491378455-4780.15094802294i</v>
      </c>
      <c r="U849" s="170" t="str">
        <f t="shared" si="248"/>
        <v>-0.68132999092469+0.503173784002415i</v>
      </c>
      <c r="V849" s="170"/>
    </row>
    <row r="850" spans="1:22" x14ac:dyDescent="0.2">
      <c r="A850" s="8"/>
      <c r="B850" s="170">
        <f t="shared" si="257"/>
        <v>5.0649999999999133</v>
      </c>
      <c r="C850" s="170">
        <f t="shared" si="258"/>
        <v>116144.86138401132</v>
      </c>
      <c r="D850" s="170">
        <f t="shared" si="249"/>
        <v>116.14486138401132</v>
      </c>
      <c r="E850" s="170">
        <f t="shared" si="250"/>
        <v>-16.798446709042917</v>
      </c>
      <c r="F850" s="170">
        <f t="shared" si="251"/>
        <v>-118.19032870872422</v>
      </c>
      <c r="G850" s="170">
        <f t="shared" si="252"/>
        <v>-1.4763914913151681</v>
      </c>
      <c r="H850" s="170">
        <f t="shared" si="253"/>
        <v>143.25223614730822</v>
      </c>
      <c r="I850" s="170">
        <f t="shared" si="254"/>
        <v>-18.274838200358086</v>
      </c>
      <c r="J850" s="170">
        <f t="shared" si="255"/>
        <v>25.061907438584001</v>
      </c>
      <c r="K850" s="170" t="str">
        <f t="shared" si="241"/>
        <v>1+1.16059372357569i</v>
      </c>
      <c r="L850" s="170" t="str">
        <f t="shared" si="242"/>
        <v>1-0.169139665988152i</v>
      </c>
      <c r="M850" s="170" t="str">
        <f t="shared" si="259"/>
        <v>1.19630243475354+0.991454057587538i</v>
      </c>
      <c r="N850" s="170" t="str">
        <f t="shared" si="243"/>
        <v>1+1109.49453146272i</v>
      </c>
      <c r="O850" s="170" t="str">
        <f t="shared" si="244"/>
        <v>0.659225140349317+1.6228852915409i</v>
      </c>
      <c r="P850" s="170" t="str">
        <f t="shared" si="260"/>
        <v>-1799.92313101556+733.029573511852i</v>
      </c>
      <c r="Q850" s="170" t="str">
        <f t="shared" si="245"/>
        <v>-0.0682950755965693-0.127421418288451i</v>
      </c>
      <c r="R850" s="170" t="str">
        <f t="shared" si="246"/>
        <v>10000-167.111477599323i</v>
      </c>
      <c r="S850" s="170" t="str">
        <f t="shared" si="247"/>
        <v>-13703.1411631445i</v>
      </c>
      <c r="T850" s="170" t="str">
        <f t="shared" si="256"/>
        <v>6422.24391955247-4795.32659467716i</v>
      </c>
      <c r="U850" s="170" t="str">
        <f t="shared" si="248"/>
        <v>-0.676025675742366+0.504771220492333i</v>
      </c>
      <c r="V850" s="170"/>
    </row>
    <row r="851" spans="1:22" x14ac:dyDescent="0.2">
      <c r="A851" s="8"/>
      <c r="B851" s="170">
        <f t="shared" si="257"/>
        <v>5.0699999999999132</v>
      </c>
      <c r="C851" s="170">
        <f t="shared" si="258"/>
        <v>117489.75549392952</v>
      </c>
      <c r="D851" s="170">
        <f t="shared" si="249"/>
        <v>117.48975549392952</v>
      </c>
      <c r="E851" s="170">
        <f t="shared" si="250"/>
        <v>-16.9094775973116</v>
      </c>
      <c r="F851" s="170">
        <f t="shared" si="251"/>
        <v>-118.44207969675766</v>
      </c>
      <c r="G851" s="170">
        <f t="shared" si="252"/>
        <v>-1.5108804119148185</v>
      </c>
      <c r="H851" s="170">
        <f t="shared" si="253"/>
        <v>142.94970542347122</v>
      </c>
      <c r="I851" s="170">
        <f t="shared" si="254"/>
        <v>-18.420358009226419</v>
      </c>
      <c r="J851" s="170">
        <f t="shared" si="255"/>
        <v>24.507625726713556</v>
      </c>
      <c r="K851" s="170" t="str">
        <f t="shared" si="241"/>
        <v>1+1.17403276551216i</v>
      </c>
      <c r="L851" s="170" t="str">
        <f t="shared" si="242"/>
        <v>1-0.171098211013997i</v>
      </c>
      <c r="M851" s="170" t="str">
        <f t="shared" si="259"/>
        <v>1.20087490585095+1.00293455449816i</v>
      </c>
      <c r="N851" s="170" t="str">
        <f t="shared" si="243"/>
        <v>1+1122.3418726414i</v>
      </c>
      <c r="O851" s="170" t="str">
        <f t="shared" si="244"/>
        <v>0.651287474173999+1.64167741754335i</v>
      </c>
      <c r="P851" s="170" t="str">
        <f t="shared" si="260"/>
        <v>-1841.87201960453+732.608880809877i</v>
      </c>
      <c r="Q851" s="170" t="str">
        <f t="shared" si="245"/>
        <v>-0.0679797332822292-0.125505486324889i</v>
      </c>
      <c r="R851" s="170" t="str">
        <f t="shared" si="246"/>
        <v>10000-165.198568333504i</v>
      </c>
      <c r="S851" s="170" t="str">
        <f t="shared" si="247"/>
        <v>-13546.2826033474i</v>
      </c>
      <c r="T851" s="170" t="str">
        <f t="shared" si="256"/>
        <v>6371.48498706729-4810.03295976534i</v>
      </c>
      <c r="U851" s="170" t="str">
        <f t="shared" si="248"/>
        <v>-0.67068263021761+0.506319258922668i</v>
      </c>
      <c r="V851" s="170"/>
    </row>
    <row r="852" spans="1:22" x14ac:dyDescent="0.2">
      <c r="A852" s="8"/>
      <c r="B852" s="170">
        <f t="shared" si="257"/>
        <v>5.0749999999999131</v>
      </c>
      <c r="C852" s="170">
        <f t="shared" si="258"/>
        <v>118850.22274367814</v>
      </c>
      <c r="D852" s="170">
        <f t="shared" si="249"/>
        <v>118.85022274367815</v>
      </c>
      <c r="E852" s="170">
        <f t="shared" si="250"/>
        <v>-17.020529131792038</v>
      </c>
      <c r="F852" s="170">
        <f t="shared" si="251"/>
        <v>-118.69604386868377</v>
      </c>
      <c r="G852" s="170">
        <f t="shared" si="252"/>
        <v>-1.5458905936620364</v>
      </c>
      <c r="H852" s="170">
        <f t="shared" si="253"/>
        <v>142.64594459280076</v>
      </c>
      <c r="I852" s="170">
        <f t="shared" si="254"/>
        <v>-18.566419725454075</v>
      </c>
      <c r="J852" s="170">
        <f t="shared" si="255"/>
        <v>23.949900724116986</v>
      </c>
      <c r="K852" s="170" t="str">
        <f t="shared" si="241"/>
        <v>1+1.18762742422003i</v>
      </c>
      <c r="L852" s="170" t="str">
        <f t="shared" si="242"/>
        <v>1-0.173079434922384i</v>
      </c>
      <c r="M852" s="170" t="str">
        <f t="shared" si="259"/>
        <v>1.20555388348233+1.01454798929765i</v>
      </c>
      <c r="N852" s="170" t="str">
        <f t="shared" si="243"/>
        <v>1+1135.33797901962i</v>
      </c>
      <c r="O852" s="170" t="str">
        <f t="shared" si="244"/>
        <v>0.643164916001732+1.66068714610931i</v>
      </c>
      <c r="P852" s="170" t="str">
        <f t="shared" si="260"/>
        <v>-1884.7980233316+731.870243055839i</v>
      </c>
      <c r="Q852" s="170" t="str">
        <f t="shared" si="245"/>
        <v>-0.0676647019217868-0.123612368452393i</v>
      </c>
      <c r="R852" s="170" t="str">
        <f t="shared" si="246"/>
        <v>10000-163.307555958982i</v>
      </c>
      <c r="S852" s="170" t="str">
        <f t="shared" si="247"/>
        <v>-13391.2195886365i</v>
      </c>
      <c r="T852" s="170" t="str">
        <f t="shared" si="256"/>
        <v>6320.36767291299-4824.2600700042i</v>
      </c>
      <c r="U852" s="170" t="str">
        <f t="shared" si="248"/>
        <v>-0.665301860306631+0.507816849474127i</v>
      </c>
      <c r="V852" s="170"/>
    </row>
    <row r="853" spans="1:22" x14ac:dyDescent="0.2">
      <c r="A853" s="8"/>
      <c r="B853" s="170">
        <f t="shared" si="257"/>
        <v>5.079999999999913</v>
      </c>
      <c r="C853" s="170">
        <f t="shared" si="258"/>
        <v>120226.44346171731</v>
      </c>
      <c r="D853" s="170">
        <f t="shared" si="249"/>
        <v>120.22644346171731</v>
      </c>
      <c r="E853" s="170">
        <f t="shared" si="250"/>
        <v>-17.131600823049723</v>
      </c>
      <c r="F853" s="170">
        <f t="shared" si="251"/>
        <v>-118.95225214097535</v>
      </c>
      <c r="G853" s="170">
        <f t="shared" si="252"/>
        <v>-1.5814256722532127</v>
      </c>
      <c r="H853" s="170">
        <f t="shared" si="253"/>
        <v>142.34098926201563</v>
      </c>
      <c r="I853" s="170">
        <f t="shared" si="254"/>
        <v>-18.713026495302937</v>
      </c>
      <c r="J853" s="170">
        <f t="shared" si="255"/>
        <v>23.388737121040279</v>
      </c>
      <c r="K853" s="170" t="str">
        <f t="shared" si="241"/>
        <v>1+1.20137950165659i</v>
      </c>
      <c r="L853" s="170" t="str">
        <f t="shared" si="242"/>
        <v>1-0.175083600322396i</v>
      </c>
      <c r="M853" s="170" t="str">
        <f t="shared" si="259"/>
        <v>1.21034184850356+1.02629590133419i</v>
      </c>
      <c r="N853" s="170" t="str">
        <f t="shared" si="243"/>
        <v>1+1148.4845732172i</v>
      </c>
      <c r="O853" s="170" t="str">
        <f t="shared" si="244"/>
        <v>0.634853159144658+1.67991699695768i</v>
      </c>
      <c r="P853" s="170" t="str">
        <f t="shared" si="260"/>
        <v>-1928.72390213212+730.798976532801i</v>
      </c>
      <c r="Q853" s="170" t="str">
        <f t="shared" si="245"/>
        <v>-0.0673500031261874-0.121741777224366i</v>
      </c>
      <c r="R853" s="170" t="str">
        <f t="shared" si="246"/>
        <v>10000-161.438189824112i</v>
      </c>
      <c r="S853" s="170" t="str">
        <f t="shared" si="247"/>
        <v>-13237.9315655772i</v>
      </c>
      <c r="T853" s="170" t="str">
        <f t="shared" si="256"/>
        <v>6268.90186039559-4837.99816680084i</v>
      </c>
      <c r="U853" s="170" t="str">
        <f t="shared" si="248"/>
        <v>-0.659884406357431+0.509262964926405i</v>
      </c>
      <c r="V853" s="170"/>
    </row>
    <row r="854" spans="1:22" x14ac:dyDescent="0.2">
      <c r="A854" s="8"/>
      <c r="B854" s="170">
        <f t="shared" si="257"/>
        <v>5.0849999999999129</v>
      </c>
      <c r="C854" s="170">
        <f t="shared" si="258"/>
        <v>121618.60006461253</v>
      </c>
      <c r="D854" s="170">
        <f t="shared" si="249"/>
        <v>121.61860006461254</v>
      </c>
      <c r="E854" s="170">
        <f t="shared" si="250"/>
        <v>-17.242692242038935</v>
      </c>
      <c r="F854" s="170">
        <f t="shared" si="251"/>
        <v>-119.21073567654204</v>
      </c>
      <c r="G854" s="170">
        <f t="shared" si="252"/>
        <v>-1.6174891801512068</v>
      </c>
      <c r="H854" s="170">
        <f t="shared" si="253"/>
        <v>142.03487565677011</v>
      </c>
      <c r="I854" s="170">
        <f t="shared" si="254"/>
        <v>-18.860181422190141</v>
      </c>
      <c r="J854" s="170">
        <f t="shared" si="255"/>
        <v>22.824139980228068</v>
      </c>
      <c r="K854" s="170" t="str">
        <f t="shared" si="241"/>
        <v>1+1.2152908206448i</v>
      </c>
      <c r="L854" s="170" t="str">
        <f t="shared" si="242"/>
        <v>1-0.177110972863988i</v>
      </c>
      <c r="M854" s="170" t="str">
        <f t="shared" si="259"/>
        <v>1.21524133955707+1.03817984778081i</v>
      </c>
      <c r="N854" s="170" t="str">
        <f t="shared" si="243"/>
        <v>1+1161.78339780097i</v>
      </c>
      <c r="O854" s="170" t="str">
        <f t="shared" si="244"/>
        <v>0.626347796599273+1.69936951898438i</v>
      </c>
      <c r="P854" s="170" t="str">
        <f t="shared" si="260"/>
        <v>-1973.67294608847+729.379840857239i</v>
      </c>
      <c r="Q854" s="170" t="str">
        <f t="shared" si="245"/>
        <v>-0.0670356565656239-0.1198934276289i</v>
      </c>
      <c r="R854" s="170" t="str">
        <f t="shared" si="246"/>
        <v>10000-159.590222146441i</v>
      </c>
      <c r="S854" s="170" t="str">
        <f t="shared" si="247"/>
        <v>-13086.3982160081i</v>
      </c>
      <c r="T854" s="170" t="str">
        <f t="shared" si="256"/>
        <v>6217.09775401825-4851.23771914789i</v>
      </c>
      <c r="U854" s="170" t="str">
        <f t="shared" si="248"/>
        <v>-0.654431342528238+0.510656602015568i</v>
      </c>
      <c r="V854" s="170"/>
    </row>
    <row r="855" spans="1:22" x14ac:dyDescent="0.2">
      <c r="A855" s="8"/>
      <c r="B855" s="170">
        <f t="shared" si="257"/>
        <v>5.0899999999999128</v>
      </c>
      <c r="C855" s="170">
        <f t="shared" si="258"/>
        <v>123026.87708121359</v>
      </c>
      <c r="D855" s="170">
        <f t="shared" si="249"/>
        <v>123.0268770812136</v>
      </c>
      <c r="E855" s="170">
        <f t="shared" si="250"/>
        <v>-17.353803021235382</v>
      </c>
      <c r="F855" s="170">
        <f t="shared" si="251"/>
        <v>-119.47152586456559</v>
      </c>
      <c r="G855" s="170">
        <f t="shared" si="252"/>
        <v>-1.6540845433327103</v>
      </c>
      <c r="H855" s="170">
        <f t="shared" si="253"/>
        <v>141.72764060621546</v>
      </c>
      <c r="I855" s="170">
        <f t="shared" si="254"/>
        <v>-19.007887564568094</v>
      </c>
      <c r="J855" s="170">
        <f t="shared" si="255"/>
        <v>22.256114741649867</v>
      </c>
      <c r="K855" s="170" t="str">
        <f t="shared" si="241"/>
        <v>1+1.22936322511493i</v>
      </c>
      <c r="L855" s="170" t="str">
        <f t="shared" si="242"/>
        <v>1-0.179161821273193i</v>
      </c>
      <c r="M855" s="170" t="str">
        <f t="shared" si="259"/>
        <v>1.22025495441788+1.05020140384174i</v>
      </c>
      <c r="N855" s="170" t="str">
        <f t="shared" si="243"/>
        <v>1+1175.23621551572i</v>
      </c>
      <c r="O855" s="170" t="str">
        <f t="shared" si="244"/>
        <v>0.617644318709773+1.71904729060012i</v>
      </c>
      <c r="P855" s="170" t="str">
        <f t="shared" si="260"/>
        <v>-2019.66898777873+727.597018945859i</v>
      </c>
      <c r="Q855" s="170" t="str">
        <f t="shared" si="245"/>
        <v>-0.0667216799593943-0.118067037136535i</v>
      </c>
      <c r="R855" s="170" t="str">
        <f t="shared" si="246"/>
        <v>10000-157.763407979853i</v>
      </c>
      <c r="S855" s="170" t="str">
        <f t="shared" si="247"/>
        <v>-12936.5994543479i</v>
      </c>
      <c r="T855" s="170" t="str">
        <f t="shared" si="256"/>
        <v>6164.96587336332-4863.96943637921i</v>
      </c>
      <c r="U855" s="170" t="str">
        <f t="shared" si="248"/>
        <v>-0.648943776143508+0.51199678277676i</v>
      </c>
      <c r="V855" s="170"/>
    </row>
    <row r="856" spans="1:22" x14ac:dyDescent="0.2">
      <c r="A856" s="8"/>
      <c r="B856" s="170">
        <f t="shared" si="257"/>
        <v>5.0949999999999127</v>
      </c>
      <c r="C856" s="170">
        <f t="shared" si="258"/>
        <v>124451.46117711366</v>
      </c>
      <c r="D856" s="170">
        <f t="shared" si="249"/>
        <v>124.45146117711366</v>
      </c>
      <c r="E856" s="170">
        <f t="shared" si="250"/>
        <v>-17.464932855666632</v>
      </c>
      <c r="F856" s="170">
        <f t="shared" si="251"/>
        <v>-119.73465429982036</v>
      </c>
      <c r="G856" s="170">
        <f t="shared" si="252"/>
        <v>-1.6912150781010962</v>
      </c>
      <c r="H856" s="170">
        <f t="shared" si="253"/>
        <v>141.41932152670026</v>
      </c>
      <c r="I856" s="170">
        <f t="shared" si="254"/>
        <v>-19.156147933767727</v>
      </c>
      <c r="J856" s="170">
        <f t="shared" si="255"/>
        <v>21.684667226879895</v>
      </c>
      <c r="K856" s="170" t="str">
        <f t="shared" si="241"/>
        <v>1+1.24359858034895i</v>
      </c>
      <c r="L856" s="170" t="str">
        <f t="shared" si="242"/>
        <v>1-0.181236417387746i</v>
      </c>
      <c r="M856" s="170" t="str">
        <f t="shared" si="259"/>
        <v>1.22538535137093+1.0623621629612i</v>
      </c>
      <c r="N856" s="170" t="str">
        <f t="shared" si="243"/>
        <v>1+1188.84480951786i</v>
      </c>
      <c r="O856" s="170" t="str">
        <f t="shared" si="244"/>
        <v>0.608738110776977+1.73895292007223i</v>
      </c>
      <c r="P856" s="170" t="str">
        <f t="shared" si="260"/>
        <v>-2066.73641491302+725.43409627299i</v>
      </c>
      <c r="Q856" s="170" t="str">
        <f t="shared" si="245"/>
        <v>-0.0664080890691223-0.116262325748614i</v>
      </c>
      <c r="R856" s="170" t="str">
        <f t="shared" si="246"/>
        <v>10000-155.957505182108i</v>
      </c>
      <c r="S856" s="170" t="str">
        <f t="shared" si="247"/>
        <v>-12788.5154249329i</v>
      </c>
      <c r="T856" s="170" t="str">
        <f t="shared" si="256"/>
        <v>6112.51704638337-4876.18428075529i</v>
      </c>
      <c r="U856" s="170" t="str">
        <f t="shared" si="248"/>
        <v>-0.643422846987724+0.513282555868979i</v>
      </c>
      <c r="V856" s="170"/>
    </row>
    <row r="857" spans="1:22" x14ac:dyDescent="0.2">
      <c r="A857" s="8"/>
      <c r="B857" s="170">
        <f t="shared" si="257"/>
        <v>5.0999999999999126</v>
      </c>
      <c r="C857" s="170">
        <f t="shared" si="258"/>
        <v>125892.54117939158</v>
      </c>
      <c r="D857" s="170">
        <f t="shared" si="249"/>
        <v>125.89254117939159</v>
      </c>
      <c r="E857" s="170">
        <f t="shared" si="250"/>
        <v>-17.576081503839003</v>
      </c>
      <c r="F857" s="170">
        <f t="shared" si="251"/>
        <v>-120.0001527615169</v>
      </c>
      <c r="G857" s="170">
        <f t="shared" si="252"/>
        <v>-1.7288839879712123</v>
      </c>
      <c r="H857" s="170">
        <f t="shared" si="253"/>
        <v>141.10995640462511</v>
      </c>
      <c r="I857" s="170">
        <f t="shared" si="254"/>
        <v>-19.304965491810215</v>
      </c>
      <c r="J857" s="170">
        <f t="shared" si="255"/>
        <v>21.109803643108208</v>
      </c>
      <c r="K857" s="170" t="str">
        <f t="shared" si="241"/>
        <v>1+1.25799877322778i</v>
      </c>
      <c r="L857" s="170" t="str">
        <f t="shared" si="242"/>
        <v>1-0.183335036193115i</v>
      </c>
      <c r="M857" s="170" t="str">
        <f t="shared" si="259"/>
        <v>1.23063525062061+1.07466373703467i</v>
      </c>
      <c r="N857" s="170" t="str">
        <f t="shared" si="243"/>
        <v>1+1202.61098361179i</v>
      </c>
      <c r="O857" s="170" t="str">
        <f t="shared" si="244"/>
        <v>0.599624450611552+1.75908904587032i</v>
      </c>
      <c r="P857" s="170" t="str">
        <f t="shared" si="260"/>
        <v>-2114.90018326422+722.874039393508i</v>
      </c>
      <c r="Q857" s="170" t="str">
        <f t="shared" si="245"/>
        <v>-0.0660948976953463-0.11447901604606i</v>
      </c>
      <c r="R857" s="170" t="str">
        <f t="shared" si="246"/>
        <v>10000-154.172274382749i</v>
      </c>
      <c r="S857" s="170" t="str">
        <f t="shared" si="247"/>
        <v>-12642.1264993854i</v>
      </c>
      <c r="T857" s="170" t="str">
        <f t="shared" si="256"/>
        <v>6059.76240210528-4887.87347984682i</v>
      </c>
      <c r="U857" s="170" t="str">
        <f t="shared" si="248"/>
        <v>-0.637869726537399+0.514512997878613i</v>
      </c>
      <c r="V857" s="170"/>
    </row>
    <row r="858" spans="1:22" x14ac:dyDescent="0.2">
      <c r="A858" s="8"/>
      <c r="B858" s="170">
        <f t="shared" si="257"/>
        <v>5.1049999999999125</v>
      </c>
      <c r="C858" s="170">
        <f t="shared" si="258"/>
        <v>127350.30810164072</v>
      </c>
      <c r="D858" s="170">
        <f t="shared" si="249"/>
        <v>127.35030810164072</v>
      </c>
      <c r="E858" s="170">
        <f t="shared" si="250"/>
        <v>-17.687248788559433</v>
      </c>
      <c r="F858" s="170">
        <f t="shared" si="251"/>
        <v>-120.26805319168614</v>
      </c>
      <c r="G858" s="170">
        <f t="shared" si="252"/>
        <v>-1.7670943606313849</v>
      </c>
      <c r="H858" s="170">
        <f t="shared" si="253"/>
        <v>140.79958377846162</v>
      </c>
      <c r="I858" s="170">
        <f t="shared" si="254"/>
        <v>-19.454343149190819</v>
      </c>
      <c r="J858" s="170">
        <f t="shared" si="255"/>
        <v>20.531530586775489</v>
      </c>
      <c r="K858" s="170" t="str">
        <f t="shared" si="241"/>
        <v>1+1.27256571248138i</v>
      </c>
      <c r="L858" s="170" t="str">
        <f t="shared" si="242"/>
        <v>1-0.18545795585895i</v>
      </c>
      <c r="M858" s="170" t="str">
        <f t="shared" si="259"/>
        <v>1.23600743573299+1.08710775662243i</v>
      </c>
      <c r="N858" s="170" t="str">
        <f t="shared" si="243"/>
        <v>1+1216.53656248897i</v>
      </c>
      <c r="O858" s="170" t="str">
        <f t="shared" si="244"/>
        <v>0.590298506030245+1.77945833701607i</v>
      </c>
      <c r="P858" s="170" t="str">
        <f t="shared" si="260"/>
        <v>-2164.18582989984+719.899173705425i</v>
      </c>
      <c r="Q858" s="170" t="str">
        <f t="shared" si="245"/>
        <v>-0.0657821176774431-0.112716833238432i</v>
      </c>
      <c r="R858" s="170" t="str">
        <f t="shared" si="246"/>
        <v>10000-152.407478951365i</v>
      </c>
      <c r="S858" s="170" t="str">
        <f t="shared" si="247"/>
        <v>-12497.4132740119i</v>
      </c>
      <c r="T858" s="170" t="str">
        <f t="shared" si="256"/>
        <v>6006.71336275298-4899.02853868644i</v>
      </c>
      <c r="U858" s="170" t="str">
        <f t="shared" si="248"/>
        <v>-0.632285617131893+0.515687214598573i</v>
      </c>
      <c r="V858" s="170"/>
    </row>
    <row r="859" spans="1:22" x14ac:dyDescent="0.2">
      <c r="A859" s="8"/>
      <c r="B859" s="170">
        <f t="shared" si="257"/>
        <v>5.1099999999999124</v>
      </c>
      <c r="C859" s="170">
        <f t="shared" si="258"/>
        <v>128824.95516928766</v>
      </c>
      <c r="D859" s="170">
        <f t="shared" si="249"/>
        <v>128.82495516928765</v>
      </c>
      <c r="E859" s="170">
        <f t="shared" si="250"/>
        <v>-17.79843459765004</v>
      </c>
      <c r="F859" s="170">
        <f t="shared" si="251"/>
        <v>-120.53838767312665</v>
      </c>
      <c r="G859" s="170">
        <f t="shared" si="252"/>
        <v>-1.8058491649888104</v>
      </c>
      <c r="H859" s="170">
        <f t="shared" si="253"/>
        <v>140.48824271995471</v>
      </c>
      <c r="I859" s="170">
        <f t="shared" si="254"/>
        <v>-19.60428376263885</v>
      </c>
      <c r="J859" s="170">
        <f t="shared" si="255"/>
        <v>19.949855046828063</v>
      </c>
      <c r="K859" s="170" t="str">
        <f t="shared" si="241"/>
        <v>1+1.28730132894177i</v>
      </c>
      <c r="L859" s="170" t="str">
        <f t="shared" si="242"/>
        <v>1-0.187605457775953i</v>
      </c>
      <c r="M859" s="170" t="str">
        <f t="shared" si="259"/>
        <v>1.24150475511171+1.09969587116582i</v>
      </c>
      <c r="N859" s="170" t="str">
        <f t="shared" si="243"/>
        <v>1+1230.62339196981i</v>
      </c>
      <c r="O859" s="170" t="str">
        <f t="shared" si="244"/>
        <v>0.580755332293793+1.80006349343694i</v>
      </c>
      <c r="P859" s="170" t="str">
        <f t="shared" si="260"/>
        <v>-2214.6194867221+716.491160425379i</v>
      </c>
      <c r="Q859" s="170" t="str">
        <f t="shared" si="245"/>
        <v>-0.0654697588968599-0.110975505213129i</v>
      </c>
      <c r="R859" s="170" t="str">
        <f t="shared" si="246"/>
        <v>10000-150.662884966234i</v>
      </c>
      <c r="S859" s="170" t="str">
        <f t="shared" si="247"/>
        <v>-12354.3565672312i</v>
      </c>
      <c r="T859" s="170" t="str">
        <f t="shared" si="256"/>
        <v>5953.38163529656-4909.64125165737i</v>
      </c>
      <c r="U859" s="170" t="str">
        <f t="shared" si="248"/>
        <v>-0.626671751083849+0.516804342279724i</v>
      </c>
      <c r="V859" s="170"/>
    </row>
    <row r="860" spans="1:22" x14ac:dyDescent="0.2">
      <c r="A860" s="8"/>
      <c r="B860" s="170">
        <f t="shared" si="257"/>
        <v>5.1149999999999123</v>
      </c>
      <c r="C860" s="170">
        <f t="shared" si="258"/>
        <v>130316.67784520367</v>
      </c>
      <c r="D860" s="170">
        <f t="shared" si="249"/>
        <v>130.31667784520366</v>
      </c>
      <c r="E860" s="170">
        <f t="shared" si="250"/>
        <v>-17.909638884555758</v>
      </c>
      <c r="F860" s="170">
        <f t="shared" si="251"/>
        <v>-120.81118840695409</v>
      </c>
      <c r="G860" s="170">
        <f t="shared" si="252"/>
        <v>-1.8451512483050063</v>
      </c>
      <c r="H860" s="170">
        <f t="shared" si="253"/>
        <v>140.17597281452984</v>
      </c>
      <c r="I860" s="170">
        <f t="shared" si="254"/>
        <v>-19.754790132860762</v>
      </c>
      <c r="J860" s="170">
        <f t="shared" si="255"/>
        <v>19.364784407575755</v>
      </c>
      <c r="K860" s="170" t="str">
        <f t="shared" si="241"/>
        <v>1+1.30220757579895i</v>
      </c>
      <c r="L860" s="170" t="str">
        <f t="shared" si="242"/>
        <v>1-0.189777826593177i</v>
      </c>
      <c r="M860" s="170" t="str">
        <f t="shared" si="259"/>
        <v>1.24713012350829+1.11242974920577i</v>
      </c>
      <c r="N860" s="170" t="str">
        <f t="shared" si="243"/>
        <v>1+1244.87333924828i</v>
      </c>
      <c r="O860" s="170" t="str">
        <f t="shared" si="244"/>
        <v>0.570989869485167+1.8209072463241i</v>
      </c>
      <c r="P860" s="170" t="str">
        <f t="shared" si="260"/>
        <v>-2266.22789432339+712.630972749263i</v>
      </c>
      <c r="Q860" s="170" t="str">
        <f t="shared" si="245"/>
        <v>-0.0651578292836373-0.109254762584561i</v>
      </c>
      <c r="R860" s="170" t="str">
        <f t="shared" si="246"/>
        <v>10000-148.938261183313i</v>
      </c>
      <c r="S860" s="170" t="str">
        <f t="shared" si="247"/>
        <v>-12212.9374170317i</v>
      </c>
      <c r="T860" s="170" t="str">
        <f t="shared" si="256"/>
        <v>5899.77920243683-4919.70371408745i</v>
      </c>
      <c r="U860" s="170" t="str">
        <f t="shared" si="248"/>
        <v>-0.621029389730194+0.517863548851311i</v>
      </c>
      <c r="V860" s="170"/>
    </row>
    <row r="861" spans="1:22" x14ac:dyDescent="0.2">
      <c r="A861" s="8"/>
      <c r="B861" s="170">
        <f t="shared" si="257"/>
        <v>5.1199999999999122</v>
      </c>
      <c r="C861" s="170">
        <f t="shared" si="258"/>
        <v>131825.67385561412</v>
      </c>
      <c r="D861" s="170">
        <f t="shared" si="249"/>
        <v>131.82567385561413</v>
      </c>
      <c r="E861" s="170">
        <f t="shared" si="250"/>
        <v>-18.020861668844049</v>
      </c>
      <c r="F861" s="170">
        <f t="shared" si="251"/>
        <v>-121.08648768976097</v>
      </c>
      <c r="G861" s="170">
        <f t="shared" si="252"/>
        <v>-1.8850033334254168</v>
      </c>
      <c r="H861" s="170">
        <f t="shared" si="253"/>
        <v>139.86281414091962</v>
      </c>
      <c r="I861" s="170">
        <f t="shared" si="254"/>
        <v>-19.905865002269465</v>
      </c>
      <c r="J861" s="170">
        <f t="shared" si="255"/>
        <v>18.776326451158653</v>
      </c>
      <c r="K861" s="170" t="str">
        <f t="shared" si="241"/>
        <v>1+1.31728642885981i</v>
      </c>
      <c r="L861" s="170" t="str">
        <f t="shared" si="242"/>
        <v>1-0.191975350255755i</v>
      </c>
      <c r="M861" s="170" t="str">
        <f t="shared" si="259"/>
        <v>1.25288652356751+1.12531107860405i</v>
      </c>
      <c r="N861" s="170" t="str">
        <f t="shared" si="243"/>
        <v>1+1259.28829313947i</v>
      </c>
      <c r="O861" s="170" t="str">
        <f t="shared" si="244"/>
        <v>0.56099693982672+1.84199235849443i</v>
      </c>
      <c r="P861" s="170" t="str">
        <f t="shared" si="260"/>
        <v>-2319.03841616457+708.298871169351i</v>
      </c>
      <c r="Q861" s="170" t="str">
        <f t="shared" si="245"/>
        <v>-0.064846334826153-0.107554338743169i</v>
      </c>
      <c r="R861" s="170" t="str">
        <f t="shared" si="246"/>
        <v>10000-147.233379005588i</v>
      </c>
      <c r="S861" s="170" t="str">
        <f t="shared" si="247"/>
        <v>-12073.1370784582i</v>
      </c>
      <c r="T861" s="170" t="str">
        <f t="shared" si="256"/>
        <v>5845.91831303703-4929.20833351977i</v>
      </c>
      <c r="U861" s="170" t="str">
        <f t="shared" si="248"/>
        <v>-0.615359822424951+0.518864035107345i</v>
      </c>
      <c r="V861" s="170"/>
    </row>
    <row r="862" spans="1:22" x14ac:dyDescent="0.2">
      <c r="A862" s="8"/>
      <c r="B862" s="170">
        <f t="shared" si="257"/>
        <v>5.1249999999999121</v>
      </c>
      <c r="C862" s="170">
        <f t="shared" si="258"/>
        <v>133352.1432163055</v>
      </c>
      <c r="D862" s="170">
        <f t="shared" si="249"/>
        <v>133.35214321630551</v>
      </c>
      <c r="E862" s="170">
        <f t="shared" si="250"/>
        <v>-18.132103036595041</v>
      </c>
      <c r="F862" s="170">
        <f t="shared" si="251"/>
        <v>-121.36431789042604</v>
      </c>
      <c r="G862" s="170">
        <f t="shared" si="252"/>
        <v>-1.9254080161101927</v>
      </c>
      <c r="H862" s="170">
        <f t="shared" si="253"/>
        <v>139.54880725004034</v>
      </c>
      <c r="I862" s="170">
        <f t="shared" si="254"/>
        <v>-20.057511052705234</v>
      </c>
      <c r="J862" s="170">
        <f t="shared" si="255"/>
        <v>18.184489359614304</v>
      </c>
      <c r="K862" s="170" t="str">
        <f t="shared" si="241"/>
        <v>1+1.33253988680998i</v>
      </c>
      <c r="L862" s="170" t="str">
        <f t="shared" si="242"/>
        <v>1-0.19419832004307i</v>
      </c>
      <c r="M862" s="170" t="str">
        <f t="shared" si="259"/>
        <v>1.25877700740888+1.13834156676691i</v>
      </c>
      <c r="N862" s="170" t="str">
        <f t="shared" si="243"/>
        <v>1+1273.87016432991i</v>
      </c>
      <c r="O862" s="170" t="str">
        <f t="shared" si="244"/>
        <v>0.550771244934876+1.8633216247567i</v>
      </c>
      <c r="P862" s="170" t="str">
        <f t="shared" si="260"/>
        <v>-2373.07905308336+703.474377918136i</v>
      </c>
      <c r="Q862" s="170" t="str">
        <f t="shared" si="245"/>
        <v>-0.0645352795840753-0.105873969904154i</v>
      </c>
      <c r="R862" s="170" t="str">
        <f t="shared" si="246"/>
        <v>10000-145.548012452772i</v>
      </c>
      <c r="S862" s="170" t="str">
        <f t="shared" si="247"/>
        <v>-11934.9370211273i</v>
      </c>
      <c r="T862" s="170" t="str">
        <f t="shared" si="256"/>
        <v>5791.81147201444-4938.1478406285i</v>
      </c>
      <c r="U862" s="170" t="str">
        <f t="shared" si="248"/>
        <v>-0.609664365475205+0.519805035855632i</v>
      </c>
      <c r="V862" s="170"/>
    </row>
    <row r="863" spans="1:22" x14ac:dyDescent="0.2">
      <c r="A863" s="8"/>
      <c r="B863" s="170">
        <f t="shared" si="257"/>
        <v>5.129999999999912</v>
      </c>
      <c r="C863" s="170">
        <f t="shared" si="258"/>
        <v>134896.28825913815</v>
      </c>
      <c r="D863" s="170">
        <f t="shared" si="249"/>
        <v>134.89628825913815</v>
      </c>
      <c r="E863" s="170">
        <f t="shared" si="250"/>
        <v>-18.24336314068297</v>
      </c>
      <c r="F863" s="170">
        <f t="shared" si="251"/>
        <v>-121.64471142658846</v>
      </c>
      <c r="G863" s="170">
        <f t="shared" si="252"/>
        <v>-1.9663677624710338</v>
      </c>
      <c r="H863" s="170">
        <f t="shared" si="253"/>
        <v>139.2339931431369</v>
      </c>
      <c r="I863" s="170">
        <f t="shared" si="254"/>
        <v>-20.209730903154004</v>
      </c>
      <c r="J863" s="170">
        <f t="shared" si="255"/>
        <v>17.589281716548442</v>
      </c>
      <c r="K863" s="170" t="str">
        <f t="shared" si="241"/>
        <v>1+1.34796997147879i</v>
      </c>
      <c r="L863" s="170" t="str">
        <f t="shared" si="242"/>
        <v>1-0.196447030607357i</v>
      </c>
      <c r="M863" s="170" t="str">
        <f t="shared" si="259"/>
        <v>1.26480469824489+1.15152294087143i</v>
      </c>
      <c r="N863" s="170" t="str">
        <f t="shared" si="243"/>
        <v>1+1288.62088563081i</v>
      </c>
      <c r="O863" s="170" t="str">
        <f t="shared" si="244"/>
        <v>0.540307363010852+1.88489787228205i</v>
      </c>
      <c r="P863" s="170" t="str">
        <f t="shared" si="260"/>
        <v>-2428.37845814071+698.136250508174i</v>
      </c>
      <c r="Q863" s="170" t="str">
        <f t="shared" si="245"/>
        <v>-0.0642246657044498-0.104213395155776i</v>
      </c>
      <c r="R863" s="170" t="str">
        <f t="shared" si="246"/>
        <v>10000-143.881938131354i</v>
      </c>
      <c r="S863" s="170" t="str">
        <f t="shared" si="247"/>
        <v>-11798.3189267711i</v>
      </c>
      <c r="T863" s="170" t="str">
        <f t="shared" si="256"/>
        <v>5737.47142970679-4946.51529975132i</v>
      </c>
      <c r="U863" s="170" t="str">
        <f t="shared" si="248"/>
        <v>-0.603944361021768+0.520685821026455i</v>
      </c>
      <c r="V863" s="170"/>
    </row>
    <row r="864" spans="1:22" x14ac:dyDescent="0.2">
      <c r="A864" s="8"/>
      <c r="B864" s="170">
        <f t="shared" si="257"/>
        <v>5.1349999999999119</v>
      </c>
      <c r="C864" s="170">
        <f t="shared" si="258"/>
        <v>136458.31365886491</v>
      </c>
      <c r="D864" s="170">
        <f t="shared" si="249"/>
        <v>136.45831365886491</v>
      </c>
      <c r="E864" s="170">
        <f t="shared" si="250"/>
        <v>-18.3546422009486</v>
      </c>
      <c r="F864" s="170">
        <f t="shared" si="251"/>
        <v>-121.92770074081704</v>
      </c>
      <c r="G864" s="170">
        <f t="shared" si="252"/>
        <v>-2.0078849065194153</v>
      </c>
      <c r="H864" s="170">
        <f t="shared" si="253"/>
        <v>138.91841324922726</v>
      </c>
      <c r="I864" s="170">
        <f t="shared" si="254"/>
        <v>-20.362527107468015</v>
      </c>
      <c r="J864" s="170">
        <f t="shared" si="255"/>
        <v>16.990712508410212</v>
      </c>
      <c r="K864" s="170" t="str">
        <f t="shared" si="241"/>
        <v>1+1.36357872810724i</v>
      </c>
      <c r="L864" s="170" t="str">
        <f t="shared" si="242"/>
        <v>1-0.198721780012768i</v>
      </c>
      <c r="M864" s="170" t="str">
        <f t="shared" si="259"/>
        <v>1.27097279203702+1.16485694809447i</v>
      </c>
      <c r="N864" s="170" t="str">
        <f t="shared" si="243"/>
        <v>1+1303.54241223432i</v>
      </c>
      <c r="O864" s="170" t="str">
        <f t="shared" si="244"/>
        <v>0.529599745965943+1.90672396097872i</v>
      </c>
      <c r="P864" s="170" t="str">
        <f t="shared" si="260"/>
        <v>-2484.96595181321+692.262454336107i</v>
      </c>
      <c r="Q864" s="170" t="str">
        <f t="shared" si="245"/>
        <v>-0.0639144934408751-0.102572356507091i</v>
      </c>
      <c r="R864" s="170" t="str">
        <f t="shared" si="246"/>
        <v>10000-142.234935204989i</v>
      </c>
      <c r="S864" s="170" t="str">
        <f t="shared" si="247"/>
        <v>-11663.2646868091i</v>
      </c>
      <c r="T864" s="170" t="str">
        <f t="shared" si="256"/>
        <v>5682.91117073027-4954.30411900951i</v>
      </c>
      <c r="U864" s="170" t="str">
        <f t="shared" si="248"/>
        <v>-0.598201175866345+0.521505696737844i</v>
      </c>
      <c r="V864" s="170"/>
    </row>
    <row r="865" spans="1:22" x14ac:dyDescent="0.2">
      <c r="A865" s="8"/>
      <c r="B865" s="170">
        <f t="shared" si="257"/>
        <v>5.1399999999999118</v>
      </c>
      <c r="C865" s="170">
        <f t="shared" si="258"/>
        <v>138038.42646026061</v>
      </c>
      <c r="D865" s="170">
        <f t="shared" si="249"/>
        <v>138.03842646026061</v>
      </c>
      <c r="E865" s="170">
        <f t="shared" si="250"/>
        <v>-18.465940504261869</v>
      </c>
      <c r="F865" s="170">
        <f t="shared" si="251"/>
        <v>-122.21331827649317</v>
      </c>
      <c r="G865" s="170">
        <f t="shared" si="252"/>
        <v>-2.0499616478313536</v>
      </c>
      <c r="H865" s="170">
        <f t="shared" si="253"/>
        <v>138.60210940187392</v>
      </c>
      <c r="I865" s="170">
        <f t="shared" si="254"/>
        <v>-20.515902152093222</v>
      </c>
      <c r="J865" s="170">
        <f t="shared" si="255"/>
        <v>16.388791125380749</v>
      </c>
      <c r="K865" s="170" t="str">
        <f t="shared" si="241"/>
        <v>1+1.37936822561913i</v>
      </c>
      <c r="L865" s="170" t="str">
        <f t="shared" si="242"/>
        <v>1-0.201022869774872i</v>
      </c>
      <c r="M865" s="170" t="str">
        <f t="shared" si="259"/>
        <v>1.27728455919023+1.17834535584426i</v>
      </c>
      <c r="N865" s="170" t="str">
        <f t="shared" si="243"/>
        <v>1+1318.63672197263i</v>
      </c>
      <c r="O865" s="170" t="str">
        <f t="shared" si="244"/>
        <v>0.518642716479864+1.92880278387112i</v>
      </c>
      <c r="P865" s="170" t="str">
        <f t="shared" si="260"/>
        <v>-2542.87153753902+685.830134317859i</v>
      </c>
      <c r="Q865" s="170" t="str">
        <f t="shared" si="245"/>
        <v>-0.0636047611757046-0.100950598935016i</v>
      </c>
      <c r="R865" s="170" t="str">
        <f t="shared" si="246"/>
        <v>10000-140.606785365221i</v>
      </c>
      <c r="S865" s="170" t="str">
        <f t="shared" si="247"/>
        <v>-11529.7563999481i</v>
      </c>
      <c r="T865" s="170" t="str">
        <f t="shared" si="256"/>
        <v>5628.1439023476-4961.5080599878i</v>
      </c>
      <c r="U865" s="170" t="str">
        <f t="shared" si="248"/>
        <v>-0.592436200247117+0.522264006314506i</v>
      </c>
      <c r="V865" s="170"/>
    </row>
    <row r="866" spans="1:22" x14ac:dyDescent="0.2">
      <c r="A866" s="8"/>
      <c r="B866" s="170">
        <f t="shared" si="257"/>
        <v>5.1449999999999116</v>
      </c>
      <c r="C866" s="170">
        <f t="shared" si="258"/>
        <v>139636.83610556557</v>
      </c>
      <c r="D866" s="170">
        <f t="shared" si="249"/>
        <v>139.63683610556558</v>
      </c>
      <c r="E866" s="170">
        <f t="shared" si="250"/>
        <v>-18.577258404476392</v>
      </c>
      <c r="F866" s="170">
        <f t="shared" si="251"/>
        <v>-122.50159645343876</v>
      </c>
      <c r="G866" s="170">
        <f t="shared" si="252"/>
        <v>-2.0926000493336399</v>
      </c>
      <c r="H866" s="170">
        <f t="shared" si="253"/>
        <v>138.28512381531235</v>
      </c>
      <c r="I866" s="170">
        <f t="shared" si="254"/>
        <v>-20.669858453810033</v>
      </c>
      <c r="J866" s="170">
        <f t="shared" si="255"/>
        <v>15.783527361873581</v>
      </c>
      <c r="K866" s="170" t="str">
        <f t="shared" si="241"/>
        <v>1+1.39534055689524i</v>
      </c>
      <c r="L866" s="170" t="str">
        <f t="shared" si="242"/>
        <v>1-0.203350604900623i</v>
      </c>
      <c r="M866" s="170" t="str">
        <f t="shared" si="259"/>
        <v>1.28374334628702+1.19198995199462i</v>
      </c>
      <c r="N866" s="170" t="str">
        <f t="shared" si="243"/>
        <v>1+1333.90581558013i</v>
      </c>
      <c r="O866" s="170" t="str">
        <f t="shared" si="244"/>
        <v>0.507430464990544+1.95113726748332i</v>
      </c>
      <c r="P866" s="170" t="str">
        <f t="shared" si="260"/>
        <v>-2602.12591762613+678.8155855209i</v>
      </c>
      <c r="Q866" s="170" t="str">
        <f t="shared" si="245"/>
        <v>-0.0632954654452136-0.0993478704305784i</v>
      </c>
      <c r="R866" s="170" t="str">
        <f t="shared" si="246"/>
        <v>10000-138.997272802553i</v>
      </c>
      <c r="S866" s="170" t="str">
        <f t="shared" si="247"/>
        <v>-11397.7763698093i</v>
      </c>
      <c r="T866" s="170" t="str">
        <f t="shared" si="256"/>
        <v>5573.18304236623-4968.12124694707i</v>
      </c>
      <c r="U866" s="170" t="str">
        <f t="shared" si="248"/>
        <v>-0.586650846564867+0.522960131257587i</v>
      </c>
      <c r="V866" s="170"/>
    </row>
    <row r="867" spans="1:22" x14ac:dyDescent="0.2">
      <c r="A867" s="8"/>
      <c r="B867" s="170">
        <f t="shared" si="257"/>
        <v>5.1499999999999115</v>
      </c>
      <c r="C867" s="170">
        <f t="shared" si="258"/>
        <v>141253.7544622469</v>
      </c>
      <c r="D867" s="170">
        <f t="shared" si="249"/>
        <v>141.25375446224689</v>
      </c>
      <c r="E867" s="170">
        <f t="shared" si="250"/>
        <v>-18.688596322275504</v>
      </c>
      <c r="F867" s="170">
        <f t="shared" si="251"/>
        <v>-122.79256764330135</v>
      </c>
      <c r="G867" s="170">
        <f t="shared" si="252"/>
        <v>-2.1358020352160798</v>
      </c>
      <c r="H867" s="170">
        <f t="shared" si="253"/>
        <v>137.9674990599691</v>
      </c>
      <c r="I867" s="170">
        <f t="shared" si="254"/>
        <v>-20.824398357491585</v>
      </c>
      <c r="J867" s="170">
        <f t="shared" si="255"/>
        <v>15.174931416667746</v>
      </c>
      <c r="K867" s="170" t="str">
        <f t="shared" si="241"/>
        <v>1+1.41149783905079i</v>
      </c>
      <c r="L867" s="170" t="str">
        <f t="shared" si="242"/>
        <v>1-0.205705293928793i</v>
      </c>
      <c r="M867" s="170" t="str">
        <f t="shared" si="259"/>
        <v>1.2903525778618+1.205792545122i</v>
      </c>
      <c r="N867" s="170" t="str">
        <f t="shared" si="243"/>
        <v>1+1349.35171695866i</v>
      </c>
      <c r="O867" s="170" t="str">
        <f t="shared" si="244"/>
        <v>0.495957046613835+1.97373037222693i</v>
      </c>
      <c r="P867" s="170" t="str">
        <f t="shared" si="260"/>
        <v>-2662.76050953125+671.194222758351i</v>
      </c>
      <c r="Q867" s="170" t="str">
        <f t="shared" si="245"/>
        <v>-0.0629866009676507-0.0977639220442547i</v>
      </c>
      <c r="R867" s="170" t="str">
        <f t="shared" si="246"/>
        <v>10000-137.406184177838i</v>
      </c>
      <c r="S867" s="170" t="str">
        <f t="shared" si="247"/>
        <v>-11267.3071025827i</v>
      </c>
      <c r="T867" s="170" t="str">
        <f t="shared" si="256"/>
        <v>5518.04220658853-4974.13817554416i</v>
      </c>
      <c r="U867" s="170" t="str">
        <f t="shared" si="248"/>
        <v>-0.580846548061951+0.523593492162544i</v>
      </c>
      <c r="V867" s="170"/>
    </row>
    <row r="868" spans="1:22" x14ac:dyDescent="0.2">
      <c r="A868" s="8"/>
      <c r="B868" s="170">
        <f t="shared" si="257"/>
        <v>5.1549999999999114</v>
      </c>
      <c r="C868" s="170">
        <f t="shared" si="258"/>
        <v>142889.39585108141</v>
      </c>
      <c r="D868" s="170">
        <f t="shared" si="249"/>
        <v>142.88939585108142</v>
      </c>
      <c r="E868" s="170">
        <f t="shared" si="250"/>
        <v>-18.799954744909869</v>
      </c>
      <c r="F868" s="170">
        <f t="shared" si="251"/>
        <v>-123.08626414472759</v>
      </c>
      <c r="G868" s="170">
        <f t="shared" si="252"/>
        <v>-2.1795693889749264</v>
      </c>
      <c r="H868" s="170">
        <f t="shared" si="253"/>
        <v>137.64927803740767</v>
      </c>
      <c r="I868" s="170">
        <f t="shared" si="254"/>
        <v>-20.979524133884794</v>
      </c>
      <c r="J868" s="170">
        <f t="shared" si="255"/>
        <v>14.563013892680075</v>
      </c>
      <c r="K868" s="170" t="str">
        <f t="shared" si="241"/>
        <v>1+1.42784221371603i</v>
      </c>
      <c r="L868" s="170" t="str">
        <f t="shared" si="242"/>
        <v>1-0.20808724897086i</v>
      </c>
      <c r="M868" s="170" t="str">
        <f t="shared" si="259"/>
        <v>1.29711575821663+1.21975496474517i</v>
      </c>
      <c r="N868" s="170" t="str">
        <f t="shared" si="243"/>
        <v>1+1364.9764734457i</v>
      </c>
      <c r="O868" s="170" t="str">
        <f t="shared" si="244"/>
        <v>0.484216377991443+1.9965850927935i</v>
      </c>
      <c r="P868" s="170" t="str">
        <f t="shared" si="260"/>
        <v>-2724.80746251754+662.940549108203i</v>
      </c>
      <c r="Q868" s="170" t="str">
        <f t="shared" si="245"/>
        <v>-0.0626781606741207-0.0961985079302856i</v>
      </c>
      <c r="R868" s="170" t="str">
        <f t="shared" si="246"/>
        <v>10000-135.833308594003i</v>
      </c>
      <c r="S868" s="170" t="str">
        <f t="shared" si="247"/>
        <v>-11138.3313047083i</v>
      </c>
      <c r="T868" s="170" t="str">
        <f t="shared" si="256"/>
        <v>5462.73519583747-4979.55372103312i</v>
      </c>
      <c r="U868" s="170" t="str">
        <f t="shared" si="248"/>
        <v>-0.575024757456577+0.524163549582434i</v>
      </c>
      <c r="V868" s="170"/>
    </row>
    <row r="869" spans="1:22" x14ac:dyDescent="0.2">
      <c r="A869" s="8"/>
      <c r="B869" s="170">
        <f t="shared" si="257"/>
        <v>5.1599999999999113</v>
      </c>
      <c r="C869" s="170">
        <f t="shared" si="258"/>
        <v>144543.9770745633</v>
      </c>
      <c r="D869" s="170">
        <f t="shared" si="249"/>
        <v>144.54397707456329</v>
      </c>
      <c r="E869" s="170">
        <f t="shared" si="250"/>
        <v>-18.911334225829318</v>
      </c>
      <c r="F869" s="170">
        <f t="shared" si="251"/>
        <v>-123.38271815834314</v>
      </c>
      <c r="G869" s="170">
        <f t="shared" si="252"/>
        <v>-2.2239037515904938</v>
      </c>
      <c r="H869" s="170">
        <f t="shared" si="253"/>
        <v>137.33050395472799</v>
      </c>
      <c r="I869" s="170">
        <f t="shared" si="254"/>
        <v>-21.135237977419813</v>
      </c>
      <c r="J869" s="170">
        <f t="shared" si="255"/>
        <v>13.947785796384849</v>
      </c>
      <c r="K869" s="170" t="str">
        <f t="shared" ref="K869:K932" si="261">COMPLEX(1,2*PI()*C869*esr*Cout)</f>
        <v>1+1.4443758473201i</v>
      </c>
      <c r="L869" s="170" t="str">
        <f t="shared" ref="L869:L932" si="262">COMPLEX(1,-2*PI()*C869*(1-Dmax)^2*Lout*10^-6/Req)</f>
        <v>1-0.210496785752386i</v>
      </c>
      <c r="M869" s="170" t="str">
        <f t="shared" si="259"/>
        <v>1.30403647327926+1.23387906156771i</v>
      </c>
      <c r="N869" s="170" t="str">
        <f t="shared" ref="N869:N932" si="263">COMPLEX(1,2*PI()*C869*(Rd+Rs+esr)*Req*Cout/(Req+Rd+Rs))</f>
        <v>1+1380.78215608579i</v>
      </c>
      <c r="O869" s="170" t="str">
        <f t="shared" ref="O869:O932" si="264">IMSUM(COMPLEX(1,2*PI()*C869/(Qd*ws)),IMPRODUCT(COMPLEX(0,2*PI()*C869/ws),COMPLEX(0,2*PI()*C869/ws)))</f>
        <v>0.47220223406546+2.0197044585515i</v>
      </c>
      <c r="P869" s="170" t="str">
        <f t="shared" si="260"/>
        <v>-2788.29967470076+654.028123319984i</v>
      </c>
      <c r="Q869" s="170" t="str">
        <f t="shared" ref="Q869:Q932" si="265">IMPRODUCT(Ap,IMDIV(M869,P869))</f>
        <v>-0.0623701357422055-0.0946513853898444i</v>
      </c>
      <c r="R869" s="170" t="str">
        <f t="shared" ref="R869:R932" si="266">IMSUM(Rz*10^3,IMDIV(1,COMPLEX(0,(2*PI()*C869*Cz*10^-9))))</f>
        <v>10000-134.278437568093i</v>
      </c>
      <c r="S869" s="170" t="str">
        <f t="shared" ref="S869:S932" si="267">IMDIV(1,COMPLEX(0,(2*PI()*C869*Cp*10^-12)))</f>
        <v>-11010.8318805836i</v>
      </c>
      <c r="T869" s="170" t="str">
        <f t="shared" si="256"/>
        <v>5407.2759825826-4984.36314592607i</v>
      </c>
      <c r="U869" s="170" t="str">
        <f t="shared" ref="U869:U932" si="268">IMPRODUCT(-Rs*g/(Rs+Rd),T869)</f>
        <v>-0.569186945535011+0.524669804834324i</v>
      </c>
      <c r="V869" s="170"/>
    </row>
    <row r="870" spans="1:22" x14ac:dyDescent="0.2">
      <c r="A870" s="8"/>
      <c r="B870" s="170">
        <f t="shared" si="257"/>
        <v>5.1649999999999112</v>
      </c>
      <c r="C870" s="170">
        <f t="shared" si="258"/>
        <v>146217.71744564202</v>
      </c>
      <c r="D870" s="170">
        <f t="shared" ref="D870:D933" si="269">C870/1000</f>
        <v>146.21771744564202</v>
      </c>
      <c r="E870" s="170">
        <f t="shared" ref="E870:E933" si="270">20*LOG(IMABS(Q870))</f>
        <v>-19.022735384208097</v>
      </c>
      <c r="F870" s="170">
        <f t="shared" ref="F870:F933" si="271">IF(180/PI()*IMARGUMENT(Q870)&gt;0,180/PI()*IMARGUMENT(Q870)-360,180/PI()*IMARGUMENT(Q870))</f>
        <v>-123.6819617615571</v>
      </c>
      <c r="G870" s="170">
        <f t="shared" ref="G870:G933" si="272">20*LOG(IMABS(U870))</f>
        <v>-2.2688066198438621</v>
      </c>
      <c r="H870" s="170">
        <f t="shared" ref="H870:H933" si="273">180/PI()*IMARGUMENT(U870)</f>
        <v>137.01122029847198</v>
      </c>
      <c r="I870" s="170">
        <f t="shared" ref="I870:I933" si="274">E870+G870</f>
        <v>-21.291542004051959</v>
      </c>
      <c r="J870" s="170">
        <f t="shared" ref="J870:J933" si="275">F870+H870</f>
        <v>13.329258536914878</v>
      </c>
      <c r="K870" s="170" t="str">
        <f t="shared" si="261"/>
        <v>1+1.46110093137825i</v>
      </c>
      <c r="L870" s="170" t="str">
        <f t="shared" si="262"/>
        <v>1-0.212934223654862i</v>
      </c>
      <c r="M870" s="170" t="str">
        <f t="shared" si="259"/>
        <v>1.31111839250442+1.24816670772339i</v>
      </c>
      <c r="N870" s="170" t="str">
        <f t="shared" si="263"/>
        <v>1+1396.77085990507i</v>
      </c>
      <c r="O870" s="170" t="str">
        <f t="shared" si="264"/>
        <v>0.459908244777746+2.04309153394781i</v>
      </c>
      <c r="P870" s="170" t="str">
        <f t="shared" si="260"/>
        <v>-2853.27081049227+644.429526069592i</v>
      </c>
      <c r="Q870" s="170" t="str">
        <f t="shared" si="265"/>
        <v>-0.0620625156322527-0.093122314912982i</v>
      </c>
      <c r="R870" s="170" t="str">
        <f t="shared" si="266"/>
        <v>10000-132.741365003637i</v>
      </c>
      <c r="S870" s="170" t="str">
        <f t="shared" si="267"/>
        <v>-10884.7919302983i</v>
      </c>
      <c r="T870" s="170" t="str">
        <f t="shared" ref="T870:T933" si="276">IMDIV(IMPRODUCT(R870,S870),IMSUM(R870,S870))</f>
        <v>5351.67869719338-4988.5621070897i</v>
      </c>
      <c r="U870" s="170" t="str">
        <f t="shared" si="268"/>
        <v>-0.563334599704567+0.525111800746285i</v>
      </c>
      <c r="V870" s="170"/>
    </row>
    <row r="871" spans="1:22" x14ac:dyDescent="0.2">
      <c r="A871" s="8"/>
      <c r="B871" s="170">
        <f t="shared" ref="B871:B934" si="277">B870+0.005</f>
        <v>5.1699999999999111</v>
      </c>
      <c r="C871" s="170">
        <f t="shared" ref="C871:C934" si="278">10^B871</f>
        <v>147910.83881679058</v>
      </c>
      <c r="D871" s="170">
        <f t="shared" si="269"/>
        <v>147.91083881679057</v>
      </c>
      <c r="E871" s="170">
        <f t="shared" si="270"/>
        <v>-19.134158904365414</v>
      </c>
      <c r="F871" s="170">
        <f t="shared" si="271"/>
        <v>-123.98402688321887</v>
      </c>
      <c r="G871" s="170">
        <f t="shared" si="272"/>
        <v>-2.3142793447765966</v>
      </c>
      <c r="H871" s="170">
        <f t="shared" si="273"/>
        <v>136.69147080805755</v>
      </c>
      <c r="I871" s="170">
        <f t="shared" si="274"/>
        <v>-21.448438249142011</v>
      </c>
      <c r="J871" s="170">
        <f t="shared" si="275"/>
        <v>12.707443924838671</v>
      </c>
      <c r="K871" s="170" t="str">
        <f t="shared" si="261"/>
        <v>1+1.47801968278224i</v>
      </c>
      <c r="L871" s="170" t="str">
        <f t="shared" si="262"/>
        <v>1-0.21539988575804i</v>
      </c>
      <c r="M871" s="170" t="str">
        <f t="shared" ref="M871:M934" si="279">IMPRODUCT(K871,L871)</f>
        <v>1.31836527081943+1.2626197970242i</v>
      </c>
      <c r="N871" s="170" t="str">
        <f t="shared" si="263"/>
        <v>1+1412.9447041889i</v>
      </c>
      <c r="O871" s="170" t="str">
        <f t="shared" si="264"/>
        <v>0.447327891692456+2.06674941891394i</v>
      </c>
      <c r="P871" s="170" t="str">
        <f t="shared" ref="P871:P934" si="280">IMPRODUCT(N871,O871)</f>
        <v>-2919.75531844825+634.116325021755i</v>
      </c>
      <c r="Q871" s="170" t="str">
        <f t="shared" si="265"/>
        <v>-0.0617552881262586-0.0916110602192346i</v>
      </c>
      <c r="R871" s="170" t="str">
        <f t="shared" si="266"/>
        <v>10000-131.221887163332i</v>
      </c>
      <c r="S871" s="170" t="str">
        <f t="shared" si="267"/>
        <v>-10760.1947473932i</v>
      </c>
      <c r="T871" s="170" t="str">
        <f t="shared" si="276"/>
        <v>5295.95761384639-4992.14666225793i</v>
      </c>
      <c r="U871" s="170" t="str">
        <f t="shared" si="268"/>
        <v>-0.557469222510147+0.525489122342941i</v>
      </c>
      <c r="V871" s="170"/>
    </row>
    <row r="872" spans="1:22" x14ac:dyDescent="0.2">
      <c r="A872" s="8"/>
      <c r="B872" s="170">
        <f t="shared" si="277"/>
        <v>5.174999999999911</v>
      </c>
      <c r="C872" s="170">
        <f t="shared" si="278"/>
        <v>149623.56560941282</v>
      </c>
      <c r="D872" s="170">
        <f t="shared" si="269"/>
        <v>149.62356560941282</v>
      </c>
      <c r="E872" s="170">
        <f t="shared" si="270"/>
        <v>-19.245605535082607</v>
      </c>
      <c r="F872" s="170">
        <f t="shared" si="271"/>
        <v>-124.28894527813574</v>
      </c>
      <c r="G872" s="170">
        <f t="shared" si="272"/>
        <v>-2.3603231302953658</v>
      </c>
      <c r="H872" s="170">
        <f t="shared" si="273"/>
        <v>136.37129944879544</v>
      </c>
      <c r="I872" s="170">
        <f t="shared" si="274"/>
        <v>-21.605928665377974</v>
      </c>
      <c r="J872" s="170">
        <f t="shared" si="275"/>
        <v>12.082354170659698</v>
      </c>
      <c r="K872" s="170" t="str">
        <f t="shared" si="261"/>
        <v>1+1.49513434409424i</v>
      </c>
      <c r="L872" s="170" t="str">
        <f t="shared" si="262"/>
        <v>1-0.217894098882762i</v>
      </c>
      <c r="M872" s="170" t="str">
        <f t="shared" si="279"/>
        <v>1.32578095061508+1.27724024521148i</v>
      </c>
      <c r="N872" s="170" t="str">
        <f t="shared" si="263"/>
        <v>1+1429.30583276283i</v>
      </c>
      <c r="O872" s="170" t="str">
        <f t="shared" si="264"/>
        <v>0.43445450453986+2.09068124927693i</v>
      </c>
      <c r="P872" s="170" t="str">
        <f t="shared" si="280"/>
        <v>-2987.78844953486+623.059038658184i</v>
      </c>
      <c r="Q872" s="170" t="str">
        <f t="shared" si="265"/>
        <v>-0.0614484393692443-0.0901173882968147i</v>
      </c>
      <c r="R872" s="170" t="str">
        <f t="shared" si="266"/>
        <v>10000-129.719802642035i</v>
      </c>
      <c r="S872" s="170" t="str">
        <f t="shared" si="267"/>
        <v>-10637.0238166469i</v>
      </c>
      <c r="T872" s="170" t="str">
        <f t="shared" si="276"/>
        <v>5240.12713611738-4995.11327594145i</v>
      </c>
      <c r="U872" s="170" t="str">
        <f t="shared" si="268"/>
        <v>-0.55159233011762+0.525801397467522i</v>
      </c>
      <c r="V872" s="170"/>
    </row>
    <row r="873" spans="1:22" x14ac:dyDescent="0.2">
      <c r="A873" s="8"/>
      <c r="B873" s="170">
        <f t="shared" si="277"/>
        <v>5.1799999999999109</v>
      </c>
      <c r="C873" s="170">
        <f t="shared" si="278"/>
        <v>151356.12484358993</v>
      </c>
      <c r="D873" s="170">
        <f t="shared" si="269"/>
        <v>151.35612484358992</v>
      </c>
      <c r="E873" s="170">
        <f t="shared" si="270"/>
        <v>-19.357076088817667</v>
      </c>
      <c r="F873" s="170">
        <f t="shared" si="271"/>
        <v>-124.59674850148106</v>
      </c>
      <c r="G873" s="170">
        <f t="shared" si="272"/>
        <v>-2.4069390319265334</v>
      </c>
      <c r="H873" s="170">
        <f t="shared" si="273"/>
        <v>136.05075038451994</v>
      </c>
      <c r="I873" s="170">
        <f t="shared" si="274"/>
        <v>-21.764015120744201</v>
      </c>
      <c r="J873" s="170">
        <f t="shared" si="275"/>
        <v>11.454001883038885</v>
      </c>
      <c r="K873" s="170" t="str">
        <f t="shared" si="261"/>
        <v>1+1.51244718384409i</v>
      </c>
      <c r="L873" s="170" t="str">
        <f t="shared" si="262"/>
        <v>1-0.220417193634277i</v>
      </c>
      <c r="M873" s="170" t="str">
        <f t="shared" si="279"/>
        <v>1.33336936378298+1.29202999020981i</v>
      </c>
      <c r="N873" s="170" t="str">
        <f t="shared" si="263"/>
        <v>1+1445.85641427671i</v>
      </c>
      <c r="O873" s="170" t="str">
        <f t="shared" si="264"/>
        <v>0.421281257679692+2.11489019717496i</v>
      </c>
      <c r="P873" s="170" t="str">
        <f t="shared" si="280"/>
        <v>-3057.40627581867+611.227098827917i</v>
      </c>
      <c r="Q873" s="170" t="str">
        <f t="shared" si="265"/>
        <v>-0.0611419539130635-0.0886410694402946i</v>
      </c>
      <c r="R873" s="170" t="str">
        <f t="shared" si="266"/>
        <v>10000-128.234912340071i</v>
      </c>
      <c r="S873" s="170" t="str">
        <f t="shared" si="267"/>
        <v>-10515.2628118859i</v>
      </c>
      <c r="T873" s="170" t="str">
        <f t="shared" si="276"/>
        <v>5184.20178228661-4997.4588247163i</v>
      </c>
      <c r="U873" s="170" t="str">
        <f t="shared" si="268"/>
        <v>-0.545705450767012+0.526048297338559i</v>
      </c>
      <c r="V873" s="170"/>
    </row>
    <row r="874" spans="1:22" x14ac:dyDescent="0.2">
      <c r="A874" s="8"/>
      <c r="B874" s="170">
        <f t="shared" si="277"/>
        <v>5.1849999999999108</v>
      </c>
      <c r="C874" s="170">
        <f t="shared" si="278"/>
        <v>153108.74616817175</v>
      </c>
      <c r="D874" s="170">
        <f t="shared" si="269"/>
        <v>153.10874616817176</v>
      </c>
      <c r="E874" s="170">
        <f t="shared" si="270"/>
        <v>-19.468571440820369</v>
      </c>
      <c r="F874" s="170">
        <f t="shared" si="271"/>
        <v>-124.90746788310236</v>
      </c>
      <c r="G874" s="170">
        <f t="shared" si="272"/>
        <v>-2.4541279557218703</v>
      </c>
      <c r="H874" s="170">
        <f t="shared" si="273"/>
        <v>135.72986794988117</v>
      </c>
      <c r="I874" s="170">
        <f t="shared" si="274"/>
        <v>-21.922699396542239</v>
      </c>
      <c r="J874" s="170">
        <f t="shared" si="275"/>
        <v>10.822400066778812</v>
      </c>
      <c r="K874" s="170" t="str">
        <f t="shared" si="261"/>
        <v>1+1.52996049682992i</v>
      </c>
      <c r="L874" s="170" t="str">
        <f t="shared" si="262"/>
        <v>1-0.222969504446061i</v>
      </c>
      <c r="M874" s="170" t="str">
        <f t="shared" si="279"/>
        <v>1.34113453380022+1.30699099238386i</v>
      </c>
      <c r="N874" s="170" t="str">
        <f t="shared" si="263"/>
        <v>1+1462.59864249221i</v>
      </c>
      <c r="O874" s="170" t="str">
        <f t="shared" si="264"/>
        <v>0.407801166482098+2.13937947147785i</v>
      </c>
      <c r="P874" s="170" t="str">
        <f t="shared" si="280"/>
        <v>-3128.64570959272+598.588811974934i</v>
      </c>
      <c r="Q874" s="170" t="str">
        <f t="shared" si="265"/>
        <v>-0.0608358147625286-0.0871818772866901i</v>
      </c>
      <c r="R874" s="170" t="str">
        <f t="shared" si="266"/>
        <v>10000-126.767019436839i</v>
      </c>
      <c r="S874" s="170" t="str">
        <f t="shared" si="267"/>
        <v>-10394.8955938208i</v>
      </c>
      <c r="T874" s="170" t="str">
        <f t="shared" si="276"/>
        <v>5128.19617039003-4999.18060187645i</v>
      </c>
      <c r="U874" s="170" t="str">
        <f t="shared" si="268"/>
        <v>-0.539810123198951+0.526229537039627i</v>
      </c>
      <c r="V874" s="170"/>
    </row>
    <row r="875" spans="1:22" x14ac:dyDescent="0.2">
      <c r="A875" s="8"/>
      <c r="B875" s="170">
        <f t="shared" si="277"/>
        <v>5.1899999999999107</v>
      </c>
      <c r="C875" s="170">
        <f t="shared" si="278"/>
        <v>154881.66189121653</v>
      </c>
      <c r="D875" s="170">
        <f t="shared" si="269"/>
        <v>154.88166189121654</v>
      </c>
      <c r="E875" s="170">
        <f t="shared" si="270"/>
        <v>-19.580092528146917</v>
      </c>
      <c r="F875" s="170">
        <f t="shared" si="271"/>
        <v>-125.22113450175186</v>
      </c>
      <c r="G875" s="170">
        <f t="shared" si="272"/>
        <v>-2.5018906573189885</v>
      </c>
      <c r="H875" s="170">
        <f t="shared" si="273"/>
        <v>135.40869662234434</v>
      </c>
      <c r="I875" s="170">
        <f t="shared" si="274"/>
        <v>-22.081983185465905</v>
      </c>
      <c r="J875" s="170">
        <f t="shared" si="275"/>
        <v>10.187562120592474</v>
      </c>
      <c r="K875" s="170" t="str">
        <f t="shared" si="261"/>
        <v>1+1.54767660442241i</v>
      </c>
      <c r="L875" s="170" t="str">
        <f t="shared" si="262"/>
        <v>1-0.225551369624146i</v>
      </c>
      <c r="M875" s="170" t="str">
        <f t="shared" si="279"/>
        <v>1.34908057786272+1.32212523479826i</v>
      </c>
      <c r="N875" s="170" t="str">
        <f t="shared" si="263"/>
        <v>1+1479.53473657354i</v>
      </c>
      <c r="O875" s="170" t="str">
        <f t="shared" si="264"/>
        <v>0.394007083624294+2.1641523182124i</v>
      </c>
      <c r="P875" s="170" t="str">
        <f t="shared" si="280"/>
        <v>-3201.54452294778+585.111318996391i</v>
      </c>
      <c r="Q875" s="170" t="str">
        <f t="shared" si="265"/>
        <v>-0.0605300034237966-0.0857395888498916i</v>
      </c>
      <c r="R875" s="170" t="str">
        <f t="shared" si="266"/>
        <v>10000-125.315929364723i</v>
      </c>
      <c r="S875" s="170" t="str">
        <f t="shared" si="267"/>
        <v>-10275.9062079073i</v>
      </c>
      <c r="T875" s="170" t="str">
        <f t="shared" si="276"/>
        <v>5072.12500304838-5000.27632143554i</v>
      </c>
      <c r="U875" s="170" t="str">
        <f t="shared" si="268"/>
        <v>-0.533907895057725+0.526344875940584i</v>
      </c>
      <c r="V875" s="170"/>
    </row>
    <row r="876" spans="1:22" x14ac:dyDescent="0.2">
      <c r="A876" s="8"/>
      <c r="B876" s="170">
        <f t="shared" si="277"/>
        <v>5.1949999999999106</v>
      </c>
      <c r="C876" s="170">
        <f t="shared" si="278"/>
        <v>156675.10701078293</v>
      </c>
      <c r="D876" s="170">
        <f t="shared" si="269"/>
        <v>156.67510701078294</v>
      </c>
      <c r="E876" s="170">
        <f t="shared" si="270"/>
        <v>-19.691640348577522</v>
      </c>
      <c r="F876" s="170">
        <f t="shared" si="271"/>
        <v>-125.53777915925293</v>
      </c>
      <c r="G876" s="170">
        <f t="shared" si="272"/>
        <v>-2.5502277411575056</v>
      </c>
      <c r="H876" s="170">
        <f t="shared" si="273"/>
        <v>135.08728099393238</v>
      </c>
      <c r="I876" s="170">
        <f t="shared" si="274"/>
        <v>-22.241868089735028</v>
      </c>
      <c r="J876" s="170">
        <f t="shared" si="275"/>
        <v>9.5495018346794467</v>
      </c>
      <c r="K876" s="170" t="str">
        <f t="shared" si="261"/>
        <v>1+1.56559785487244i</v>
      </c>
      <c r="L876" s="170" t="str">
        <f t="shared" si="262"/>
        <v>1-0.228163131391966i</v>
      </c>
      <c r="M876" s="170" t="str">
        <f t="shared" si="279"/>
        <v>1.35721170906824+1.33743472348047i</v>
      </c>
      <c r="N876" s="170" t="str">
        <f t="shared" si="263"/>
        <v>1+1496.66694138162i</v>
      </c>
      <c r="O876" s="170" t="str">
        <f t="shared" si="264"/>
        <v>0.379891695300962+2.18921202099259i</v>
      </c>
      <c r="P876" s="170" t="str">
        <f t="shared" si="280"/>
        <v>-3276.14136779955+570.760553683362i</v>
      </c>
      <c r="Q876" s="170" t="str">
        <f t="shared" si="265"/>
        <v>-0.060224499954908-0.0843139845533536i</v>
      </c>
      <c r="R876" s="170" t="str">
        <f t="shared" si="266"/>
        <v>10000-123.881449783308i</v>
      </c>
      <c r="S876" s="170" t="str">
        <f t="shared" si="267"/>
        <v>-10158.2788822312i</v>
      </c>
      <c r="T876" s="170" t="str">
        <f t="shared" si="276"/>
        <v>5016.00305210713-5000.74412146725i</v>
      </c>
      <c r="U876" s="170" t="str">
        <f t="shared" si="268"/>
        <v>-0.528000321274436+0.526394118049185i</v>
      </c>
      <c r="V876" s="170"/>
    </row>
    <row r="877" spans="1:22" x14ac:dyDescent="0.2">
      <c r="A877" s="8"/>
      <c r="B877" s="170">
        <f t="shared" si="277"/>
        <v>5.1999999999999105</v>
      </c>
      <c r="C877" s="170">
        <f t="shared" si="278"/>
        <v>158489.31924607899</v>
      </c>
      <c r="D877" s="170">
        <f t="shared" si="269"/>
        <v>158.48931924607899</v>
      </c>
      <c r="E877" s="170">
        <f t="shared" si="270"/>
        <v>-19.803215959439729</v>
      </c>
      <c r="F877" s="170">
        <f t="shared" si="271"/>
        <v>-125.85743235461892</v>
      </c>
      <c r="G877" s="170">
        <f t="shared" si="272"/>
        <v>-2.5991396598538956</v>
      </c>
      <c r="H877" s="170">
        <f t="shared" si="273"/>
        <v>134.76566574276643</v>
      </c>
      <c r="I877" s="170">
        <f t="shared" si="274"/>
        <v>-22.402355619293626</v>
      </c>
      <c r="J877" s="170">
        <f t="shared" si="275"/>
        <v>8.908233388147508</v>
      </c>
      <c r="K877" s="170" t="str">
        <f t="shared" si="261"/>
        <v>1+1.58372662362233i</v>
      </c>
      <c r="L877" s="170" t="str">
        <f t="shared" si="262"/>
        <v>1-0.230805135935715i</v>
      </c>
      <c r="M877" s="170" t="str">
        <f t="shared" si="279"/>
        <v>1.36553223865016+1.35292148768661i</v>
      </c>
      <c r="N877" s="170" t="str">
        <f t="shared" si="263"/>
        <v>1+1513.99752777165i</v>
      </c>
      <c r="O877" s="170" t="str">
        <f t="shared" si="264"/>
        <v>0.365447517346377+2.21456190145489i</v>
      </c>
      <c r="P877" s="170" t="str">
        <f t="shared" si="280"/>
        <v>-3352.47579638264+555.501199694157i</v>
      </c>
      <c r="Q877" s="170" t="str">
        <f t="shared" si="265"/>
        <v>-0.059919283018385-0.0829048482609644i</v>
      </c>
      <c r="R877" s="170" t="str">
        <f t="shared" si="266"/>
        <v>10000-122.463390553877i</v>
      </c>
      <c r="S877" s="170" t="str">
        <f t="shared" si="267"/>
        <v>-10041.9980254179i</v>
      </c>
      <c r="T877" s="170" t="str">
        <f t="shared" si="276"/>
        <v>4959.84514312139-5000.58256677265i</v>
      </c>
      <c r="U877" s="170" t="str">
        <f t="shared" si="268"/>
        <v>-0.522088962433831+0.526377112291859i</v>
      </c>
      <c r="V877" s="170"/>
    </row>
    <row r="878" spans="1:22" x14ac:dyDescent="0.2">
      <c r="A878" s="8"/>
      <c r="B878" s="170">
        <f t="shared" si="277"/>
        <v>5.2049999999999104</v>
      </c>
      <c r="C878" s="170">
        <f t="shared" si="278"/>
        <v>160324.53906897112</v>
      </c>
      <c r="D878" s="170">
        <f t="shared" si="269"/>
        <v>160.32453906897112</v>
      </c>
      <c r="E878" s="170">
        <f t="shared" si="270"/>
        <v>-19.914820476336001</v>
      </c>
      <c r="F878" s="170">
        <f t="shared" si="271"/>
        <v>-126.18012425813932</v>
      </c>
      <c r="G878" s="170">
        <f t="shared" si="272"/>
        <v>-2.6486267137353945</v>
      </c>
      <c r="H878" s="170">
        <f t="shared" si="273"/>
        <v>134.44389560444318</v>
      </c>
      <c r="I878" s="170">
        <f t="shared" si="274"/>
        <v>-22.563447190071393</v>
      </c>
      <c r="J878" s="170">
        <f t="shared" si="275"/>
        <v>8.2637713463038693</v>
      </c>
      <c r="K878" s="170" t="str">
        <f t="shared" si="261"/>
        <v>1+1.60206531362074i</v>
      </c>
      <c r="L878" s="170" t="str">
        <f t="shared" si="262"/>
        <v>1-0.233477733450232i</v>
      </c>
      <c r="M878" s="170" t="str">
        <f t="shared" si="279"/>
        <v>1.37404657826341+1.36858758017051i</v>
      </c>
      <c r="N878" s="170" t="str">
        <f t="shared" si="263"/>
        <v>1+1531.52879289408i</v>
      </c>
      <c r="O878" s="170" t="str">
        <f t="shared" si="264"/>
        <v>0.350666891266195+2.2402053196985i</v>
      </c>
      <c r="P878" s="170" t="str">
        <f t="shared" si="280"/>
        <v>-3430.58828222147+539.296646008534i</v>
      </c>
      <c r="Q878" s="170" t="str">
        <f t="shared" si="265"/>
        <v>-0.0596143299358212-0.0815119673060644i</v>
      </c>
      <c r="R878" s="170" t="str">
        <f t="shared" si="266"/>
        <v>10000-121.061563714217i</v>
      </c>
      <c r="S878" s="170" t="str">
        <f t="shared" si="267"/>
        <v>-9927.04822456575i</v>
      </c>
      <c r="T878" s="170" t="str">
        <f t="shared" si="276"/>
        <v>4903.66613972025-4999.79065086773i</v>
      </c>
      <c r="U878" s="170" t="str">
        <f t="shared" si="268"/>
        <v>-0.516175383128448+0.52629375272292i</v>
      </c>
      <c r="V878" s="170"/>
    </row>
    <row r="879" spans="1:22" x14ac:dyDescent="0.2">
      <c r="A879" s="8"/>
      <c r="B879" s="170">
        <f t="shared" si="277"/>
        <v>5.2099999999999103</v>
      </c>
      <c r="C879" s="170">
        <f t="shared" si="278"/>
        <v>162181.00973585958</v>
      </c>
      <c r="D879" s="170">
        <f t="shared" si="269"/>
        <v>162.18100973585959</v>
      </c>
      <c r="E879" s="170">
        <f t="shared" si="270"/>
        <v>-20.026455071780962</v>
      </c>
      <c r="F879" s="170">
        <f t="shared" si="271"/>
        <v>-126.50588468544737</v>
      </c>
      <c r="G879" s="170">
        <f t="shared" si="272"/>
        <v>-2.6986890505347789</v>
      </c>
      <c r="H879" s="170">
        <f t="shared" si="273"/>
        <v>134.12201534329944</v>
      </c>
      <c r="I879" s="170">
        <f t="shared" si="274"/>
        <v>-22.72514412231574</v>
      </c>
      <c r="J879" s="170">
        <f t="shared" si="275"/>
        <v>7.616130657852068</v>
      </c>
      <c r="K879" s="170" t="str">
        <f t="shared" si="261"/>
        <v>1+1.62061635564119i</v>
      </c>
      <c r="L879" s="170" t="str">
        <f t="shared" si="262"/>
        <v>1-0.236181278185423i</v>
      </c>
      <c r="M879" s="170" t="str">
        <f t="shared" si="279"/>
        <v>1.38275924232354+1.38443507745577i</v>
      </c>
      <c r="N879" s="170" t="str">
        <f t="shared" si="263"/>
        <v>1+1549.26306049911i</v>
      </c>
      <c r="O879" s="170" t="str">
        <f t="shared" si="264"/>
        <v>0.33554198017682+2.26614567473073i</v>
      </c>
      <c r="P879" s="170" t="str">
        <f t="shared" si="280"/>
        <v>-3510.52024158997+522.108940809403i</v>
      </c>
      <c r="Q879" s="170" t="str">
        <f t="shared" si="265"/>
        <v>-0.059309616744349-0.0801351325185199i</v>
      </c>
      <c r="R879" s="170" t="str">
        <f t="shared" si="266"/>
        <v>10000-119.675783453697i</v>
      </c>
      <c r="S879" s="170" t="str">
        <f t="shared" si="267"/>
        <v>-9813.41424320317i</v>
      </c>
      <c r="T879" s="170" t="str">
        <f t="shared" si="276"/>
        <v>4847.48092788557-4998.36779728422i</v>
      </c>
      <c r="U879" s="170" t="str">
        <f t="shared" si="268"/>
        <v>-0.510261150303745+0.526143978661498i</v>
      </c>
      <c r="V879" s="170"/>
    </row>
    <row r="880" spans="1:22" x14ac:dyDescent="0.2">
      <c r="A880" s="8"/>
      <c r="B880" s="170">
        <f t="shared" si="277"/>
        <v>5.2149999999999102</v>
      </c>
      <c r="C880" s="170">
        <f t="shared" si="278"/>
        <v>164058.97731992012</v>
      </c>
      <c r="D880" s="170">
        <f t="shared" si="269"/>
        <v>164.0589773199201</v>
      </c>
      <c r="E880" s="170">
        <f t="shared" si="270"/>
        <v>-20.138120973748357</v>
      </c>
      <c r="F880" s="170">
        <f t="shared" si="271"/>
        <v>-126.83474307158419</v>
      </c>
      <c r="G880" s="170">
        <f t="shared" si="272"/>
        <v>-2.7493266652462744</v>
      </c>
      <c r="H880" s="170">
        <f t="shared" si="273"/>
        <v>133.80006972360795</v>
      </c>
      <c r="I880" s="170">
        <f t="shared" si="274"/>
        <v>-22.887447638994633</v>
      </c>
      <c r="J880" s="170">
        <f t="shared" si="275"/>
        <v>6.9653266520237622</v>
      </c>
      <c r="K880" s="170" t="str">
        <f t="shared" si="261"/>
        <v>1+1.63938220860418i</v>
      </c>
      <c r="L880" s="170" t="str">
        <f t="shared" si="262"/>
        <v>1-0.238916128493216i</v>
      </c>
      <c r="M880" s="170" t="str">
        <f t="shared" si="279"/>
        <v>1.39167485040037+1.40046608011096i</v>
      </c>
      <c r="N880" s="170" t="str">
        <f t="shared" si="263"/>
        <v>1+1567.20268124471i</v>
      </c>
      <c r="O880" s="170" t="str">
        <f t="shared" si="264"/>
        <v>0.320064764650194+2.29238640491754i</v>
      </c>
      <c r="P880" s="170" t="str">
        <f t="shared" si="280"/>
        <v>-3592.31405547104+503.898743736659i</v>
      </c>
      <c r="Q880" s="170" t="str">
        <f t="shared" si="265"/>
        <v>-0.0590051182549091-0.0787741382498129i</v>
      </c>
      <c r="R880" s="170" t="str">
        <f t="shared" si="266"/>
        <v>10000-118.305866088646i</v>
      </c>
      <c r="S880" s="170" t="str">
        <f t="shared" si="267"/>
        <v>-9701.08101926897i</v>
      </c>
      <c r="T880" s="170" t="str">
        <f t="shared" si="276"/>
        <v>4791.30440018036-4996.31386018024i</v>
      </c>
      <c r="U880" s="170" t="str">
        <f t="shared" si="268"/>
        <v>-0.504347831597933+0.525927774755815i</v>
      </c>
      <c r="V880" s="170"/>
    </row>
    <row r="881" spans="1:22" x14ac:dyDescent="0.2">
      <c r="A881" s="8"/>
      <c r="B881" s="170">
        <f t="shared" si="277"/>
        <v>5.21999999999991</v>
      </c>
      <c r="C881" s="170">
        <f t="shared" si="278"/>
        <v>165958.69074372185</v>
      </c>
      <c r="D881" s="170">
        <f t="shared" si="269"/>
        <v>165.95869074372186</v>
      </c>
      <c r="E881" s="170">
        <f t="shared" si="270"/>
        <v>-20.249819464129946</v>
      </c>
      <c r="F881" s="170">
        <f t="shared" si="271"/>
        <v>-127.16672844506712</v>
      </c>
      <c r="G881" s="170">
        <f t="shared" si="272"/>
        <v>-2.8005394001428687</v>
      </c>
      <c r="H881" s="170">
        <f t="shared" si="273"/>
        <v>133.47810348075222</v>
      </c>
      <c r="I881" s="170">
        <f t="shared" si="274"/>
        <v>-23.050358864272816</v>
      </c>
      <c r="J881" s="170">
        <f t="shared" si="275"/>
        <v>6.3113750356851028</v>
      </c>
      <c r="K881" s="170" t="str">
        <f t="shared" si="261"/>
        <v>1+1.6583653599032i</v>
      </c>
      <c r="L881" s="170" t="str">
        <f t="shared" si="262"/>
        <v>1-0.241682646875055i</v>
      </c>
      <c r="M881" s="170" t="str">
        <f t="shared" si="279"/>
        <v>1.40079812966731+1.41668271302814i</v>
      </c>
      <c r="N881" s="170" t="str">
        <f t="shared" si="263"/>
        <v>1+1585.35003300818i</v>
      </c>
      <c r="O881" s="170" t="str">
        <f t="shared" si="264"/>
        <v>0.304227038461778+2.3189309884393i</v>
      </c>
      <c r="P881" s="170" t="str">
        <f t="shared" si="280"/>
        <v>-3676.01309202747+484.6252764558i</v>
      </c>
      <c r="Q881" s="170" t="str">
        <f t="shared" si="265"/>
        <v>-0.0587008081122234-0.0774287823960975i</v>
      </c>
      <c r="R881" s="170" t="str">
        <f t="shared" si="266"/>
        <v>10000-116.951630038i</v>
      </c>
      <c r="S881" s="170" t="str">
        <f t="shared" si="267"/>
        <v>-9590.03366311606i</v>
      </c>
      <c r="T881" s="170" t="str">
        <f t="shared" si="276"/>
        <v>4735.15143996248-4993.62912425875i</v>
      </c>
      <c r="U881" s="170" t="str">
        <f t="shared" si="268"/>
        <v>-0.498436993680262+0.525645170974606i</v>
      </c>
      <c r="V881" s="170"/>
    </row>
    <row r="882" spans="1:22" x14ac:dyDescent="0.2">
      <c r="A882" s="8"/>
      <c r="B882" s="170">
        <f t="shared" si="277"/>
        <v>5.2249999999999099</v>
      </c>
      <c r="C882" s="170">
        <f t="shared" si="278"/>
        <v>167880.40181222142</v>
      </c>
      <c r="D882" s="170">
        <f t="shared" si="269"/>
        <v>167.88040181222141</v>
      </c>
      <c r="E882" s="170">
        <f t="shared" si="270"/>
        <v>-20.361551877108845</v>
      </c>
      <c r="F882" s="170">
        <f t="shared" si="271"/>
        <v>-127.50186940198277</v>
      </c>
      <c r="G882" s="170">
        <f t="shared" si="272"/>
        <v>-2.8523269449556827</v>
      </c>
      <c r="H882" s="170">
        <f t="shared" si="273"/>
        <v>133.1561612924269</v>
      </c>
      <c r="I882" s="170">
        <f t="shared" si="274"/>
        <v>-23.213878822064526</v>
      </c>
      <c r="J882" s="170">
        <f t="shared" si="275"/>
        <v>5.6542918904441279</v>
      </c>
      <c r="K882" s="170" t="str">
        <f t="shared" si="261"/>
        <v>1+1.6775683257344i</v>
      </c>
      <c r="L882" s="170" t="str">
        <f t="shared" si="262"/>
        <v>1-0.244481200029956i</v>
      </c>
      <c r="M882" s="170" t="str">
        <f t="shared" si="279"/>
        <v>1.41013391740779+1.43308712570444i</v>
      </c>
      <c r="N882" s="170" t="str">
        <f t="shared" si="263"/>
        <v>1+1603.70752120132i</v>
      </c>
      <c r="O882" s="170" t="str">
        <f t="shared" si="264"/>
        <v>0.288020404239512+2.34578294375179i</v>
      </c>
      <c r="P882" s="170" t="str">
        <f t="shared" si="280"/>
        <v>-3761.66172959628+464.246271482102i</v>
      </c>
      <c r="Q882" s="170" t="str">
        <f t="shared" si="265"/>
        <v>-0.0583966588563886-0.0760988664191628i</v>
      </c>
      <c r="R882" s="170" t="str">
        <f t="shared" si="266"/>
        <v>10000-115.612895799239i</v>
      </c>
      <c r="S882" s="170" t="str">
        <f t="shared" si="267"/>
        <v>-9480.2574555376i</v>
      </c>
      <c r="T882" s="170" t="str">
        <f t="shared" si="276"/>
        <v>4679.03690561885-4990.31430399372i</v>
      </c>
      <c r="U882" s="170" t="str">
        <f t="shared" si="268"/>
        <v>-0.492530200591459+0.525296242525655i</v>
      </c>
      <c r="V882" s="170"/>
    </row>
    <row r="883" spans="1:22" x14ac:dyDescent="0.2">
      <c r="A883" s="8"/>
      <c r="B883" s="170">
        <f t="shared" si="277"/>
        <v>5.2299999999999098</v>
      </c>
      <c r="C883" s="170">
        <f t="shared" si="278"/>
        <v>169824.36524613941</v>
      </c>
      <c r="D883" s="170">
        <f t="shared" si="269"/>
        <v>169.82436524613942</v>
      </c>
      <c r="E883" s="170">
        <f t="shared" si="270"/>
        <v>-20.473319597449787</v>
      </c>
      <c r="F883" s="170">
        <f t="shared" si="271"/>
        <v>-127.84019408010946</v>
      </c>
      <c r="G883" s="170">
        <f t="shared" si="272"/>
        <v>-2.9046888372140027</v>
      </c>
      <c r="H883" s="170">
        <f t="shared" si="273"/>
        <v>132.83428774991154</v>
      </c>
      <c r="I883" s="170">
        <f t="shared" si="274"/>
        <v>-23.378008434663791</v>
      </c>
      <c r="J883" s="170">
        <f t="shared" si="275"/>
        <v>4.9940936698020835</v>
      </c>
      <c r="K883" s="170" t="str">
        <f t="shared" si="261"/>
        <v>1+1.69699365143009i</v>
      </c>
      <c r="L883" s="170" t="str">
        <f t="shared" si="262"/>
        <v>1-0.247312158903108i</v>
      </c>
      <c r="M883" s="170" t="str">
        <f t="shared" si="279"/>
        <v>1.41968716358004+1.44968149252698i</v>
      </c>
      <c r="N883" s="170" t="str">
        <f t="shared" si="263"/>
        <v>1+1622.27757908933i</v>
      </c>
      <c r="O883" s="170" t="str">
        <f t="shared" si="264"/>
        <v>0.271436269011407+2.37294583005262i</v>
      </c>
      <c r="P883" s="170" t="str">
        <f t="shared" si="280"/>
        <v>-3849.30538021887+442.717919198918i</v>
      </c>
      <c r="Q883" s="170" t="str">
        <f t="shared" si="265"/>
        <v>-0.0580926419859886-0.0747841953652599i</v>
      </c>
      <c r="R883" s="170" t="str">
        <f t="shared" si="266"/>
        <v>10000-114.289485924587i</v>
      </c>
      <c r="S883" s="170" t="str">
        <f t="shared" si="267"/>
        <v>-9371.7378458162i</v>
      </c>
      <c r="T883" s="170" t="str">
        <f t="shared" si="276"/>
        <v>4622.9756148561-4986.37054216658i</v>
      </c>
      <c r="U883" s="170" t="str">
        <f t="shared" si="268"/>
        <v>-0.486629012090116+0.524881109701746i</v>
      </c>
      <c r="V883" s="170"/>
    </row>
    <row r="884" spans="1:22" x14ac:dyDescent="0.2">
      <c r="A884" s="8"/>
      <c r="B884" s="170">
        <f t="shared" si="277"/>
        <v>5.2349999999999097</v>
      </c>
      <c r="C884" s="170">
        <f t="shared" si="278"/>
        <v>171790.83871572337</v>
      </c>
      <c r="D884" s="170">
        <f t="shared" si="269"/>
        <v>171.79083871572337</v>
      </c>
      <c r="E884" s="170">
        <f t="shared" si="270"/>
        <v>-20.585124058706576</v>
      </c>
      <c r="F884" s="170">
        <f t="shared" si="271"/>
        <v>-128.18173013308348</v>
      </c>
      <c r="G884" s="170">
        <f t="shared" si="272"/>
        <v>-2.9576244627460184</v>
      </c>
      <c r="H884" s="170">
        <f t="shared" si="273"/>
        <v>132.51252732946278</v>
      </c>
      <c r="I884" s="170">
        <f t="shared" si="274"/>
        <v>-23.542748521452594</v>
      </c>
      <c r="J884" s="170">
        <f t="shared" si="275"/>
        <v>4.3307971963793079</v>
      </c>
      <c r="K884" s="170" t="str">
        <f t="shared" si="261"/>
        <v>1+1.71664391179617i</v>
      </c>
      <c r="L884" s="170" t="str">
        <f t="shared" si="262"/>
        <v>1-0.250175898735043i</v>
      </c>
      <c r="M884" s="170" t="str">
        <f t="shared" si="279"/>
        <v>1.42946293344165+1.46646801306113i</v>
      </c>
      <c r="N884" s="170" t="str">
        <f t="shared" si="263"/>
        <v>1+1641.06266811325i</v>
      </c>
      <c r="O884" s="170" t="str">
        <f t="shared" si="264"/>
        <v>0.254465839649452+2.40042324775293i</v>
      </c>
      <c r="P884" s="170" t="str">
        <f t="shared" si="280"/>
        <v>-3938.99051371885+419.994813006561i</v>
      </c>
      <c r="Q884" s="170" t="str">
        <f t="shared" si="265"/>
        <v>-0.0577887280226521-0.0734845778817648i</v>
      </c>
      <c r="R884" s="170" t="str">
        <f t="shared" si="266"/>
        <v>10000-112.981224997502i</v>
      </c>
      <c r="S884" s="170" t="str">
        <f t="shared" si="267"/>
        <v>-9264.46044979514i</v>
      </c>
      <c r="T884" s="170" t="str">
        <f t="shared" si="276"/>
        <v>4566.98232908252-4981.79940771714i</v>
      </c>
      <c r="U884" s="170" t="str">
        <f t="shared" si="268"/>
        <v>-0.480734982008687+0.524399937654436i</v>
      </c>
      <c r="V884" s="170"/>
    </row>
    <row r="885" spans="1:22" x14ac:dyDescent="0.2">
      <c r="A885" s="8"/>
      <c r="B885" s="170">
        <f t="shared" si="277"/>
        <v>5.2399999999999096</v>
      </c>
      <c r="C885" s="170">
        <f t="shared" si="278"/>
        <v>173780.08287490168</v>
      </c>
      <c r="D885" s="170">
        <f t="shared" si="269"/>
        <v>173.78008287490167</v>
      </c>
      <c r="E885" s="170">
        <f t="shared" si="270"/>
        <v>-20.696966741351822</v>
      </c>
      <c r="F885" s="170">
        <f t="shared" si="271"/>
        <v>-128.52650470461919</v>
      </c>
      <c r="G885" s="170">
        <f t="shared" si="272"/>
        <v>-3.0111330563388394</v>
      </c>
      <c r="H885" s="170">
        <f t="shared" si="273"/>
        <v>132.19092436387146</v>
      </c>
      <c r="I885" s="170">
        <f t="shared" si="274"/>
        <v>-23.708099797690661</v>
      </c>
      <c r="J885" s="170">
        <f t="shared" si="275"/>
        <v>3.6644196592522746</v>
      </c>
      <c r="K885" s="170" t="str">
        <f t="shared" si="261"/>
        <v>1+1.73652171145334i</v>
      </c>
      <c r="L885" s="170" t="str">
        <f t="shared" si="262"/>
        <v>1-0.253072799111374i</v>
      </c>
      <c r="M885" s="170" t="str">
        <f t="shared" si="279"/>
        <v>1.43946641023517+1.48344891234197i</v>
      </c>
      <c r="N885" s="170" t="str">
        <f t="shared" si="263"/>
        <v>1+1660.0652782163i</v>
      </c>
      <c r="O885" s="170" t="str">
        <f t="shared" si="264"/>
        <v>0.237100118207369+2.42821883895468i</v>
      </c>
      <c r="P885" s="170" t="str">
        <f t="shared" si="280"/>
        <v>-4030.76468234115+396.029892535988i</v>
      </c>
      <c r="Q885" s="170" t="str">
        <f t="shared" si="265"/>
        <v>-0.0574848865769452-0.0721998262316118i</v>
      </c>
      <c r="R885" s="170" t="str">
        <f t="shared" si="266"/>
        <v>10000-111.687939609412i</v>
      </c>
      <c r="S885" s="170" t="str">
        <f t="shared" si="267"/>
        <v>-9158.41104797182i</v>
      </c>
      <c r="T885" s="170" t="str">
        <f t="shared" si="276"/>
        <v>4511.0717379164-4976.60289291531i</v>
      </c>
      <c r="U885" s="170" t="str">
        <f t="shared" si="268"/>
        <v>-0.47484965662278+0.523852936096349i</v>
      </c>
      <c r="V885" s="170"/>
    </row>
    <row r="886" spans="1:22" x14ac:dyDescent="0.2">
      <c r="A886" s="8"/>
      <c r="B886" s="170">
        <f t="shared" si="277"/>
        <v>5.2449999999999095</v>
      </c>
      <c r="C886" s="170">
        <f t="shared" si="278"/>
        <v>175792.36139583297</v>
      </c>
      <c r="D886" s="170">
        <f t="shared" si="269"/>
        <v>175.79236139583296</v>
      </c>
      <c r="E886" s="170">
        <f t="shared" si="270"/>
        <v>-20.808849170827784</v>
      </c>
      <c r="F886" s="170">
        <f t="shared" si="271"/>
        <v>-128.87454440279421</v>
      </c>
      <c r="G886" s="170">
        <f t="shared" si="272"/>
        <v>-3.065213702556381</v>
      </c>
      <c r="H886" s="170">
        <f t="shared" si="273"/>
        <v>131.86952301423057</v>
      </c>
      <c r="I886" s="170">
        <f t="shared" si="274"/>
        <v>-23.874062873384165</v>
      </c>
      <c r="J886" s="170">
        <f t="shared" si="275"/>
        <v>2.9949786114363519</v>
      </c>
      <c r="K886" s="170" t="str">
        <f t="shared" si="261"/>
        <v>1+1.75662968518244i</v>
      </c>
      <c r="L886" s="170" t="str">
        <f t="shared" si="262"/>
        <v>1-0.256003244013109i</v>
      </c>
      <c r="M886" s="170" t="str">
        <f t="shared" si="279"/>
        <v>1.44970289793643+1.50062644116933i</v>
      </c>
      <c r="N886" s="170" t="str">
        <f t="shared" si="263"/>
        <v>1+1679.28792817385i</v>
      </c>
      <c r="O886" s="170" t="str">
        <f t="shared" si="264"/>
        <v>0.219329897149785+2.45633628793338i</v>
      </c>
      <c r="P886" s="170" t="str">
        <f t="shared" si="280"/>
        <v>-4124.67654596474+370.774384859179i</v>
      </c>
      <c r="Q886" s="170" t="str">
        <f t="shared" si="265"/>
        <v>-0.0571810864155337-0.0709297563054906i</v>
      </c>
      <c r="R886" s="170" t="str">
        <f t="shared" si="266"/>
        <v>10000-110.409458336742i</v>
      </c>
      <c r="S886" s="170" t="str">
        <f t="shared" si="267"/>
        <v>-9053.57558361283i</v>
      </c>
      <c r="T886" s="170" t="str">
        <f t="shared" si="276"/>
        <v>4455.25844385502-4970.78340986213i</v>
      </c>
      <c r="U886" s="170" t="str">
        <f t="shared" si="268"/>
        <v>-0.468974573037371+0.523240358932856i</v>
      </c>
      <c r="V886" s="170"/>
    </row>
    <row r="887" spans="1:22" x14ac:dyDescent="0.2">
      <c r="A887" s="8"/>
      <c r="B887" s="170">
        <f t="shared" si="277"/>
        <v>5.2499999999999094</v>
      </c>
      <c r="C887" s="170">
        <f t="shared" si="278"/>
        <v>177827.94100385526</v>
      </c>
      <c r="D887" s="170">
        <f t="shared" si="269"/>
        <v>177.82794100385527</v>
      </c>
      <c r="E887" s="170">
        <f t="shared" si="270"/>
        <v>-20.920772915523536</v>
      </c>
      <c r="F887" s="170">
        <f t="shared" si="271"/>
        <v>-129.22587527440814</v>
      </c>
      <c r="G887" s="170">
        <f t="shared" si="272"/>
        <v>-3.1198653367129858</v>
      </c>
      <c r="H887" s="170">
        <f t="shared" si="273"/>
        <v>131.54836724196008</v>
      </c>
      <c r="I887" s="170">
        <f t="shared" si="274"/>
        <v>-24.040638252236523</v>
      </c>
      <c r="J887" s="170">
        <f t="shared" si="275"/>
        <v>2.3224919675519402</v>
      </c>
      <c r="K887" s="170" t="str">
        <f t="shared" si="261"/>
        <v>1+1.77697049827359i</v>
      </c>
      <c r="L887" s="170" t="str">
        <f t="shared" si="262"/>
        <v>1-0.258967621867544i</v>
      </c>
      <c r="M887" s="170" t="str">
        <f t="shared" si="279"/>
        <v>1.4601778240667+1.51800287640605i</v>
      </c>
      <c r="N887" s="170" t="str">
        <f t="shared" si="263"/>
        <v>1+1698.73316592733i</v>
      </c>
      <c r="O887" s="170" t="str">
        <f t="shared" si="264"/>
        <v>0.201145754470282+2.48477932162643i</v>
      </c>
      <c r="P887" s="170" t="str">
        <f t="shared" si="280"/>
        <v>-4220.77589790276+344.17774362577i</v>
      </c>
      <c r="Q887" s="170" t="str">
        <f t="shared" si="265"/>
        <v>-0.0568772955295029-0.069674187631748i</v>
      </c>
      <c r="R887" s="170" t="str">
        <f t="shared" si="266"/>
        <v>10000-109.145611718182i</v>
      </c>
      <c r="S887" s="170" t="str">
        <f t="shared" si="267"/>
        <v>-8949.94016089098i</v>
      </c>
      <c r="T887" s="170" t="str">
        <f t="shared" si="276"/>
        <v>4399.55694713847-4964.34378633039i</v>
      </c>
      <c r="U887" s="170" t="str">
        <f t="shared" si="268"/>
        <v>-0.463111257593524+0.522562503824252i</v>
      </c>
      <c r="V887" s="170"/>
    </row>
    <row r="888" spans="1:22" x14ac:dyDescent="0.2">
      <c r="A888" s="8"/>
      <c r="B888" s="170">
        <f t="shared" si="277"/>
        <v>5.2549999999999093</v>
      </c>
      <c r="C888" s="170">
        <f t="shared" si="278"/>
        <v>179887.09151284132</v>
      </c>
      <c r="D888" s="170">
        <f t="shared" si="269"/>
        <v>179.88709151284132</v>
      </c>
      <c r="E888" s="170">
        <f t="shared" si="270"/>
        <v>-21.032739584679042</v>
      </c>
      <c r="F888" s="170">
        <f t="shared" si="271"/>
        <v>-129.58052277942687</v>
      </c>
      <c r="G888" s="170">
        <f t="shared" si="272"/>
        <v>-3.175086746001432</v>
      </c>
      <c r="H888" s="170">
        <f t="shared" si="273"/>
        <v>131.22750078113069</v>
      </c>
      <c r="I888" s="170">
        <f t="shared" si="274"/>
        <v>-24.207826330680476</v>
      </c>
      <c r="J888" s="170">
        <f t="shared" si="275"/>
        <v>1.6469780017038147</v>
      </c>
      <c r="K888" s="170" t="str">
        <f t="shared" si="261"/>
        <v>1+1.79754684687953i</v>
      </c>
      <c r="L888" s="170" t="str">
        <f t="shared" si="262"/>
        <v>1-0.261966325599754i</v>
      </c>
      <c r="M888" s="170" t="str">
        <f t="shared" si="279"/>
        <v>1.47089674257045+1.53558052127978i</v>
      </c>
      <c r="N888" s="170" t="str">
        <f t="shared" si="263"/>
        <v>1+1718.40356892196i</v>
      </c>
      <c r="O888" s="170" t="str">
        <f t="shared" si="264"/>
        <v>0.182538048695712+2.51355171012714i</v>
      </c>
      <c r="P888" s="170" t="str">
        <f t="shared" si="280"/>
        <v>-4319.11369130368+316.187586052889i</v>
      </c>
      <c r="Q888" s="170" t="str">
        <f t="shared" si="265"/>
        <v>-0.0565734812037621-0.0684329433839745i</v>
      </c>
      <c r="R888" s="170" t="str">
        <f t="shared" si="266"/>
        <v>10000-107.896232232234i</v>
      </c>
      <c r="S888" s="170" t="str">
        <f t="shared" si="267"/>
        <v>-8847.49104304322i</v>
      </c>
      <c r="T888" s="170" t="str">
        <f t="shared" si="276"/>
        <v>4343.98163084073-4957.28726095708i</v>
      </c>
      <c r="U888" s="170" t="str">
        <f t="shared" si="268"/>
        <v>-0.457261224299025+0.521819711679693i</v>
      </c>
      <c r="V888" s="170"/>
    </row>
    <row r="889" spans="1:22" x14ac:dyDescent="0.2">
      <c r="A889" s="8"/>
      <c r="B889" s="170">
        <f t="shared" si="277"/>
        <v>5.2599999999999092</v>
      </c>
      <c r="C889" s="170">
        <f t="shared" si="278"/>
        <v>181970.08586096042</v>
      </c>
      <c r="D889" s="170">
        <f t="shared" si="269"/>
        <v>181.97008586096041</v>
      </c>
      <c r="E889" s="170">
        <f t="shared" si="270"/>
        <v>-21.144750826217621</v>
      </c>
      <c r="F889" s="170">
        <f t="shared" si="271"/>
        <v>-129.93851176551857</v>
      </c>
      <c r="G889" s="170">
        <f t="shared" si="272"/>
        <v>-3.230876570771791</v>
      </c>
      <c r="H889" s="170">
        <f t="shared" si="273"/>
        <v>130.90696711113137</v>
      </c>
      <c r="I889" s="170">
        <f t="shared" si="274"/>
        <v>-24.375627396989412</v>
      </c>
      <c r="J889" s="170">
        <f t="shared" si="275"/>
        <v>0.96845534561279578</v>
      </c>
      <c r="K889" s="170" t="str">
        <f t="shared" si="261"/>
        <v>1+1.818361458373i</v>
      </c>
      <c r="L889" s="170" t="str">
        <f t="shared" si="262"/>
        <v>1-0.26499975268467i</v>
      </c>
      <c r="M889" s="170" t="str">
        <f t="shared" si="279"/>
        <v>1.48186533676018+1.55336170568833i</v>
      </c>
      <c r="N889" s="170" t="str">
        <f t="shared" si="263"/>
        <v>1+1738.30174444834i</v>
      </c>
      <c r="O889" s="170" t="str">
        <f t="shared" si="264"/>
        <v>0.163496913774171+2.54265726718445i</v>
      </c>
      <c r="P889" s="170" t="str">
        <f t="shared" si="280"/>
        <v>-4419.7420661672+286.749627692746i</v>
      </c>
      <c r="Q889" s="170" t="str">
        <f t="shared" si="265"/>
        <v>-0.0562696100874445-0.0672058503862566i</v>
      </c>
      <c r="R889" s="170" t="str">
        <f t="shared" si="266"/>
        <v>10000-106.661154274999i</v>
      </c>
      <c r="S889" s="170" t="str">
        <f t="shared" si="267"/>
        <v>-8746.21465054992i</v>
      </c>
      <c r="T889" s="170" t="str">
        <f t="shared" si="276"/>
        <v>4288.54674622078-4949.61747780206i</v>
      </c>
      <c r="U889" s="170" t="str">
        <f t="shared" si="268"/>
        <v>-0.451425973286398+0.521012366084428i</v>
      </c>
      <c r="V889" s="170"/>
    </row>
    <row r="890" spans="1:22" x14ac:dyDescent="0.2">
      <c r="A890" s="8"/>
      <c r="B890" s="170">
        <f t="shared" si="277"/>
        <v>5.2649999999999091</v>
      </c>
      <c r="C890" s="170">
        <f t="shared" si="278"/>
        <v>184077.20014685721</v>
      </c>
      <c r="D890" s="170">
        <f t="shared" si="269"/>
        <v>184.07720014685722</v>
      </c>
      <c r="E890" s="170">
        <f t="shared" si="270"/>
        <v>-21.256808324511528</v>
      </c>
      <c r="F890" s="170">
        <f t="shared" si="271"/>
        <v>-130.29986644269465</v>
      </c>
      <c r="G890" s="170">
        <f t="shared" si="272"/>
        <v>-3.2872333059590968</v>
      </c>
      <c r="H890" s="170">
        <f t="shared" si="273"/>
        <v>130.58680942972353</v>
      </c>
      <c r="I890" s="170">
        <f t="shared" si="274"/>
        <v>-24.544041630470623</v>
      </c>
      <c r="J890" s="170">
        <f t="shared" si="275"/>
        <v>0.28694298702887977</v>
      </c>
      <c r="K890" s="170" t="str">
        <f t="shared" si="261"/>
        <v>1+1.83941709170819i</v>
      </c>
      <c r="L890" s="170" t="str">
        <f t="shared" si="262"/>
        <v>1-0.268068305199767i</v>
      </c>
      <c r="M890" s="170" t="str">
        <f t="shared" si="279"/>
        <v>1.4930894223297+1.57134878650842i</v>
      </c>
      <c r="N890" s="170" t="str">
        <f t="shared" si="263"/>
        <v>1+1758.43032998808i</v>
      </c>
      <c r="O890" s="170" t="str">
        <f t="shared" si="264"/>
        <v>0.144012253843884+2.57209985070841i</v>
      </c>
      <c r="P890" s="170" t="str">
        <f t="shared" si="280"/>
        <v>-4522.71437698964+255.807614899737i</v>
      </c>
      <c r="Q890" s="170" t="str">
        <f t="shared" si="265"/>
        <v>-0.0559656482652044-0.0659927391160429i</v>
      </c>
      <c r="R890" s="170" t="str">
        <f t="shared" si="266"/>
        <v>10000-105.440214138231i</v>
      </c>
      <c r="S890" s="170" t="str">
        <f t="shared" si="267"/>
        <v>-8646.09755933494i</v>
      </c>
      <c r="T890" s="170" t="str">
        <f t="shared" si="276"/>
        <v>4233.26639836464-4941.33848028866i</v>
      </c>
      <c r="U890" s="170" t="str">
        <f t="shared" si="268"/>
        <v>-0.445606989301542+0.520140892661965i</v>
      </c>
      <c r="V890" s="170"/>
    </row>
    <row r="891" spans="1:22" x14ac:dyDescent="0.2">
      <c r="A891" s="8"/>
      <c r="B891" s="170">
        <f t="shared" si="277"/>
        <v>5.269999999999909</v>
      </c>
      <c r="C891" s="170">
        <f t="shared" si="278"/>
        <v>186208.71366624793</v>
      </c>
      <c r="D891" s="170">
        <f t="shared" si="269"/>
        <v>186.20871366624795</v>
      </c>
      <c r="E891" s="170">
        <f t="shared" si="270"/>
        <v>-21.368913798080232</v>
      </c>
      <c r="F891" s="170">
        <f t="shared" si="271"/>
        <v>-130.66461035806151</v>
      </c>
      <c r="G891" s="170">
        <f t="shared" si="272"/>
        <v>-3.3441553026563726</v>
      </c>
      <c r="H891" s="170">
        <f t="shared" si="273"/>
        <v>130.26707062652113</v>
      </c>
      <c r="I891" s="170">
        <f t="shared" si="274"/>
        <v>-24.713069100736604</v>
      </c>
      <c r="J891" s="170">
        <f t="shared" si="275"/>
        <v>-0.39753973154037681</v>
      </c>
      <c r="K891" s="170" t="str">
        <f t="shared" si="261"/>
        <v>1+1.8607165377865i</v>
      </c>
      <c r="L891" s="170" t="str">
        <f t="shared" si="262"/>
        <v>1-0.271172389878356i</v>
      </c>
      <c r="M891" s="170" t="str">
        <f t="shared" si="279"/>
        <v>1.50457495043775+1.58954414790814i</v>
      </c>
      <c r="N891" s="170" t="str">
        <f t="shared" si="263"/>
        <v>1+1778.7919935634i</v>
      </c>
      <c r="O891" s="170" t="str">
        <f t="shared" si="264"/>
        <v>0.12407373788025+2.60188336328158i</v>
      </c>
      <c r="P891" s="170" t="str">
        <f t="shared" si="280"/>
        <v>-4628.0852210532+223.303254916154i</v>
      </c>
      <c r="Q891" s="170" t="str">
        <f t="shared" si="265"/>
        <v>-0.055661561329338-0.0647934437046248i</v>
      </c>
      <c r="R891" s="170" t="str">
        <f t="shared" si="266"/>
        <v>10000-104.233249987639i</v>
      </c>
      <c r="S891" s="170" t="str">
        <f t="shared" si="267"/>
        <v>-8547.12649898637i</v>
      </c>
      <c r="T891" s="170" t="str">
        <f t="shared" si="276"/>
        <v>4178.15453214852-4932.45470454407i</v>
      </c>
      <c r="U891" s="170" t="str">
        <f t="shared" si="268"/>
        <v>-0.439805740226161+0.519205758373061i</v>
      </c>
      <c r="V891" s="170"/>
    </row>
    <row r="892" spans="1:22" x14ac:dyDescent="0.2">
      <c r="A892" s="8"/>
      <c r="B892" s="170">
        <f t="shared" si="277"/>
        <v>5.2749999999999089</v>
      </c>
      <c r="C892" s="170">
        <f t="shared" si="278"/>
        <v>188364.90894894078</v>
      </c>
      <c r="D892" s="170">
        <f t="shared" si="269"/>
        <v>188.36490894894078</v>
      </c>
      <c r="E892" s="170">
        <f t="shared" si="270"/>
        <v>-21.481068997225151</v>
      </c>
      <c r="F892" s="170">
        <f t="shared" si="271"/>
        <v>-131.03276637069473</v>
      </c>
      <c r="G892" s="170">
        <f t="shared" si="272"/>
        <v>-3.4016407698296858</v>
      </c>
      <c r="H892" s="170">
        <f t="shared" si="273"/>
        <v>129.94779325693816</v>
      </c>
      <c r="I892" s="170">
        <f t="shared" si="274"/>
        <v>-24.882709767054838</v>
      </c>
      <c r="J892" s="170">
        <f t="shared" si="275"/>
        <v>-1.0849731137565755</v>
      </c>
      <c r="K892" s="170" t="str">
        <f t="shared" si="261"/>
        <v>1+1.88226261982644i</v>
      </c>
      <c r="L892" s="170" t="str">
        <f t="shared" si="262"/>
        <v>1-0.2743124181635i</v>
      </c>
      <c r="M892" s="170" t="str">
        <f t="shared" si="279"/>
        <v>1.51632801086336+1.60795020166294i</v>
      </c>
      <c r="N892" s="170" t="str">
        <f t="shared" si="263"/>
        <v>1+1799.38943409074i</v>
      </c>
      <c r="O892" s="170" t="str">
        <f t="shared" si="264"/>
        <v>0.103670794218185+2.63201175267629i</v>
      </c>
      <c r="P892" s="170" t="str">
        <f t="shared" si="280"/>
        <v>-4735.91046737415+189.176143492674i</v>
      </c>
      <c r="Q892" s="170" t="str">
        <f t="shared" si="265"/>
        <v>-0.0553573144526333-0.0636078019351935i</v>
      </c>
      <c r="R892" s="170" t="str">
        <f t="shared" si="266"/>
        <v>10000-103.040101841431i</v>
      </c>
      <c r="S892" s="170" t="str">
        <f t="shared" si="267"/>
        <v>-8449.28835099727i</v>
      </c>
      <c r="T892" s="170" t="str">
        <f t="shared" si="276"/>
        <v>4123.22491855185-4922.97097215882i</v>
      </c>
      <c r="U892" s="170" t="str">
        <f t="shared" si="268"/>
        <v>-0.434023675637037+0.518207470753561i</v>
      </c>
      <c r="V892" s="170"/>
    </row>
    <row r="893" spans="1:22" x14ac:dyDescent="0.2">
      <c r="A893" s="8"/>
      <c r="B893" s="170">
        <f t="shared" si="277"/>
        <v>5.2799999999999088</v>
      </c>
      <c r="C893" s="170">
        <f t="shared" si="278"/>
        <v>190546.07179628499</v>
      </c>
      <c r="D893" s="170">
        <f t="shared" si="269"/>
        <v>190.54607179628499</v>
      </c>
      <c r="E893" s="170">
        <f t="shared" si="270"/>
        <v>-21.593275701602508</v>
      </c>
      <c r="F893" s="170">
        <f t="shared" si="271"/>
        <v>-131.4043566266441</v>
      </c>
      <c r="G893" s="170">
        <f t="shared" si="272"/>
        <v>-3.4596877761711777</v>
      </c>
      <c r="H893" s="170">
        <f t="shared" si="273"/>
        <v>129.62901951664261</v>
      </c>
      <c r="I893" s="170">
        <f t="shared" si="274"/>
        <v>-25.052963477773687</v>
      </c>
      <c r="J893" s="170">
        <f t="shared" si="275"/>
        <v>-1.7753371100014874</v>
      </c>
      <c r="K893" s="170" t="str">
        <f t="shared" si="261"/>
        <v>1+1.90405819373784i</v>
      </c>
      <c r="L893" s="170" t="str">
        <f t="shared" si="262"/>
        <v>1-0.277488806262546i</v>
      </c>
      <c r="M893" s="170" t="str">
        <f t="shared" si="279"/>
        <v>1.52835483523473+1.62656938747529i</v>
      </c>
      <c r="N893" s="170" t="str">
        <f t="shared" si="263"/>
        <v>1+1820.22538173854i</v>
      </c>
      <c r="O893" s="170" t="str">
        <f t="shared" si="264"/>
        <v>0.082792604946895+2.66248901237792i</v>
      </c>
      <c r="P893" s="170" t="str">
        <f t="shared" si="280"/>
        <v>-4846.24728632532+153.363689956968i</v>
      </c>
      <c r="Q893" s="170" t="str">
        <f t="shared" si="265"/>
        <v>-0.0550528724618651-0.0624356552384583i</v>
      </c>
      <c r="R893" s="170" t="str">
        <f t="shared" si="266"/>
        <v>10000-101.860611549112i</v>
      </c>
      <c r="S893" s="170" t="str">
        <f t="shared" si="267"/>
        <v>-8352.57014702724i</v>
      </c>
      <c r="T893" s="170" t="str">
        <f t="shared" si="276"/>
        <v>4068.4911413482-4912.89248238628i</v>
      </c>
      <c r="U893" s="170" t="str">
        <f t="shared" si="268"/>
        <v>-0.428262225405074+0.517146577093293i</v>
      </c>
      <c r="V893" s="170"/>
    </row>
    <row r="894" spans="1:22" x14ac:dyDescent="0.2">
      <c r="A894" s="8"/>
      <c r="B894" s="170">
        <f t="shared" si="277"/>
        <v>5.2849999999999087</v>
      </c>
      <c r="C894" s="170">
        <f t="shared" si="278"/>
        <v>192752.4913190534</v>
      </c>
      <c r="D894" s="170">
        <f t="shared" si="269"/>
        <v>192.75249131905341</v>
      </c>
      <c r="E894" s="170">
        <f t="shared" si="270"/>
        <v>-21.705535717736517</v>
      </c>
      <c r="F894" s="170">
        <f t="shared" si="271"/>
        <v>-131.77940253407706</v>
      </c>
      <c r="G894" s="170">
        <f t="shared" si="272"/>
        <v>-3.5182942520869247</v>
      </c>
      <c r="H894" s="170">
        <f t="shared" si="273"/>
        <v>129.31079121655057</v>
      </c>
      <c r="I894" s="170">
        <f t="shared" si="274"/>
        <v>-25.223829969823441</v>
      </c>
      <c r="J894" s="170">
        <f t="shared" si="275"/>
        <v>-2.468611317526495</v>
      </c>
      <c r="K894" s="170" t="str">
        <f t="shared" si="261"/>
        <v>1+1.92610614850041i</v>
      </c>
      <c r="L894" s="170" t="str">
        <f t="shared" si="262"/>
        <v>1-0.280701975202297i</v>
      </c>
      <c r="M894" s="170" t="str">
        <f t="shared" si="279"/>
        <v>1.54066180033335+1.64540417329811i</v>
      </c>
      <c r="N894" s="170" t="str">
        <f t="shared" si="263"/>
        <v>1+1841.30259828908i</v>
      </c>
      <c r="O894" s="170" t="str">
        <f t="shared" si="264"/>
        <v>0.061428100174072+2.69331918211423i</v>
      </c>
      <c r="P894" s="170" t="str">
        <f t="shared" si="280"/>
        <v>-4959.15417994858+115.801039640595i</v>
      </c>
      <c r="Q894" s="170" t="str">
        <f t="shared" si="265"/>
        <v>-0.0547481999118487-0.0612768486858083i</v>
      </c>
      <c r="R894" s="170" t="str">
        <f t="shared" si="266"/>
        <v>10000-100.694622770523i</v>
      </c>
      <c r="S894" s="170" t="str">
        <f t="shared" si="267"/>
        <v>-8256.95906718289i</v>
      </c>
      <c r="T894" s="170" t="str">
        <f t="shared" si="276"/>
        <v>4013.96658419953-4902.2248038044i</v>
      </c>
      <c r="U894" s="170" t="str">
        <f t="shared" si="268"/>
        <v>-0.422522798336793+0.516023663558359i</v>
      </c>
      <c r="V894" s="170"/>
    </row>
    <row r="895" spans="1:22" x14ac:dyDescent="0.2">
      <c r="A895" s="8"/>
      <c r="B895" s="170">
        <f t="shared" si="277"/>
        <v>5.2899999999999086</v>
      </c>
      <c r="C895" s="170">
        <f t="shared" si="278"/>
        <v>194984.45997576386</v>
      </c>
      <c r="D895" s="170">
        <f t="shared" si="269"/>
        <v>194.98445997576385</v>
      </c>
      <c r="E895" s="170">
        <f t="shared" si="270"/>
        <v>-21.817850876475408</v>
      </c>
      <c r="F895" s="170">
        <f t="shared" si="271"/>
        <v>-132.15792473857238</v>
      </c>
      <c r="G895" s="170">
        <f t="shared" si="272"/>
        <v>-3.5774579918139358</v>
      </c>
      <c r="H895" s="170">
        <f t="shared" si="273"/>
        <v>128.99314975840298</v>
      </c>
      <c r="I895" s="170">
        <f t="shared" si="274"/>
        <v>-25.395308868289344</v>
      </c>
      <c r="J895" s="170">
        <f t="shared" si="275"/>
        <v>-3.1647749801693976</v>
      </c>
      <c r="K895" s="170" t="str">
        <f t="shared" si="261"/>
        <v>1+1.94840940654668i</v>
      </c>
      <c r="L895" s="170" t="str">
        <f t="shared" si="262"/>
        <v>1-0.283952350884815i</v>
      </c>
      <c r="M895" s="170" t="str">
        <f t="shared" si="279"/>
        <v>1.55325543147502+1.66445705566186i</v>
      </c>
      <c r="N895" s="170" t="str">
        <f t="shared" si="263"/>
        <v>1+1862.6238775046i</v>
      </c>
      <c r="O895" s="170" t="str">
        <f t="shared" si="264"/>
        <v>0.0395659521564941+2.72450634839083i</v>
      </c>
      <c r="P895" s="170" t="str">
        <f t="shared" si="280"/>
        <v>-5074.69101297347+76.4209935712814i</v>
      </c>
      <c r="Q895" s="170" t="str">
        <f t="shared" si="265"/>
        <v>-0.0544432611599646-0.0601312309799953i</v>
      </c>
      <c r="R895" s="170" t="str">
        <f t="shared" si="266"/>
        <v>10000-99.5419809551143i</v>
      </c>
      <c r="S895" s="170" t="str">
        <f t="shared" si="267"/>
        <v>-8162.44243831931i</v>
      </c>
      <c r="T895" s="170" t="str">
        <f t="shared" si="276"/>
        <v>3959.66441817971-4890.9738654637i</v>
      </c>
      <c r="U895" s="170" t="str">
        <f t="shared" si="268"/>
        <v>-0.416806780861023+0.514839354259338i</v>
      </c>
      <c r="V895" s="170"/>
    </row>
    <row r="896" spans="1:22" x14ac:dyDescent="0.2">
      <c r="A896" s="8"/>
      <c r="B896" s="170">
        <f t="shared" si="277"/>
        <v>5.2949999999999084</v>
      </c>
      <c r="C896" s="170">
        <f t="shared" si="278"/>
        <v>197242.27361144387</v>
      </c>
      <c r="D896" s="170">
        <f t="shared" si="269"/>
        <v>197.24227361144386</v>
      </c>
      <c r="E896" s="170">
        <f t="shared" si="270"/>
        <v>-21.930223030392217</v>
      </c>
      <c r="F896" s="170">
        <f t="shared" si="271"/>
        <v>-132.53994309857262</v>
      </c>
      <c r="G896" s="170">
        <f t="shared" si="272"/>
        <v>-3.6371766556634011</v>
      </c>
      <c r="H896" s="170">
        <f t="shared" si="273"/>
        <v>128.67613611094987</v>
      </c>
      <c r="I896" s="170">
        <f t="shared" si="274"/>
        <v>-25.567399686055616</v>
      </c>
      <c r="J896" s="170">
        <f t="shared" si="275"/>
        <v>-3.8638069876227519</v>
      </c>
      <c r="K896" s="170" t="str">
        <f t="shared" si="261"/>
        <v>1+1.97097092414934i</v>
      </c>
      <c r="L896" s="170" t="str">
        <f t="shared" si="262"/>
        <v>1-0.287240364143876i</v>
      </c>
      <c r="M896" s="170" t="str">
        <f t="shared" si="279"/>
        <v>1.56614240596965+1.68373056000546i</v>
      </c>
      <c r="N896" s="170" t="str">
        <f t="shared" si="263"/>
        <v>1+1884.19204549756i</v>
      </c>
      <c r="O896" s="170" t="str">
        <f t="shared" si="264"/>
        <v>0.0171945692939059+2.75605464503282i</v>
      </c>
      <c r="P896" s="170" t="str">
        <f t="shared" si="280"/>
        <v>-5192.91904455815+35.1539253343669i</v>
      </c>
      <c r="Q896" s="170" t="str">
        <f t="shared" si="265"/>
        <v>-0.0541380204410716-0.0589986544433263i</v>
      </c>
      <c r="R896" s="170" t="str">
        <f t="shared" si="266"/>
        <v>10000-98.4025333214599i</v>
      </c>
      <c r="S896" s="170" t="str">
        <f t="shared" si="267"/>
        <v>-8069.00773235973i</v>
      </c>
      <c r="T896" s="170" t="str">
        <f t="shared" si="276"/>
        <v>3905.59758974904-4879.14594754613i</v>
      </c>
      <c r="U896" s="170" t="str">
        <f t="shared" si="268"/>
        <v>-0.411115535763057+0.513594310268014i</v>
      </c>
      <c r="V896" s="170"/>
    </row>
    <row r="897" spans="1:22" x14ac:dyDescent="0.2">
      <c r="A897" s="8"/>
      <c r="B897" s="170">
        <f t="shared" si="277"/>
        <v>5.2999999999999083</v>
      </c>
      <c r="C897" s="170">
        <f t="shared" si="278"/>
        <v>199526.23149684595</v>
      </c>
      <c r="D897" s="170">
        <f t="shared" si="269"/>
        <v>199.52623149684595</v>
      </c>
      <c r="E897" s="170">
        <f t="shared" si="270"/>
        <v>-22.042654051132576</v>
      </c>
      <c r="F897" s="170">
        <f t="shared" si="271"/>
        <v>-132.9254766610066</v>
      </c>
      <c r="G897" s="170">
        <f t="shared" si="272"/>
        <v>-3.6974477723842574</v>
      </c>
      <c r="H897" s="170">
        <f t="shared" si="273"/>
        <v>128.35979078678176</v>
      </c>
      <c r="I897" s="170">
        <f t="shared" si="274"/>
        <v>-25.740101823516834</v>
      </c>
      <c r="J897" s="170">
        <f t="shared" si="275"/>
        <v>-4.5656858742248403</v>
      </c>
      <c r="K897" s="170" t="str">
        <f t="shared" si="261"/>
        <v>1+1.99379369181311i</v>
      </c>
      <c r="L897" s="170" t="str">
        <f t="shared" si="262"/>
        <v>1-0.290566450802076i</v>
      </c>
      <c r="M897" s="170" t="str">
        <f t="shared" si="279"/>
        <v>1.5793295566617+1.70322724101103i</v>
      </c>
      <c r="N897" s="170" t="str">
        <f t="shared" si="263"/>
        <v>1+1906.00996110526i</v>
      </c>
      <c r="O897" s="170" t="str">
        <f t="shared" si="264"/>
        <v>-0.00569791001701003+2.78796825373276i</v>
      </c>
      <c r="P897" s="170" t="str">
        <f t="shared" si="280"/>
        <v>-5313.90096076989-8.0723049961698i</v>
      </c>
      <c r="Q897" s="170" t="str">
        <f t="shared" si="265"/>
        <v>-0.0538324419427212-0.0578789750033487i</v>
      </c>
      <c r="R897" s="170" t="str">
        <f t="shared" si="266"/>
        <v>10000-97.2761288370123i</v>
      </c>
      <c r="S897" s="170" t="str">
        <f t="shared" si="267"/>
        <v>-7976.64256463501i</v>
      </c>
      <c r="T897" s="170" t="str">
        <f t="shared" si="276"/>
        <v>3851.77880920244-4866.74767156111i</v>
      </c>
      <c r="U897" s="170" t="str">
        <f t="shared" si="268"/>
        <v>-0.405450400968678+0.512289228585381i</v>
      </c>
      <c r="V897" s="170"/>
    </row>
    <row r="898" spans="1:22" x14ac:dyDescent="0.2">
      <c r="A898" s="8"/>
      <c r="B898" s="170">
        <f t="shared" si="277"/>
        <v>5.3049999999999082</v>
      </c>
      <c r="C898" s="170">
        <f t="shared" si="278"/>
        <v>201836.6363681136</v>
      </c>
      <c r="D898" s="170">
        <f t="shared" si="269"/>
        <v>201.8366363681136</v>
      </c>
      <c r="E898" s="170">
        <f t="shared" si="270"/>
        <v>-22.155145826711919</v>
      </c>
      <c r="F898" s="170">
        <f t="shared" si="271"/>
        <v>-133.31454363708829</v>
      </c>
      <c r="G898" s="170">
        <f t="shared" si="272"/>
        <v>-3.7582687416426355</v>
      </c>
      <c r="H898" s="170">
        <f t="shared" si="273"/>
        <v>128.04415381983583</v>
      </c>
      <c r="I898" s="170">
        <f t="shared" si="274"/>
        <v>-25.913414568354554</v>
      </c>
      <c r="J898" s="170">
        <f t="shared" si="275"/>
        <v>-5.2703898172524646</v>
      </c>
      <c r="K898" s="170" t="str">
        <f t="shared" si="261"/>
        <v>1+2.01688073467114i</v>
      </c>
      <c r="L898" s="170" t="str">
        <f t="shared" si="262"/>
        <v>1-0.2939310517286i</v>
      </c>
      <c r="M898" s="170" t="str">
        <f t="shared" si="279"/>
        <v>1.59282387555304+1.72294968294254i</v>
      </c>
      <c r="N898" s="170" t="str">
        <f t="shared" si="263"/>
        <v>1+1928.08051626879i</v>
      </c>
      <c r="O898" s="170" t="str">
        <f t="shared" si="264"/>
        <v>-0.02912362367182+2.82025140460491i</v>
      </c>
      <c r="P898" s="170" t="str">
        <f t="shared" si="280"/>
        <v>-5437.70090782209-53.3324399601757i</v>
      </c>
      <c r="Q898" s="170" t="str">
        <f t="shared" si="265"/>
        <v>-0.0535264898805838-0.0567720521760183i</v>
      </c>
      <c r="R898" s="170" t="str">
        <f t="shared" si="266"/>
        <v>10000-96.162618198075i</v>
      </c>
      <c r="S898" s="170" t="str">
        <f t="shared" si="267"/>
        <v>-7885.33469224217i</v>
      </c>
      <c r="T898" s="170" t="str">
        <f t="shared" si="276"/>
        <v>3798.22053961085-4853.78599010588i</v>
      </c>
      <c r="U898" s="170" t="str">
        <f t="shared" si="268"/>
        <v>-0.39981268838009+0.510924841063778i</v>
      </c>
      <c r="V898" s="170"/>
    </row>
    <row r="899" spans="1:22" x14ac:dyDescent="0.2">
      <c r="A899" s="8"/>
      <c r="B899" s="170">
        <f t="shared" si="277"/>
        <v>5.3099999999999081</v>
      </c>
      <c r="C899" s="170">
        <f t="shared" si="278"/>
        <v>204173.79446690992</v>
      </c>
      <c r="D899" s="170">
        <f t="shared" si="269"/>
        <v>204.17379446690992</v>
      </c>
      <c r="E899" s="170">
        <f t="shared" si="270"/>
        <v>-22.267700258764499</v>
      </c>
      <c r="F899" s="170">
        <f t="shared" si="271"/>
        <v>-133.70716137830684</v>
      </c>
      <c r="G899" s="170">
        <f t="shared" si="272"/>
        <v>-3.8196368366118048</v>
      </c>
      <c r="H899" s="170">
        <f t="shared" si="273"/>
        <v>127.72926474360469</v>
      </c>
      <c r="I899" s="170">
        <f t="shared" si="274"/>
        <v>-26.087337095376306</v>
      </c>
      <c r="J899" s="170">
        <f t="shared" si="275"/>
        <v>-5.977896634702148</v>
      </c>
      <c r="K899" s="170" t="str">
        <f t="shared" si="261"/>
        <v>1+2.04023511288593i</v>
      </c>
      <c r="L899" s="170" t="str">
        <f t="shared" si="262"/>
        <v>1-0.297334612897655i</v>
      </c>
      <c r="M899" s="170" t="str">
        <f t="shared" si="279"/>
        <v>1.60663251751014+1.74290049998827i</v>
      </c>
      <c r="N899" s="170" t="str">
        <f t="shared" si="263"/>
        <v>1+1950.40663641633i</v>
      </c>
      <c r="O899" s="170" t="str">
        <f t="shared" si="264"/>
        <v>-0.0530949922939501+2.85290837674594i</v>
      </c>
      <c r="P899" s="170" t="str">
        <f t="shared" si="280"/>
        <v>-5564.38452608531-100.703916953848i</v>
      </c>
      <c r="Q899" s="170" t="str">
        <f t="shared" si="265"/>
        <v>-0.0532201285740029-0.0556777490463344i</v>
      </c>
      <c r="R899" s="170" t="str">
        <f t="shared" si="266"/>
        <v>10000-95.0618538100206i</v>
      </c>
      <c r="S899" s="170" t="str">
        <f t="shared" si="267"/>
        <v>-7795.07201242174i</v>
      </c>
      <c r="T899" s="170" t="str">
        <f t="shared" si="276"/>
        <v>3744.93498627392-4840.26817621814i</v>
      </c>
      <c r="U899" s="170" t="str">
        <f t="shared" si="268"/>
        <v>-0.394203682765676+0.509501913286121i</v>
      </c>
      <c r="V899" s="170"/>
    </row>
    <row r="900" spans="1:22" x14ac:dyDescent="0.2">
      <c r="A900" s="8"/>
      <c r="B900" s="170">
        <f t="shared" si="277"/>
        <v>5.314999999999908</v>
      </c>
      <c r="C900" s="170">
        <f t="shared" si="278"/>
        <v>206538.01558100944</v>
      </c>
      <c r="D900" s="170">
        <f t="shared" si="269"/>
        <v>206.53801558100943</v>
      </c>
      <c r="E900" s="170">
        <f t="shared" si="270"/>
        <v>-22.380319259745754</v>
      </c>
      <c r="F900" s="170">
        <f t="shared" si="271"/>
        <v>-134.10334635261714</v>
      </c>
      <c r="G900" s="170">
        <f t="shared" si="272"/>
        <v>-3.8815492066677946</v>
      </c>
      <c r="H900" s="170">
        <f t="shared" si="273"/>
        <v>127.41516257007457</v>
      </c>
      <c r="I900" s="170">
        <f t="shared" si="274"/>
        <v>-26.261868466413549</v>
      </c>
      <c r="J900" s="170">
        <f t="shared" si="275"/>
        <v>-6.6881837825425663</v>
      </c>
      <c r="K900" s="170" t="str">
        <f t="shared" si="261"/>
        <v>1+2.06385992205503i</v>
      </c>
      <c r="L900" s="170" t="str">
        <f t="shared" si="262"/>
        <v>1-0.300777585447588i</v>
      </c>
      <c r="M900" s="170" t="str">
        <f t="shared" si="279"/>
        <v>1.62076280405776+1.76308233660744i</v>
      </c>
      <c r="N900" s="170" t="str">
        <f t="shared" si="263"/>
        <v>1+1972.99128085091i</v>
      </c>
      <c r="O900" s="170" t="str">
        <f t="shared" si="264"/>
        <v>-0.07762472582034+2.88594349880215i</v>
      </c>
      <c r="P900" s="170" t="str">
        <f t="shared" si="280"/>
        <v>-5694.01898489083-150.266963723171i</v>
      </c>
      <c r="Q900" s="170" t="str">
        <f t="shared" si="265"/>
        <v>-0.0529133225215932-0.0545959322464376i</v>
      </c>
      <c r="R900" s="170" t="str">
        <f t="shared" si="266"/>
        <v>10000-93.9736897677221i</v>
      </c>
      <c r="S900" s="170" t="str">
        <f t="shared" si="267"/>
        <v>-7705.84256095316i</v>
      </c>
      <c r="T900" s="170" t="str">
        <f t="shared" si="276"/>
        <v>3691.93408670019-4826.20181234971i</v>
      </c>
      <c r="U900" s="170" t="str">
        <f t="shared" si="268"/>
        <v>-0.388624640705284+0.508021243405233i</v>
      </c>
      <c r="V900" s="170"/>
    </row>
    <row r="901" spans="1:22" x14ac:dyDescent="0.2">
      <c r="A901" s="8"/>
      <c r="B901" s="170">
        <f t="shared" si="277"/>
        <v>5.3199999999999079</v>
      </c>
      <c r="C901" s="170">
        <f t="shared" si="278"/>
        <v>208929.61308535992</v>
      </c>
      <c r="D901" s="170">
        <f t="shared" si="269"/>
        <v>208.9296130853599</v>
      </c>
      <c r="E901" s="170">
        <f t="shared" si="270"/>
        <v>-22.493004750091433</v>
      </c>
      <c r="F901" s="170">
        <f t="shared" si="271"/>
        <v>-134.50311412084284</v>
      </c>
      <c r="G901" s="170">
        <f t="shared" si="272"/>
        <v>-3.9440028801842866</v>
      </c>
      <c r="H901" s="170">
        <f t="shared" si="273"/>
        <v>127.10188576942031</v>
      </c>
      <c r="I901" s="170">
        <f t="shared" si="274"/>
        <v>-26.437007630275719</v>
      </c>
      <c r="J901" s="170">
        <f t="shared" si="275"/>
        <v>-7.4012283514225317</v>
      </c>
      <c r="K901" s="170" t="str">
        <f t="shared" si="261"/>
        <v>1+2.08775829362131i</v>
      </c>
      <c r="L901" s="170" t="str">
        <f t="shared" si="262"/>
        <v>1-0.304260425740681i</v>
      </c>
      <c r="M901" s="170" t="str">
        <f t="shared" si="279"/>
        <v>1.63522222726086+1.78349786788063i</v>
      </c>
      <c r="N901" s="170" t="str">
        <f t="shared" si="263"/>
        <v>1+1995.8374431427i</v>
      </c>
      <c r="O901" s="170" t="str">
        <f t="shared" si="264"/>
        <v>-0.10272583024042+2.91936114954319i</v>
      </c>
      <c r="P901" s="170" t="str">
        <f t="shared" si="280"/>
        <v>-5826.67301814465-202.104697222208i</v>
      </c>
      <c r="Q901" s="170" t="str">
        <f t="shared" si="265"/>
        <v>-0.0526060364767894-0.0535264719311552i</v>
      </c>
      <c r="R901" s="170" t="str">
        <f t="shared" si="266"/>
        <v>10000-92.8979818362126i</v>
      </c>
      <c r="S901" s="170" t="str">
        <f t="shared" si="267"/>
        <v>-7617.63451056941i</v>
      </c>
      <c r="T901" s="170" t="str">
        <f t="shared" si="276"/>
        <v>3639.22950113011-4811.59477899093i</v>
      </c>
      <c r="U901" s="170" t="str">
        <f t="shared" si="268"/>
        <v>-0.383076789592644+0.506483660946414i</v>
      </c>
      <c r="V901" s="170"/>
    </row>
    <row r="902" spans="1:22" x14ac:dyDescent="0.2">
      <c r="A902" s="8"/>
      <c r="B902" s="170">
        <f t="shared" si="277"/>
        <v>5.3249999999999078</v>
      </c>
      <c r="C902" s="170">
        <f t="shared" si="278"/>
        <v>211348.90398362014</v>
      </c>
      <c r="D902" s="170">
        <f t="shared" si="269"/>
        <v>211.34890398362015</v>
      </c>
      <c r="E902" s="170">
        <f t="shared" si="270"/>
        <v>-22.605758655334746</v>
      </c>
      <c r="F902" s="170">
        <f t="shared" si="271"/>
        <v>-134.90647931330193</v>
      </c>
      <c r="G902" s="170">
        <f t="shared" si="272"/>
        <v>-4.0069947674223529</v>
      </c>
      <c r="H902" s="170">
        <f t="shared" si="273"/>
        <v>126.7894722504744</v>
      </c>
      <c r="I902" s="170">
        <f t="shared" si="274"/>
        <v>-26.612753422757098</v>
      </c>
      <c r="J902" s="170">
        <f t="shared" si="275"/>
        <v>-8.1170070628275255</v>
      </c>
      <c r="K902" s="170" t="str">
        <f t="shared" si="261"/>
        <v>1+2.11193339528802i</v>
      </c>
      <c r="L902" s="170" t="str">
        <f t="shared" si="262"/>
        <v>1-0.307783595423643i</v>
      </c>
      <c r="M902" s="170" t="str">
        <f t="shared" si="279"/>
        <v>1.65001845369701+1.80414979986438i</v>
      </c>
      <c r="N902" s="170" t="str">
        <f t="shared" si="263"/>
        <v>1+2018.94815152577i</v>
      </c>
      <c r="O902" s="170" t="str">
        <f t="shared" si="264"/>
        <v>-0.12841161449201+2.95316575844245i</v>
      </c>
      <c r="P902" s="170" t="str">
        <f t="shared" si="280"/>
        <v>-5962.41696077107-256.303225954641i</v>
      </c>
      <c r="Q902" s="170" t="str">
        <f t="shared" si="265"/>
        <v>-0.0522982355232617-0.0524692417509955i</v>
      </c>
      <c r="R902" s="170" t="str">
        <f t="shared" si="266"/>
        <v>10000-91.8345874315719i</v>
      </c>
      <c r="S902" s="170" t="str">
        <f t="shared" si="267"/>
        <v>-7530.4361693889i</v>
      </c>
      <c r="T902" s="170" t="str">
        <f t="shared" si="276"/>
        <v>3586.83260361351-4796.45524297555i</v>
      </c>
      <c r="U902" s="170" t="str">
        <f t="shared" si="268"/>
        <v>-0.377561326696159+0.504890025576374i</v>
      </c>
      <c r="V902" s="170"/>
    </row>
    <row r="903" spans="1:22" x14ac:dyDescent="0.2">
      <c r="A903" s="8"/>
      <c r="B903" s="170">
        <f t="shared" si="277"/>
        <v>5.3299999999999077</v>
      </c>
      <c r="C903" s="170">
        <f t="shared" si="278"/>
        <v>213796.20895017814</v>
      </c>
      <c r="D903" s="170">
        <f t="shared" si="269"/>
        <v>213.79620895017814</v>
      </c>
      <c r="E903" s="170">
        <f t="shared" si="270"/>
        <v>-22.718582903184476</v>
      </c>
      <c r="F903" s="170">
        <f t="shared" si="271"/>
        <v>-135.3134556066683</v>
      </c>
      <c r="G903" s="170">
        <f t="shared" si="272"/>
        <v>-4.0705216635081225</v>
      </c>
      <c r="H903" s="170">
        <f t="shared" si="273"/>
        <v>126.47795934199728</v>
      </c>
      <c r="I903" s="170">
        <f t="shared" si="274"/>
        <v>-26.7891045666926</v>
      </c>
      <c r="J903" s="170">
        <f t="shared" si="275"/>
        <v>-8.835496264671022</v>
      </c>
      <c r="K903" s="170" t="str">
        <f t="shared" si="261"/>
        <v>1+2.13638843143871i</v>
      </c>
      <c r="L903" s="170" t="str">
        <f t="shared" si="262"/>
        <v>1-0.311347561488798i</v>
      </c>
      <c r="M903" s="170" t="str">
        <f t="shared" si="279"/>
        <v>1.66515932852132+1.82504086994991i</v>
      </c>
      <c r="N903" s="170" t="str">
        <f t="shared" si="263"/>
        <v>1+2042.32646929947i</v>
      </c>
      <c r="O903" s="170" t="str">
        <f t="shared" si="264"/>
        <v>-0.15469569751787+2.98736180626423i</v>
      </c>
      <c r="P903" s="170" t="str">
        <f t="shared" si="280"/>
        <v>-6101.32278600523-312.951755921226i</v>
      </c>
      <c r="Q903" s="170" t="str">
        <f t="shared" si="265"/>
        <v>-0.0519898851501074-0.0514241188225818i</v>
      </c>
      <c r="R903" s="170" t="str">
        <f t="shared" si="266"/>
        <v>10000-90.7833656020239i</v>
      </c>
      <c r="S903" s="170" t="str">
        <f t="shared" si="267"/>
        <v>-7444.23597936591i</v>
      </c>
      <c r="T903" s="170" t="str">
        <f t="shared" si="276"/>
        <v>3534.75447365363-4780.79164549671i</v>
      </c>
      <c r="U903" s="170" t="str">
        <f t="shared" si="268"/>
        <v>-0.37207941827933+0.50324122584176i</v>
      </c>
      <c r="V903" s="170"/>
    </row>
    <row r="904" spans="1:22" x14ac:dyDescent="0.2">
      <c r="A904" s="8"/>
      <c r="B904" s="170">
        <f t="shared" si="277"/>
        <v>5.3349999999999076</v>
      </c>
      <c r="C904" s="170">
        <f t="shared" si="278"/>
        <v>216271.85237265643</v>
      </c>
      <c r="D904" s="170">
        <f t="shared" si="269"/>
        <v>216.27185237265644</v>
      </c>
      <c r="E904" s="170">
        <f t="shared" si="270"/>
        <v>-22.831479420566417</v>
      </c>
      <c r="F904" s="170">
        <f t="shared" si="271"/>
        <v>-135.72405570108819</v>
      </c>
      <c r="G904" s="170">
        <f t="shared" si="272"/>
        <v>-4.1345802514933236</v>
      </c>
      <c r="H904" s="170">
        <f t="shared" si="273"/>
        <v>126.16738377476133</v>
      </c>
      <c r="I904" s="170">
        <f t="shared" si="274"/>
        <v>-26.966059672059743</v>
      </c>
      <c r="J904" s="170">
        <f t="shared" si="275"/>
        <v>-9.5566719263268567</v>
      </c>
      <c r="K904" s="170" t="str">
        <f t="shared" si="261"/>
        <v>1+2.16112664356193i</v>
      </c>
      <c r="L904" s="170" t="str">
        <f t="shared" si="262"/>
        <v>1-0.314952796335988i</v>
      </c>
      <c r="M904" s="170" t="str">
        <f t="shared" si="279"/>
        <v>1.68065287962604+1.84617384722594i</v>
      </c>
      <c r="N904" s="170" t="str">
        <f t="shared" si="263"/>
        <v>1+2065.9754952345i</v>
      </c>
      <c r="O904" s="170" t="str">
        <f t="shared" si="264"/>
        <v>-0.18159201548679+3.02195382565763i</v>
      </c>
      <c r="P904" s="170" t="str">
        <f t="shared" si="280"/>
        <v>-6243.4641435543-372.142700300294i</v>
      </c>
      <c r="Q904" s="170" t="str">
        <f t="shared" si="265"/>
        <v>-0.0516809513267338-0.050390983696517i</v>
      </c>
      <c r="R904" s="170" t="str">
        <f t="shared" si="266"/>
        <v>10000-89.7441770092525i</v>
      </c>
      <c r="S904" s="170" t="str">
        <f t="shared" si="267"/>
        <v>-7359.02251475871i</v>
      </c>
      <c r="T904" s="170" t="str">
        <f t="shared" si="276"/>
        <v>3483.00588842601-4764.61268986478i</v>
      </c>
      <c r="U904" s="170" t="str">
        <f t="shared" si="268"/>
        <v>-0.366632198781686+0.501538177880504i</v>
      </c>
      <c r="V904" s="170"/>
    </row>
    <row r="905" spans="1:22" x14ac:dyDescent="0.2">
      <c r="A905" s="8"/>
      <c r="B905" s="170">
        <f t="shared" si="277"/>
        <v>5.3399999999999075</v>
      </c>
      <c r="C905" s="170">
        <f t="shared" si="278"/>
        <v>218776.16239490872</v>
      </c>
      <c r="D905" s="170">
        <f t="shared" si="269"/>
        <v>218.77616239490871</v>
      </c>
      <c r="E905" s="170">
        <f t="shared" si="270"/>
        <v>-22.944450130630596</v>
      </c>
      <c r="F905" s="170">
        <f t="shared" si="271"/>
        <v>-136.13829129755115</v>
      </c>
      <c r="G905" s="170">
        <f t="shared" si="272"/>
        <v>-4.1991671054925233</v>
      </c>
      <c r="H905" s="170">
        <f t="shared" si="273"/>
        <v>125.85778166446877</v>
      </c>
      <c r="I905" s="170">
        <f t="shared" si="274"/>
        <v>-27.14361723612312</v>
      </c>
      <c r="J905" s="170">
        <f t="shared" si="275"/>
        <v>-10.280509633082374</v>
      </c>
      <c r="K905" s="170" t="str">
        <f t="shared" si="261"/>
        <v>1+2.1861513106809i</v>
      </c>
      <c r="L905" s="170" t="str">
        <f t="shared" si="262"/>
        <v>1-0.318599777835188i</v>
      </c>
      <c r="M905" s="170" t="str">
        <f t="shared" si="279"/>
        <v>1.69650732189704+1.86755153284571i</v>
      </c>
      <c r="N905" s="170" t="str">
        <f t="shared" si="263"/>
        <v>1+2089.89836398364i</v>
      </c>
      <c r="O905" s="170" t="str">
        <f t="shared" si="264"/>
        <v>-0.20911482918251+3.05694640175735i</v>
      </c>
      <c r="P905" s="170" t="str">
        <f t="shared" si="280"/>
        <v>-6388.91639864754-433.971792991489i</v>
      </c>
      <c r="Q905" s="170" t="str">
        <f t="shared" si="265"/>
        <v>-0.05137140057733-0.049369720322691i</v>
      </c>
      <c r="R905" s="170" t="str">
        <f t="shared" si="266"/>
        <v>10000-88.7168839099368i</v>
      </c>
      <c r="S905" s="170" t="str">
        <f t="shared" si="267"/>
        <v>-7274.78448061481i</v>
      </c>
      <c r="T905" s="170" t="str">
        <f t="shared" si="276"/>
        <v>3431.59731557972-4747.92732903774i</v>
      </c>
      <c r="U905" s="170" t="str">
        <f t="shared" si="268"/>
        <v>-0.361220770061024+0.499781824109236i</v>
      </c>
      <c r="V905" s="170"/>
    </row>
    <row r="906" spans="1:22" x14ac:dyDescent="0.2">
      <c r="A906" s="8"/>
      <c r="B906" s="170">
        <f t="shared" si="277"/>
        <v>5.3449999999999074</v>
      </c>
      <c r="C906" s="170">
        <f t="shared" si="278"/>
        <v>221309.47096051669</v>
      </c>
      <c r="D906" s="170">
        <f t="shared" si="269"/>
        <v>221.30947096051668</v>
      </c>
      <c r="E906" s="170">
        <f t="shared" si="270"/>
        <v>-23.057496949726243</v>
      </c>
      <c r="F906" s="170">
        <f t="shared" si="271"/>
        <v>-136.55617307554988</v>
      </c>
      <c r="G906" s="170">
        <f t="shared" si="272"/>
        <v>-4.2642786938908905</v>
      </c>
      <c r="H906" s="170">
        <f t="shared" si="273"/>
        <v>125.5491884955165</v>
      </c>
      <c r="I906" s="170">
        <f t="shared" si="274"/>
        <v>-27.321775643617134</v>
      </c>
      <c r="J906" s="170">
        <f t="shared" si="275"/>
        <v>-11.006984580033375</v>
      </c>
      <c r="K906" s="170" t="str">
        <f t="shared" si="261"/>
        <v>1+2.21146574978815i</v>
      </c>
      <c r="L906" s="170" t="str">
        <f t="shared" si="262"/>
        <v>1-0.322288989389844i</v>
      </c>
      <c r="M906" s="170" t="str">
        <f t="shared" si="279"/>
        <v>1.71273106156948+1.88917676039831i</v>
      </c>
      <c r="N906" s="170" t="str">
        <f t="shared" si="263"/>
        <v>1+2114.09824649722i</v>
      </c>
      <c r="O906" s="170" t="str">
        <f t="shared" si="264"/>
        <v>-0.23727873156521+3.09234417279147i</v>
      </c>
      <c r="P906" s="170" t="str">
        <f t="shared" si="280"/>
        <v>-6537.75667199591-498.538206160304i</v>
      </c>
      <c r="Q906" s="170" t="str">
        <f t="shared" si="265"/>
        <v>-0.0510612000548557-0.0483602160130154i</v>
      </c>
      <c r="R906" s="170" t="str">
        <f t="shared" si="266"/>
        <v>10000-87.7013501374887i</v>
      </c>
      <c r="S906" s="170" t="str">
        <f t="shared" si="267"/>
        <v>-7191.51071127405i</v>
      </c>
      <c r="T906" s="170" t="str">
        <f t="shared" si="276"/>
        <v>3380.53890662652-4730.74475295538i</v>
      </c>
      <c r="U906" s="170" t="str">
        <f t="shared" si="268"/>
        <v>-0.355846200697529+0.497973131890041i</v>
      </c>
      <c r="V906" s="170"/>
    </row>
    <row r="907" spans="1:22" x14ac:dyDescent="0.2">
      <c r="A907" s="8"/>
      <c r="B907" s="170">
        <f t="shared" si="277"/>
        <v>5.3499999999999073</v>
      </c>
      <c r="C907" s="170">
        <f t="shared" si="278"/>
        <v>223872.11385678634</v>
      </c>
      <c r="D907" s="170">
        <f t="shared" si="269"/>
        <v>223.87211385678634</v>
      </c>
      <c r="E907" s="170">
        <f t="shared" si="270"/>
        <v>-23.170621784347937</v>
      </c>
      <c r="F907" s="170">
        <f t="shared" si="271"/>
        <v>-136.97771067102425</v>
      </c>
      <c r="G907" s="170">
        <f t="shared" si="272"/>
        <v>-4.3299113826168876</v>
      </c>
      <c r="H907" s="170">
        <f t="shared" si="273"/>
        <v>125.24163910562071</v>
      </c>
      <c r="I907" s="170">
        <f t="shared" si="274"/>
        <v>-27.500533166964825</v>
      </c>
      <c r="J907" s="170">
        <f t="shared" si="275"/>
        <v>-11.736071565403549</v>
      </c>
      <c r="K907" s="170" t="str">
        <f t="shared" si="261"/>
        <v>1+2.23707331628515i</v>
      </c>
      <c r="L907" s="170" t="str">
        <f t="shared" si="262"/>
        <v>1-0.326020920000953i</v>
      </c>
      <c r="M907" s="170" t="str">
        <f t="shared" si="279"/>
        <v>1.72933270068487+1.9110523962842i</v>
      </c>
      <c r="N907" s="170" t="str">
        <f t="shared" si="263"/>
        <v>1+2138.57835044347i</v>
      </c>
      <c r="O907" s="170" t="str">
        <f t="shared" si="264"/>
        <v>-0.26609865550869+3.12815183069617i</v>
      </c>
      <c r="P907" s="170" t="str">
        <f t="shared" si="280"/>
        <v>-6690.06388068244-565.944671922303i</v>
      </c>
      <c r="Q907" s="170" t="str">
        <f t="shared" si="265"/>
        <v>-0.0507503176144338-0.0473623614016011i</v>
      </c>
      <c r="R907" s="170" t="str">
        <f t="shared" si="266"/>
        <v>10000-86.6974410840062i</v>
      </c>
      <c r="S907" s="170" t="str">
        <f t="shared" si="267"/>
        <v>-7109.19016888848i</v>
      </c>
      <c r="T907" s="170" t="str">
        <f t="shared" si="276"/>
        <v>3329.84049092133-4713.07437570793i</v>
      </c>
      <c r="U907" s="170" t="str">
        <f t="shared" si="268"/>
        <v>-0.35050952536014+0.496113092179783i</v>
      </c>
      <c r="V907" s="170"/>
    </row>
    <row r="908" spans="1:22" x14ac:dyDescent="0.2">
      <c r="A908" s="8"/>
      <c r="B908" s="170">
        <f t="shared" si="277"/>
        <v>5.3549999999999072</v>
      </c>
      <c r="C908" s="170">
        <f t="shared" si="278"/>
        <v>226464.43075925778</v>
      </c>
      <c r="D908" s="170">
        <f t="shared" si="269"/>
        <v>226.46443075925779</v>
      </c>
      <c r="E908" s="170">
        <f t="shared" si="270"/>
        <v>-23.283826528054622</v>
      </c>
      <c r="F908" s="170">
        <f t="shared" si="271"/>
        <v>-137.40291265462031</v>
      </c>
      <c r="G908" s="170">
        <f t="shared" si="272"/>
        <v>-4.3960614384731773</v>
      </c>
      <c r="H908" s="170">
        <f t="shared" si="273"/>
        <v>124.93516767131038</v>
      </c>
      <c r="I908" s="170">
        <f t="shared" si="274"/>
        <v>-27.679887966527801</v>
      </c>
      <c r="J908" s="170">
        <f t="shared" si="275"/>
        <v>-12.467744983309927</v>
      </c>
      <c r="K908" s="170" t="str">
        <f t="shared" si="261"/>
        <v>1+2.26297740442711i</v>
      </c>
      <c r="L908" s="170" t="str">
        <f t="shared" si="262"/>
        <v>1-0.329796064331874i</v>
      </c>
      <c r="M908" s="170" t="str">
        <f t="shared" si="279"/>
        <v>1.74632104165202+1.93318134009524i</v>
      </c>
      <c r="N908" s="170" t="str">
        <f t="shared" si="263"/>
        <v>1+2163.34192063364i</v>
      </c>
      <c r="O908" s="170" t="str">
        <f t="shared" si="264"/>
        <v>-0.29558988171814+3.16437412173773i</v>
      </c>
      <c r="P908" s="170" t="str">
        <f t="shared" si="280"/>
        <v>-6845.91878000521-636.297608314254i</v>
      </c>
      <c r="Q908" s="170" t="str">
        <f t="shared" si="265"/>
        <v>-0.0504387218860697-0.0463760504023747i</v>
      </c>
      <c r="R908" s="170" t="str">
        <f t="shared" si="266"/>
        <v>10000-85.7050236824321i</v>
      </c>
      <c r="S908" s="170" t="str">
        <f t="shared" si="267"/>
        <v>-7027.8119419594i</v>
      </c>
      <c r="T908" s="170" t="str">
        <f t="shared" si="276"/>
        <v>3279.51157023609-4694.92582257009i</v>
      </c>
      <c r="U908" s="170" t="str">
        <f t="shared" si="268"/>
        <v>-0.345211744235378+0.494202718165273i</v>
      </c>
      <c r="V908" s="170"/>
    </row>
    <row r="909" spans="1:22" x14ac:dyDescent="0.2">
      <c r="A909" s="8"/>
      <c r="B909" s="170">
        <f t="shared" si="277"/>
        <v>5.3599999999999071</v>
      </c>
      <c r="C909" s="170">
        <f t="shared" si="278"/>
        <v>229086.76527672855</v>
      </c>
      <c r="D909" s="170">
        <f t="shared" si="269"/>
        <v>229.08676527672856</v>
      </c>
      <c r="E909" s="170">
        <f t="shared" si="270"/>
        <v>-23.397113058365107</v>
      </c>
      <c r="F909" s="170">
        <f t="shared" si="271"/>
        <v>-137.83178651027183</v>
      </c>
      <c r="G909" s="170">
        <f t="shared" si="272"/>
        <v>-4.4627250325204075</v>
      </c>
      <c r="H909" s="170">
        <f t="shared" si="273"/>
        <v>124.62980769429866</v>
      </c>
      <c r="I909" s="170">
        <f t="shared" si="274"/>
        <v>-27.859838090885514</v>
      </c>
      <c r="J909" s="170">
        <f t="shared" si="275"/>
        <v>-13.201978815973163</v>
      </c>
      <c r="K909" s="170" t="str">
        <f t="shared" si="261"/>
        <v>1+2.28918144777286i</v>
      </c>
      <c r="L909" s="170" t="str">
        <f t="shared" si="262"/>
        <v>1-0.333614922773899i</v>
      </c>
      <c r="M909" s="170" t="str">
        <f t="shared" si="279"/>
        <v>1.76370509191419+1.95556652499896i</v>
      </c>
      <c r="N909" s="170" t="str">
        <f t="shared" si="263"/>
        <v>1+2188.39223945214i</v>
      </c>
      <c r="O909" s="170" t="str">
        <f t="shared" si="264"/>
        <v>-0.32576804683201+3.2010158471416i</v>
      </c>
      <c r="P909" s="170" t="str">
        <f t="shared" si="280"/>
        <v>-7005.40400629483-709.70724970151i</v>
      </c>
      <c r="Q909" s="170" t="str">
        <f t="shared" si="265"/>
        <v>-0.0501263823465906-0.045401180164144i</v>
      </c>
      <c r="R909" s="170" t="str">
        <f t="shared" si="266"/>
        <v>10000-84.7239663889145i</v>
      </c>
      <c r="S909" s="170" t="str">
        <f t="shared" si="267"/>
        <v>-6947.36524389097i</v>
      </c>
      <c r="T909" s="170" t="str">
        <f t="shared" si="276"/>
        <v>3229.5613139269-4676.3089169307i</v>
      </c>
      <c r="U909" s="170" t="str">
        <f t="shared" si="268"/>
        <v>-0.339953822518621+0.492243043887443i</v>
      </c>
      <c r="V909" s="170"/>
    </row>
    <row r="910" spans="1:22" x14ac:dyDescent="0.2">
      <c r="A910" s="8"/>
      <c r="B910" s="170">
        <f t="shared" si="277"/>
        <v>5.364999999999907</v>
      </c>
      <c r="C910" s="170">
        <f t="shared" si="278"/>
        <v>231739.46499679852</v>
      </c>
      <c r="D910" s="170">
        <f t="shared" si="269"/>
        <v>231.73946499679852</v>
      </c>
      <c r="E910" s="170">
        <f t="shared" si="270"/>
        <v>-23.510483233631881</v>
      </c>
      <c r="F910" s="170">
        <f t="shared" si="271"/>
        <v>-138.26433861412949</v>
      </c>
      <c r="G910" s="170">
        <f t="shared" si="272"/>
        <v>-4.5298982435071817</v>
      </c>
      <c r="H910" s="170">
        <f t="shared" si="273"/>
        <v>124.32559198873821</v>
      </c>
      <c r="I910" s="170">
        <f t="shared" si="274"/>
        <v>-28.040381477139064</v>
      </c>
      <c r="J910" s="170">
        <f t="shared" si="275"/>
        <v>-13.938746625391275</v>
      </c>
      <c r="K910" s="170" t="str">
        <f t="shared" si="261"/>
        <v>1+2.31568891963996i</v>
      </c>
      <c r="L910" s="170" t="str">
        <f t="shared" si="262"/>
        <v>1-0.337478001512579i</v>
      </c>
      <c r="M910" s="170" t="str">
        <f t="shared" si="279"/>
        <v>1.78149406872492+1.97821091812738i</v>
      </c>
      <c r="N910" s="170" t="str">
        <f t="shared" si="263"/>
        <v>1+2213.73262729159i</v>
      </c>
      <c r="O910" s="170" t="str">
        <f t="shared" si="264"/>
        <v>-0.35664915171295+3.23808186372879i</v>
      </c>
      <c r="P910" s="170" t="str">
        <f t="shared" si="280"/>
        <v>-7168.60412072929-786.287781779097i</v>
      </c>
      <c r="Q910" s="170" t="str">
        <f t="shared" si="265"/>
        <v>-0.0498132693907201-0.0444376510231194i</v>
      </c>
      <c r="R910" s="170" t="str">
        <f t="shared" si="266"/>
        <v>10000-83.7541391653721i</v>
      </c>
      <c r="S910" s="170" t="str">
        <f t="shared" si="267"/>
        <v>-6867.83941156049i</v>
      </c>
      <c r="T910" s="170" t="str">
        <f t="shared" si="276"/>
        <v>3179.99855469304-4657.23366714832i</v>
      </c>
      <c r="U910" s="170" t="str">
        <f t="shared" si="268"/>
        <v>-0.334736689967689+0.490235122857719i</v>
      </c>
      <c r="V910" s="170"/>
    </row>
    <row r="911" spans="1:22" x14ac:dyDescent="0.2">
      <c r="A911" s="8"/>
      <c r="B911" s="170">
        <f t="shared" si="277"/>
        <v>5.3699999999999068</v>
      </c>
      <c r="C911" s="170">
        <f t="shared" si="278"/>
        <v>234422.88153194229</v>
      </c>
      <c r="D911" s="170">
        <f t="shared" si="269"/>
        <v>234.42288153194229</v>
      </c>
      <c r="E911" s="170">
        <f t="shared" si="270"/>
        <v>-23.623938889896895</v>
      </c>
      <c r="F911" s="170">
        <f t="shared" si="271"/>
        <v>-138.70057421384777</v>
      </c>
      <c r="G911" s="170">
        <f t="shared" si="272"/>
        <v>-4.5975770613405293</v>
      </c>
      <c r="H911" s="170">
        <f t="shared" si="273"/>
        <v>124.02255266936346</v>
      </c>
      <c r="I911" s="170">
        <f t="shared" si="274"/>
        <v>-28.221515951237425</v>
      </c>
      <c r="J911" s="170">
        <f t="shared" si="275"/>
        <v>-14.678021544484309</v>
      </c>
      <c r="K911" s="170" t="str">
        <f t="shared" si="261"/>
        <v>1+2.34250333356508i</v>
      </c>
      <c r="L911" s="170" t="str">
        <f t="shared" si="262"/>
        <v>1-0.341385812594816i</v>
      </c>
      <c r="M911" s="170" t="str">
        <f t="shared" si="279"/>
        <v>1.79969740403518+2.00111752097026i</v>
      </c>
      <c r="N911" s="170" t="str">
        <f t="shared" si="263"/>
        <v>1+2239.36644299296i</v>
      </c>
      <c r="O911" s="170" t="str">
        <f t="shared" si="264"/>
        <v>-0.38824956993149+3.27557708455964i</v>
      </c>
      <c r="P911" s="170" t="str">
        <f t="shared" si="280"/>
        <v>-7335.6056541695-866.157481326468i</v>
      </c>
      <c r="Q911" s="170" t="str">
        <f t="shared" si="265"/>
        <v>-0.0494993544011796-0.0434853664529067i</v>
      </c>
      <c r="R911" s="170" t="str">
        <f t="shared" si="266"/>
        <v>10000-82.7954134622564i</v>
      </c>
      <c r="S911" s="170" t="str">
        <f t="shared" si="267"/>
        <v>-6789.22390390501i</v>
      </c>
      <c r="T911" s="170" t="str">
        <f t="shared" si="276"/>
        <v>3130.83178492452-4637.71025336214i</v>
      </c>
      <c r="U911" s="170" t="str">
        <f t="shared" si="268"/>
        <v>-0.329561240518371+0.4881800266697i</v>
      </c>
      <c r="V911" s="170"/>
    </row>
    <row r="912" spans="1:22" x14ac:dyDescent="0.2">
      <c r="A912" s="8"/>
      <c r="B912" s="170">
        <f t="shared" si="277"/>
        <v>5.3749999999999067</v>
      </c>
      <c r="C912" s="170">
        <f t="shared" si="278"/>
        <v>237137.37056611502</v>
      </c>
      <c r="D912" s="170">
        <f t="shared" si="269"/>
        <v>237.13737056611501</v>
      </c>
      <c r="E912" s="170">
        <f t="shared" si="270"/>
        <v>-23.737481837731252</v>
      </c>
      <c r="F912" s="170">
        <f t="shared" si="271"/>
        <v>-139.1404974082551</v>
      </c>
      <c r="G912" s="170">
        <f t="shared" si="272"/>
        <v>-4.6657573905906249</v>
      </c>
      <c r="H912" s="170">
        <f t="shared" si="273"/>
        <v>123.72072114052453</v>
      </c>
      <c r="I912" s="170">
        <f t="shared" si="274"/>
        <v>-28.403239228321876</v>
      </c>
      <c r="J912" s="170">
        <f t="shared" si="275"/>
        <v>-15.419776267730569</v>
      </c>
      <c r="K912" s="170" t="str">
        <f t="shared" si="261"/>
        <v>1+2.36962824376976i</v>
      </c>
      <c r="L912" s="170" t="str">
        <f t="shared" si="262"/>
        <v>1-0.345338873996736i</v>
      </c>
      <c r="M912" s="170" t="str">
        <f t="shared" si="279"/>
        <v>1.81832474949431+2.02428936977302i</v>
      </c>
      <c r="N912" s="170" t="str">
        <f t="shared" si="263"/>
        <v>1+2265.29708429074i</v>
      </c>
      <c r="O912" s="170" t="str">
        <f t="shared" si="264"/>
        <v>-0.42058605644767+3.31350647958507i</v>
      </c>
      <c r="P912" s="170" t="str">
        <f t="shared" si="280"/>
        <v>-7506.49715303898-949.438860884662i</v>
      </c>
      <c r="Q912" s="170" t="str">
        <f t="shared" si="265"/>
        <v>-0.0491846098177295-0.0425442330119843i</v>
      </c>
      <c r="R912" s="170" t="str">
        <f t="shared" si="266"/>
        <v>10000-81.8476622015138i</v>
      </c>
      <c r="S912" s="170" t="str">
        <f t="shared" si="267"/>
        <v>-6711.50830052418i</v>
      </c>
      <c r="T912" s="170" t="str">
        <f t="shared" si="276"/>
        <v>3082.06915363351-4617.74901428727i</v>
      </c>
      <c r="U912" s="170" t="str">
        <f t="shared" si="268"/>
        <v>-0.324428331961423+0.486078843609187i</v>
      </c>
      <c r="V912" s="170"/>
    </row>
    <row r="913" spans="1:22" x14ac:dyDescent="0.2">
      <c r="A913" s="8"/>
      <c r="B913" s="170">
        <f t="shared" si="277"/>
        <v>5.3799999999999066</v>
      </c>
      <c r="C913" s="170">
        <f t="shared" si="278"/>
        <v>239883.29190189793</v>
      </c>
      <c r="D913" s="170">
        <f t="shared" si="269"/>
        <v>239.88329190189793</v>
      </c>
      <c r="E913" s="170">
        <f t="shared" si="270"/>
        <v>-23.851113859063378</v>
      </c>
      <c r="F913" s="170">
        <f t="shared" si="271"/>
        <v>-139.58411112742513</v>
      </c>
      <c r="G913" s="170">
        <f t="shared" si="272"/>
        <v>-4.7344350540241944</v>
      </c>
      <c r="H913" s="170">
        <f t="shared" si="273"/>
        <v>123.42012808610812</v>
      </c>
      <c r="I913" s="170">
        <f t="shared" si="274"/>
        <v>-28.585548913087571</v>
      </c>
      <c r="J913" s="170">
        <f t="shared" si="275"/>
        <v>-16.16398304131701</v>
      </c>
      <c r="K913" s="170" t="str">
        <f t="shared" si="261"/>
        <v>1+2.39706724563145i</v>
      </c>
      <c r="L913" s="170" t="str">
        <f t="shared" si="262"/>
        <v>1-0.349337709692346i</v>
      </c>
      <c r="M913" s="170" t="str">
        <f t="shared" si="279"/>
        <v>1.83738598156743+2.0477295359391i</v>
      </c>
      <c r="N913" s="170" t="str">
        <f t="shared" si="263"/>
        <v>1+2291.52798826337i</v>
      </c>
      <c r="O913" s="170" t="str">
        <f t="shared" si="264"/>
        <v>-0.45367575649463+3.3518750763053i</v>
      </c>
      <c r="P913" s="170" t="str">
        <f t="shared" si="280"/>
        <v>-7681.36922627251-1036.2588185277i</v>
      </c>
      <c r="Q913" s="170" t="str">
        <f t="shared" si="265"/>
        <v>-0.0488690092050398-0.0416141602886778i</v>
      </c>
      <c r="R913" s="170" t="str">
        <f t="shared" si="266"/>
        <v>10000-80.9107597597425i</v>
      </c>
      <c r="S913" s="170" t="str">
        <f t="shared" si="267"/>
        <v>-6634.68230029887i</v>
      </c>
      <c r="T913" s="170" t="str">
        <f t="shared" si="276"/>
        <v>3033.71846396295-4597.36043402275i</v>
      </c>
      <c r="U913" s="170" t="str">
        <f t="shared" si="268"/>
        <v>-0.319338785680311+0.483932677265553i</v>
      </c>
      <c r="V913" s="170"/>
    </row>
    <row r="914" spans="1:22" x14ac:dyDescent="0.2">
      <c r="A914" s="8"/>
      <c r="B914" s="170">
        <f t="shared" si="277"/>
        <v>5.3849999999999065</v>
      </c>
      <c r="C914" s="170">
        <f t="shared" si="278"/>
        <v>242661.00950818943</v>
      </c>
      <c r="D914" s="170">
        <f t="shared" si="269"/>
        <v>242.66100950818944</v>
      </c>
      <c r="E914" s="170">
        <f t="shared" si="270"/>
        <v>-23.964836703996717</v>
      </c>
      <c r="F914" s="170">
        <f t="shared" si="271"/>
        <v>-140.03141711316948</v>
      </c>
      <c r="G914" s="170">
        <f t="shared" si="272"/>
        <v>-4.8036057961600074</v>
      </c>
      <c r="H914" s="170">
        <f t="shared" si="273"/>
        <v>123.12080346035007</v>
      </c>
      <c r="I914" s="170">
        <f t="shared" si="274"/>
        <v>-28.768442500156723</v>
      </c>
      <c r="J914" s="170">
        <f t="shared" si="275"/>
        <v>-16.910613652819407</v>
      </c>
      <c r="K914" s="170" t="str">
        <f t="shared" si="261"/>
        <v>1+2.42482397616014i</v>
      </c>
      <c r="L914" s="170" t="str">
        <f t="shared" si="262"/>
        <v>1-0.353382849722986i</v>
      </c>
      <c r="M914" s="170" t="str">
        <f t="shared" si="279"/>
        <v>1.85689120677209+2.07144112643715i</v>
      </c>
      <c r="N914" s="170" t="str">
        <f t="shared" si="263"/>
        <v>1+2318.06263178874i</v>
      </c>
      <c r="O914" s="170" t="str">
        <f t="shared" si="264"/>
        <v>-0.48753621466938+3.39068796043627i</v>
      </c>
      <c r="P914" s="170" t="str">
        <f t="shared" si="280"/>
        <v>-7860.31459335796-1126.74879290839i</v>
      </c>
      <c r="Q914" s="170" t="str">
        <f t="shared" si="265"/>
        <v>-0.0485525273193011-0.0406950608436619i</v>
      </c>
      <c r="R914" s="170" t="str">
        <f t="shared" si="266"/>
        <v>10000-79.9845819515378i</v>
      </c>
      <c r="S914" s="170" t="str">
        <f t="shared" si="267"/>
        <v>-6558.7357200261i</v>
      </c>
      <c r="T914" s="170" t="str">
        <f t="shared" si="276"/>
        <v>2985.78717126508-4576.55512889991i</v>
      </c>
      <c r="U914" s="170" t="str">
        <f t="shared" si="268"/>
        <v>-0.314293386448956+0.48174264514736i</v>
      </c>
      <c r="V914" s="170"/>
    </row>
    <row r="915" spans="1:22" x14ac:dyDescent="0.2">
      <c r="A915" s="8"/>
      <c r="B915" s="170">
        <f t="shared" si="277"/>
        <v>5.3899999999999064</v>
      </c>
      <c r="C915" s="170">
        <f t="shared" si="278"/>
        <v>245470.89156845029</v>
      </c>
      <c r="D915" s="170">
        <f t="shared" si="269"/>
        <v>245.4708915684503</v>
      </c>
      <c r="E915" s="170">
        <f t="shared" si="270"/>
        <v>-24.078652087622203</v>
      </c>
      <c r="F915" s="170">
        <f t="shared" si="271"/>
        <v>-140.4824158999707</v>
      </c>
      <c r="G915" s="170">
        <f t="shared" si="272"/>
        <v>-4.8732652868418684</v>
      </c>
      <c r="H915" s="170">
        <f t="shared" si="273"/>
        <v>122.82277647952874</v>
      </c>
      <c r="I915" s="170">
        <f t="shared" si="274"/>
        <v>-28.95191737446407</v>
      </c>
      <c r="J915" s="170">
        <f t="shared" si="275"/>
        <v>-17.659639420441962</v>
      </c>
      <c r="K915" s="170" t="str">
        <f t="shared" si="261"/>
        <v>1+2.45290211448039i</v>
      </c>
      <c r="L915" s="170" t="str">
        <f t="shared" si="262"/>
        <v>1-0.357474830267585i</v>
      </c>
      <c r="M915" s="170" t="str">
        <f t="shared" si="279"/>
        <v>1.87685076703688+2.09542728421281i</v>
      </c>
      <c r="N915" s="170" t="str">
        <f t="shared" si="263"/>
        <v>1+2344.90453200512i</v>
      </c>
      <c r="O915" s="170" t="str">
        <f t="shared" si="264"/>
        <v>-0.52218538423501+3.42995027658373i</v>
      </c>
      <c r="P915" s="170" t="str">
        <f t="shared" si="280"/>
        <v>-8043.42813349764-1221.04492376293i</v>
      </c>
      <c r="Q915" s="170" t="str">
        <f t="shared" si="265"/>
        <v>-0.048235140173461-0.0397868501500078i</v>
      </c>
      <c r="R915" s="170" t="str">
        <f t="shared" si="266"/>
        <v>10000-79.0690060130342i</v>
      </c>
      <c r="S915" s="170" t="str">
        <f t="shared" si="267"/>
        <v>-6483.6584930688i</v>
      </c>
      <c r="T915" s="170" t="str">
        <f t="shared" si="276"/>
        <v>2938.2823817399-4555.34383439758i</v>
      </c>
      <c r="U915" s="170" t="str">
        <f t="shared" si="268"/>
        <v>-0.309292882288411+0.479509877305009i</v>
      </c>
      <c r="V915" s="170"/>
    </row>
    <row r="916" spans="1:22" x14ac:dyDescent="0.2">
      <c r="A916" s="8"/>
      <c r="B916" s="170">
        <f t="shared" si="277"/>
        <v>5.3949999999999063</v>
      </c>
      <c r="C916" s="170">
        <f t="shared" si="278"/>
        <v>248313.31052950365</v>
      </c>
      <c r="D916" s="170">
        <f t="shared" si="269"/>
        <v>248.31331052950364</v>
      </c>
      <c r="E916" s="170">
        <f t="shared" si="270"/>
        <v>-24.192561686827364</v>
      </c>
      <c r="F916" s="170">
        <f t="shared" si="271"/>
        <v>-140.93710679638596</v>
      </c>
      <c r="G916" s="170">
        <f t="shared" si="272"/>
        <v>-4.9434091248218381</v>
      </c>
      <c r="H916" s="170">
        <f t="shared" si="273"/>
        <v>122.52607561454056</v>
      </c>
      <c r="I916" s="170">
        <f t="shared" si="274"/>
        <v>-29.135970811649202</v>
      </c>
      <c r="J916" s="170">
        <f t="shared" si="275"/>
        <v>-18.411031181845402</v>
      </c>
      <c r="K916" s="170" t="str">
        <f t="shared" si="261"/>
        <v>1+2.48130538231902i</v>
      </c>
      <c r="L916" s="170" t="str">
        <f t="shared" si="262"/>
        <v>1-0.361614193713734i</v>
      </c>
      <c r="M916" s="170" t="str">
        <f t="shared" si="279"/>
        <v>1.89727524518484+2.11969118860529i</v>
      </c>
      <c r="N916" s="170" t="str">
        <f t="shared" si="263"/>
        <v>1+2372.0572467773i</v>
      </c>
      <c r="O916" s="170" t="str">
        <f t="shared" si="264"/>
        <v>-0.55764163663989+3.46966722892516i</v>
      </c>
      <c r="P916" s="170" t="str">
        <f t="shared" si="280"/>
        <v>-8230.80693591428-1319.28821806748i</v>
      </c>
      <c r="Q916" s="170" t="str">
        <f t="shared" si="265"/>
        <v>-0.0479168251009975-0.0388894465308031i</v>
      </c>
      <c r="R916" s="170" t="str">
        <f t="shared" si="266"/>
        <v>10000-78.1639105856331i</v>
      </c>
      <c r="S916" s="170" t="str">
        <f t="shared" si="267"/>
        <v>-6409.44066802191i</v>
      </c>
      <c r="T916" s="170" t="str">
        <f t="shared" si="276"/>
        <v>2891.21085162397-4533.73739215036i</v>
      </c>
      <c r="U916" s="170" t="str">
        <f t="shared" si="268"/>
        <v>-0.304337984381471+0.477235514963196i</v>
      </c>
      <c r="V916" s="170"/>
    </row>
    <row r="917" spans="1:22" x14ac:dyDescent="0.2">
      <c r="A917" s="8"/>
      <c r="B917" s="170">
        <f t="shared" si="277"/>
        <v>5.3999999999999062</v>
      </c>
      <c r="C917" s="170">
        <f t="shared" si="278"/>
        <v>251188.64315090401</v>
      </c>
      <c r="D917" s="170">
        <f t="shared" si="269"/>
        <v>251.188643150904</v>
      </c>
      <c r="E917" s="170">
        <f t="shared" si="270"/>
        <v>-24.306567137106192</v>
      </c>
      <c r="F917" s="170">
        <f t="shared" si="271"/>
        <v>-141.39548786693246</v>
      </c>
      <c r="G917" s="170">
        <f t="shared" si="272"/>
        <v>-5.0140328413496702</v>
      </c>
      <c r="H917" s="170">
        <f t="shared" si="273"/>
        <v>122.23072858434625</v>
      </c>
      <c r="I917" s="170">
        <f t="shared" si="274"/>
        <v>-29.320599978455864</v>
      </c>
      <c r="J917" s="170">
        <f t="shared" si="275"/>
        <v>-19.164759282586203</v>
      </c>
      <c r="K917" s="170" t="str">
        <f t="shared" si="261"/>
        <v>1+2.51003754449843i</v>
      </c>
      <c r="L917" s="170" t="str">
        <f t="shared" si="262"/>
        <v>1-0.365801488729572i</v>
      </c>
      <c r="M917" s="170" t="str">
        <f t="shared" si="279"/>
        <v>1.91817547054465+2.14423605576886i</v>
      </c>
      <c r="N917" s="170" t="str">
        <f t="shared" si="263"/>
        <v>1+2399.52437516822i</v>
      </c>
      <c r="O917" s="170" t="str">
        <f t="shared" si="264"/>
        <v>-0.59392377125833+3.50984408189956i</v>
      </c>
      <c r="P917" s="170" t="str">
        <f t="shared" si="280"/>
        <v>-8422.55035132918-1421.6247220443i</v>
      </c>
      <c r="Q917" s="170" t="str">
        <f t="shared" si="265"/>
        <v>-0.047597560818113-0.0380027710943834i</v>
      </c>
      <c r="R917" s="170" t="str">
        <f t="shared" si="266"/>
        <v>10000-77.2691756999159i</v>
      </c>
      <c r="S917" s="170" t="str">
        <f t="shared" si="267"/>
        <v>-6336.07240739308i</v>
      </c>
      <c r="T917" s="170" t="str">
        <f t="shared" si="276"/>
        <v>2844.57898691692-4511.7467370744i</v>
      </c>
      <c r="U917" s="170" t="str">
        <f t="shared" si="268"/>
        <v>-0.299429367043887+0.474920709165727i</v>
      </c>
      <c r="V917" s="170"/>
    </row>
    <row r="918" spans="1:22" x14ac:dyDescent="0.2">
      <c r="A918" s="8"/>
      <c r="B918" s="170">
        <f t="shared" si="277"/>
        <v>5.4049999999999061</v>
      </c>
      <c r="C918" s="170">
        <f t="shared" si="278"/>
        <v>254097.27055487587</v>
      </c>
      <c r="D918" s="170">
        <f t="shared" si="269"/>
        <v>254.09727055487588</v>
      </c>
      <c r="E918" s="170">
        <f t="shared" si="270"/>
        <v>-24.4206700293735</v>
      </c>
      <c r="F918" s="170">
        <f t="shared" si="271"/>
        <v>-141.85755591449066</v>
      </c>
      <c r="G918" s="170">
        <f t="shared" si="272"/>
        <v>-5.0851319037618428</v>
      </c>
      <c r="H918" s="170">
        <f t="shared" si="273"/>
        <v>121.93676235028039</v>
      </c>
      <c r="I918" s="170">
        <f t="shared" si="274"/>
        <v>-29.505801933135345</v>
      </c>
      <c r="J918" s="170">
        <f t="shared" si="275"/>
        <v>-19.920793564210271</v>
      </c>
      <c r="K918" s="170" t="str">
        <f t="shared" si="261"/>
        <v>1+2.53910240943557i</v>
      </c>
      <c r="L918" s="170" t="str">
        <f t="shared" si="262"/>
        <v>1-0.370037270336519i</v>
      </c>
      <c r="M918" s="170" t="str">
        <f t="shared" si="279"/>
        <v>1.93956252469242+2.16906513909905i</v>
      </c>
      <c r="N918" s="170" t="str">
        <f t="shared" si="263"/>
        <v>1+2427.30955791599i</v>
      </c>
      <c r="O918" s="170" t="str">
        <f t="shared" si="264"/>
        <v>-0.63105102535835+3.5504861609053i</v>
      </c>
      <c r="P918" s="170" t="str">
        <f t="shared" si="280"/>
        <v>-8618.76004463924-1528.2056992241i</v>
      </c>
      <c r="Q918" s="170" t="str">
        <f t="shared" si="265"/>
        <v>-0.0472773274842528-0.0371267476672004i</v>
      </c>
      <c r="R918" s="170" t="str">
        <f t="shared" si="266"/>
        <v>10000-76.3846827597426i</v>
      </c>
      <c r="S918" s="170" t="str">
        <f t="shared" si="267"/>
        <v>-6263.54398629889i</v>
      </c>
      <c r="T918" s="170" t="str">
        <f t="shared" si="276"/>
        <v>2798.39284363331-4489.38288463495i</v>
      </c>
      <c r="U918" s="170" t="str">
        <f t="shared" si="268"/>
        <v>-0.294567667750875+0.472566619435259i</v>
      </c>
      <c r="V918" s="170"/>
    </row>
    <row r="919" spans="1:22" x14ac:dyDescent="0.2">
      <c r="A919" s="8"/>
      <c r="B919" s="170">
        <f t="shared" si="277"/>
        <v>5.409999999999906</v>
      </c>
      <c r="C919" s="170">
        <f t="shared" si="278"/>
        <v>257039.5782768311</v>
      </c>
      <c r="D919" s="170">
        <f t="shared" si="269"/>
        <v>257.03957827683109</v>
      </c>
      <c r="E919" s="170">
        <f t="shared" si="270"/>
        <v>-24.534871906786403</v>
      </c>
      <c r="F919" s="170">
        <f t="shared" si="271"/>
        <v>-142.32330646323999</v>
      </c>
      <c r="G919" s="170">
        <f t="shared" si="272"/>
        <v>-5.1567017190655786</v>
      </c>
      <c r="H919" s="170">
        <f t="shared" si="273"/>
        <v>121.64420311121449</v>
      </c>
      <c r="I919" s="170">
        <f t="shared" si="274"/>
        <v>-29.69157362585198</v>
      </c>
      <c r="J919" s="170">
        <f t="shared" si="275"/>
        <v>-20.679103352025493</v>
      </c>
      <c r="K919" s="170" t="str">
        <f t="shared" si="261"/>
        <v>1+2.56850382964683i</v>
      </c>
      <c r="L919" s="170" t="str">
        <f t="shared" si="262"/>
        <v>1-0.374322099982838i</v>
      </c>
      <c r="M919" s="170" t="str">
        <f t="shared" si="279"/>
        <v>1.96144774732736+2.19418172966399i</v>
      </c>
      <c r="N919" s="170" t="str">
        <f t="shared" si="263"/>
        <v>1+2455.41647791649i</v>
      </c>
      <c r="O919" s="170" t="str">
        <f t="shared" si="264"/>
        <v>-0.66904308430154+3.5915988530059i</v>
      </c>
      <c r="P919" s="170" t="str">
        <f t="shared" si="280"/>
        <v>-8819.54004882095-1639.18781477707i</v>
      </c>
      <c r="Q919" s="170" t="str">
        <f t="shared" si="265"/>
        <v>-0.0469561067608416-0.0362613027243792i</v>
      </c>
      <c r="R919" s="170" t="str">
        <f t="shared" si="266"/>
        <v>10000-75.510314526532i</v>
      </c>
      <c r="S919" s="170" t="str">
        <f t="shared" si="267"/>
        <v>-6191.84579117563i</v>
      </c>
      <c r="T919" s="170" t="str">
        <f t="shared" si="276"/>
        <v>2752.65812856553-4466.65691827805i</v>
      </c>
      <c r="U919" s="170" t="str">
        <f t="shared" si="268"/>
        <v>-0.289753487217425+0.470174412450322i</v>
      </c>
      <c r="V919" s="170"/>
    </row>
    <row r="920" spans="1:22" x14ac:dyDescent="0.2">
      <c r="A920" s="8"/>
      <c r="B920" s="170">
        <f t="shared" si="277"/>
        <v>5.4149999999999059</v>
      </c>
      <c r="C920" s="170">
        <f t="shared" si="278"/>
        <v>260015.95631647125</v>
      </c>
      <c r="D920" s="170">
        <f t="shared" si="269"/>
        <v>260.01595631647126</v>
      </c>
      <c r="E920" s="170">
        <f t="shared" si="270"/>
        <v>-24.649174261578395</v>
      </c>
      <c r="F920" s="170">
        <f t="shared" si="271"/>
        <v>-142.79273374215711</v>
      </c>
      <c r="G920" s="170">
        <f t="shared" si="272"/>
        <v>-5.2287376375124319</v>
      </c>
      <c r="H920" s="170">
        <f t="shared" si="273"/>
        <v>121.3530762995602</v>
      </c>
      <c r="I920" s="170">
        <f t="shared" si="274"/>
        <v>-29.877911899090826</v>
      </c>
      <c r="J920" s="170">
        <f t="shared" si="275"/>
        <v>-21.439657442596911</v>
      </c>
      <c r="K920" s="170" t="str">
        <f t="shared" si="261"/>
        <v>1+2.5982457022586i</v>
      </c>
      <c r="L920" s="170" t="str">
        <f t="shared" si="262"/>
        <v>1-0.378656545618059i</v>
      </c>
      <c r="M920" s="170" t="str">
        <f t="shared" si="279"/>
        <v>1.98384274228421+2.21958915664054i</v>
      </c>
      <c r="N920" s="170" t="str">
        <f t="shared" si="263"/>
        <v>1+2483.84886071153i</v>
      </c>
      <c r="O920" s="170" t="str">
        <f t="shared" si="264"/>
        <v>-0.70792009198043+3.63318760764419i</v>
      </c>
      <c r="P920" s="170" t="str">
        <f t="shared" si="280"/>
        <v>-9024.99682009025-1754.73332633275i</v>
      </c>
      <c r="Q920" s="170" t="str">
        <f t="shared" si="265"/>
        <v>-0.0466338818681272-0.0354063653179984i</v>
      </c>
      <c r="R920" s="170" t="str">
        <f t="shared" si="266"/>
        <v>10000-74.6459551037219i</v>
      </c>
      <c r="S920" s="170" t="str">
        <f t="shared" si="267"/>
        <v>-6120.96831850521i</v>
      </c>
      <c r="T920" s="170" t="str">
        <f t="shared" si="276"/>
        <v>2707.38020054286-4443.57997704826i</v>
      </c>
      <c r="U920" s="170" t="str">
        <f t="shared" si="268"/>
        <v>-0.284987389530828+0.467745260741923i</v>
      </c>
      <c r="V920" s="170"/>
    </row>
    <row r="921" spans="1:22" x14ac:dyDescent="0.2">
      <c r="A921" s="8"/>
      <c r="B921" s="170">
        <f t="shared" si="277"/>
        <v>5.4199999999999058</v>
      </c>
      <c r="C921" s="170">
        <f t="shared" si="278"/>
        <v>263026.79918948159</v>
      </c>
      <c r="D921" s="170">
        <f t="shared" si="269"/>
        <v>263.02679918948161</v>
      </c>
      <c r="E921" s="170">
        <f t="shared" si="270"/>
        <v>-24.763578531908223</v>
      </c>
      <c r="F921" s="170">
        <f t="shared" si="271"/>
        <v>-143.26583066909953</v>
      </c>
      <c r="G921" s="170">
        <f t="shared" si="272"/>
        <v>-5.3012349561563168</v>
      </c>
      <c r="H921" s="170">
        <f t="shared" si="273"/>
        <v>121.063406578102</v>
      </c>
      <c r="I921" s="170">
        <f t="shared" si="274"/>
        <v>-30.064813488064541</v>
      </c>
      <c r="J921" s="170">
        <f t="shared" si="275"/>
        <v>-22.202424090997525</v>
      </c>
      <c r="K921" s="170" t="str">
        <f t="shared" si="261"/>
        <v>1+2.62833196952388i</v>
      </c>
      <c r="L921" s="170" t="str">
        <f t="shared" si="262"/>
        <v>1-0.383041181768254i</v>
      </c>
      <c r="M921" s="170" t="str">
        <f t="shared" si="279"/>
        <v>2.00675938368571+2.24529078775563i</v>
      </c>
      <c r="N921" s="170" t="str">
        <f t="shared" si="263"/>
        <v>1+2512.61047498264i</v>
      </c>
      <c r="O921" s="170" t="str">
        <f t="shared" si="264"/>
        <v>-0.74770266149906+3.67525793736453i</v>
      </c>
      <c r="P921" s="170" t="str">
        <f t="shared" si="280"/>
        <v>-9235.23929434671-1875.01028151757i</v>
      </c>
      <c r="Q921" s="170" t="str">
        <f t="shared" si="265"/>
        <v>-0.0463106376400328-0.0345618670031525i</v>
      </c>
      <c r="R921" s="170" t="str">
        <f t="shared" si="266"/>
        <v>10000-73.7914899214072i</v>
      </c>
      <c r="S921" s="170" t="str">
        <f t="shared" si="267"/>
        <v>-6050.90217355539i</v>
      </c>
      <c r="T921" s="170" t="str">
        <f t="shared" si="276"/>
        <v>2662.56407217083-4420.16324341283i</v>
      </c>
      <c r="U921" s="170" t="str">
        <f t="shared" si="268"/>
        <v>-0.280269902333772+0.465280341411877i</v>
      </c>
      <c r="V921" s="170"/>
    </row>
    <row r="922" spans="1:22" x14ac:dyDescent="0.2">
      <c r="A922" s="8"/>
      <c r="B922" s="170">
        <f t="shared" si="277"/>
        <v>5.4249999999999057</v>
      </c>
      <c r="C922" s="170">
        <f t="shared" si="278"/>
        <v>266072.50597982371</v>
      </c>
      <c r="D922" s="170">
        <f t="shared" si="269"/>
        <v>266.07250597982369</v>
      </c>
      <c r="E922" s="170">
        <f t="shared" si="270"/>
        <v>-24.878086098729039</v>
      </c>
      <c r="F922" s="170">
        <f t="shared" si="271"/>
        <v>-143.74258883550627</v>
      </c>
      <c r="G922" s="170">
        <f t="shared" si="272"/>
        <v>-5.3741889223913786</v>
      </c>
      <c r="H922" s="170">
        <f t="shared" si="273"/>
        <v>120.77521783764189</v>
      </c>
      <c r="I922" s="170">
        <f t="shared" si="274"/>
        <v>-30.252275021120418</v>
      </c>
      <c r="J922" s="170">
        <f t="shared" si="275"/>
        <v>-22.967370997864379</v>
      </c>
      <c r="K922" s="170" t="str">
        <f t="shared" si="261"/>
        <v>1+2.65876661934481i</v>
      </c>
      <c r="L922" s="170" t="str">
        <f t="shared" si="262"/>
        <v>1-0.387476589612197i</v>
      </c>
      <c r="M922" s="170" t="str">
        <f t="shared" si="279"/>
        <v>2.03020982223848+2.27129002973261i</v>
      </c>
      <c r="N922" s="170" t="str">
        <f t="shared" si="263"/>
        <v>1+2541.70513305064i</v>
      </c>
      <c r="O922" s="170" t="str">
        <f t="shared" si="264"/>
        <v>-0.78841188610241+3.71781541854357i</v>
      </c>
      <c r="P922" s="170" t="str">
        <f t="shared" si="280"/>
        <v>-9450.37894493311-2000.19272244609i</v>
      </c>
      <c r="Q922" s="170" t="str">
        <f t="shared" si="265"/>
        <v>-0.045986360576908-0.0337277417618396i</v>
      </c>
      <c r="R922" s="170" t="str">
        <f t="shared" si="266"/>
        <v>10000-72.9468057211536i</v>
      </c>
      <c r="S922" s="170" t="str">
        <f t="shared" si="267"/>
        <v>-5981.63806913459i</v>
      </c>
      <c r="T922" s="170" t="str">
        <f t="shared" si="276"/>
        <v>2618.214412034-4396.41793131155i</v>
      </c>
      <c r="U922" s="170" t="str">
        <f t="shared" si="268"/>
        <v>-0.275601517056211+0.462780834874901i</v>
      </c>
      <c r="V922" s="170"/>
    </row>
    <row r="923" spans="1:22" x14ac:dyDescent="0.2">
      <c r="A923" s="8"/>
      <c r="B923" s="170">
        <f t="shared" si="277"/>
        <v>5.4299999999999056</v>
      </c>
      <c r="C923" s="170">
        <f t="shared" si="278"/>
        <v>269153.48039263312</v>
      </c>
      <c r="D923" s="170">
        <f t="shared" si="269"/>
        <v>269.15348039263313</v>
      </c>
      <c r="E923" s="170">
        <f t="shared" si="270"/>
        <v>-24.992698282680685</v>
      </c>
      <c r="F923" s="170">
        <f t="shared" si="271"/>
        <v>-144.22299849173109</v>
      </c>
      <c r="G923" s="170">
        <f t="shared" si="272"/>
        <v>-5.447594737465141</v>
      </c>
      <c r="H923" s="170">
        <f t="shared" si="273"/>
        <v>120.48853319544256</v>
      </c>
      <c r="I923" s="170">
        <f t="shared" si="274"/>
        <v>-30.440293020145827</v>
      </c>
      <c r="J923" s="170">
        <f t="shared" si="275"/>
        <v>-23.734465296288533</v>
      </c>
      <c r="K923" s="170" t="str">
        <f t="shared" si="261"/>
        <v>1+2.68955368580126i</v>
      </c>
      <c r="L923" s="170" t="str">
        <f t="shared" si="262"/>
        <v>1-0.391963357058392i</v>
      </c>
      <c r="M923" s="170" t="str">
        <f t="shared" si="279"/>
        <v>2.05420649167543+2.29759032874287i</v>
      </c>
      <c r="N923" s="170" t="str">
        <f t="shared" si="263"/>
        <v>1+2571.13669138094i</v>
      </c>
      <c r="O923" s="170" t="str">
        <f t="shared" si="264"/>
        <v>-0.8300693503602+3.76086569212934i</v>
      </c>
      <c r="P923" s="170" t="str">
        <f t="shared" si="280"/>
        <v>-9670.52984173988-2130.46089740972i</v>
      </c>
      <c r="Q923" s="170" t="str">
        <f t="shared" si="265"/>
        <v>-0.0456610388960731-0.0329039259247492i</v>
      </c>
      <c r="R923" s="170" t="str">
        <f t="shared" si="266"/>
        <v>10000-72.1117905409848i</v>
      </c>
      <c r="S923" s="170" t="str">
        <f t="shared" si="267"/>
        <v>-5913.16682436077i</v>
      </c>
      <c r="T923" s="170" t="str">
        <f t="shared" si="276"/>
        <v>2574.33554734483-4372.35527445033i</v>
      </c>
      <c r="U923" s="170" t="str">
        <f t="shared" si="268"/>
        <v>-0.270982689194193+0.460247923626351i</v>
      </c>
      <c r="V923" s="170"/>
    </row>
    <row r="924" spans="1:22" x14ac:dyDescent="0.2">
      <c r="A924" s="8"/>
      <c r="B924" s="170">
        <f t="shared" si="277"/>
        <v>5.4349999999999055</v>
      </c>
      <c r="C924" s="170">
        <f t="shared" si="278"/>
        <v>272270.13080773212</v>
      </c>
      <c r="D924" s="170">
        <f t="shared" si="269"/>
        <v>272.27013080773213</v>
      </c>
      <c r="E924" s="170">
        <f t="shared" si="270"/>
        <v>-25.107416341011053</v>
      </c>
      <c r="F924" s="170">
        <f t="shared" si="271"/>
        <v>-144.70704853305165</v>
      </c>
      <c r="G924" s="170">
        <f t="shared" si="272"/>
        <v>-5.5214475599619934</v>
      </c>
      <c r="H924" s="170">
        <f t="shared" si="273"/>
        <v>120.20337499444929</v>
      </c>
      <c r="I924" s="170">
        <f t="shared" si="274"/>
        <v>-30.628863900973045</v>
      </c>
      <c r="J924" s="170">
        <f t="shared" si="275"/>
        <v>-24.503673538602357</v>
      </c>
      <c r="K924" s="170" t="str">
        <f t="shared" si="261"/>
        <v>1+2.72069724968553i</v>
      </c>
      <c r="L924" s="170" t="str">
        <f t="shared" si="262"/>
        <v>1-0.396502078823006i</v>
      </c>
      <c r="M924" s="170" t="str">
        <f t="shared" si="279"/>
        <v>2.07876211534835+2.32419517086252i</v>
      </c>
      <c r="N924" s="170" t="str">
        <f t="shared" si="263"/>
        <v>1+2600.90905109474i</v>
      </c>
      <c r="O924" s="170" t="str">
        <f t="shared" si="264"/>
        <v>-0.8726971416114+3.80441446438897i</v>
      </c>
      <c r="P924" s="170" t="str">
        <f t="shared" si="280"/>
        <v>-9895.80871168663-2266.00148001721i</v>
      </c>
      <c r="Q924" s="170" t="str">
        <f t="shared" si="265"/>
        <v>-0.0453346625800521-0.0320903580909951i</v>
      </c>
      <c r="R924" s="170" t="str">
        <f t="shared" si="266"/>
        <v>10000-71.2863337005434i</v>
      </c>
      <c r="S924" s="170" t="str">
        <f t="shared" si="267"/>
        <v>-5845.47936344456i</v>
      </c>
      <c r="T924" s="170" t="str">
        <f t="shared" si="276"/>
        <v>2530.93146702039-4347.98651485542i</v>
      </c>
      <c r="U924" s="170" t="str">
        <f t="shared" si="268"/>
        <v>-0.266413838633726+0.457682791037413i</v>
      </c>
      <c r="V924" s="170"/>
    </row>
    <row r="925" spans="1:22" x14ac:dyDescent="0.2">
      <c r="A925" s="8"/>
      <c r="B925" s="170">
        <f t="shared" si="277"/>
        <v>5.4399999999999054</v>
      </c>
      <c r="C925" s="170">
        <f t="shared" si="278"/>
        <v>275422.87033375684</v>
      </c>
      <c r="D925" s="170">
        <f t="shared" si="269"/>
        <v>275.42287033375686</v>
      </c>
      <c r="E925" s="170">
        <f t="shared" si="270"/>
        <v>-25.222241464528793</v>
      </c>
      <c r="F925" s="170">
        <f t="shared" si="271"/>
        <v>-145.19472648636255</v>
      </c>
      <c r="G925" s="170">
        <f t="shared" si="272"/>
        <v>-5.5957425092530046</v>
      </c>
      <c r="H925" s="170">
        <f t="shared" si="273"/>
        <v>119.91976480327739</v>
      </c>
      <c r="I925" s="170">
        <f t="shared" si="274"/>
        <v>-30.817983973781796</v>
      </c>
      <c r="J925" s="170">
        <f t="shared" si="275"/>
        <v>-25.274961683085166</v>
      </c>
      <c r="K925" s="170" t="str">
        <f t="shared" si="261"/>
        <v>1+2.7522014390433i</v>
      </c>
      <c r="L925" s="170" t="str">
        <f t="shared" si="262"/>
        <v>1-0.401093356508692i</v>
      </c>
      <c r="M925" s="170" t="str">
        <f t="shared" si="279"/>
        <v>2.10388971297393+2.35110808253461i</v>
      </c>
      <c r="N925" s="170" t="str">
        <f t="shared" si="263"/>
        <v>1+2631.02615848604i</v>
      </c>
      <c r="O925" s="170" t="str">
        <f t="shared" si="264"/>
        <v>-0.91631786167512+3.84846750766506i</v>
      </c>
      <c r="P925" s="170" t="str">
        <f t="shared" si="280"/>
        <v>-10126.335000612-2407.00779604757i</v>
      </c>
      <c r="Q925" s="170" t="str">
        <f t="shared" si="265"/>
        <v>-0.0450072234223908-0.0312869790458877i</v>
      </c>
      <c r="R925" s="170" t="str">
        <f t="shared" si="266"/>
        <v>10000-70.4703257864195i</v>
      </c>
      <c r="S925" s="170" t="str">
        <f t="shared" si="267"/>
        <v>-5778.56671448641i</v>
      </c>
      <c r="T925" s="170" t="str">
        <f t="shared" si="276"/>
        <v>2488.00582516866-4323.3228917038i</v>
      </c>
      <c r="U925" s="170" t="str">
        <f t="shared" si="268"/>
        <v>-0.261895350017754+0.455086620179348i</v>
      </c>
      <c r="V925" s="170"/>
    </row>
    <row r="926" spans="1:22" x14ac:dyDescent="0.2">
      <c r="A926" s="8"/>
      <c r="B926" s="170">
        <f t="shared" si="277"/>
        <v>5.4449999999999052</v>
      </c>
      <c r="C926" s="170">
        <f t="shared" si="278"/>
        <v>278612.1168629165</v>
      </c>
      <c r="D926" s="170">
        <f t="shared" si="269"/>
        <v>278.61211686291648</v>
      </c>
      <c r="E926" s="170">
        <f t="shared" si="270"/>
        <v>-25.337174774594665</v>
      </c>
      <c r="F926" s="170">
        <f t="shared" si="271"/>
        <v>-145.68601849760171</v>
      </c>
      <c r="G926" s="170">
        <f t="shared" si="272"/>
        <v>-5.6704746689083407</v>
      </c>
      <c r="H926" s="170">
        <f t="shared" si="273"/>
        <v>119.63772341693904</v>
      </c>
      <c r="I926" s="170">
        <f t="shared" si="274"/>
        <v>-31.007649443503006</v>
      </c>
      <c r="J926" s="170">
        <f t="shared" si="275"/>
        <v>-26.048295080662669</v>
      </c>
      <c r="K926" s="170" t="str">
        <f t="shared" si="261"/>
        <v>1+2.78407042972073i</v>
      </c>
      <c r="L926" s="170" t="str">
        <f t="shared" si="262"/>
        <v>1-0.405737798684334i</v>
      </c>
      <c r="M926" s="170" t="str">
        <f t="shared" si="279"/>
        <v>2.12960260753704+2.3783326310364i</v>
      </c>
      <c r="N926" s="170" t="str">
        <f t="shared" si="263"/>
        <v>1+2661.49200554483i</v>
      </c>
      <c r="O926" s="170" t="str">
        <f t="shared" si="264"/>
        <v>-0.96095463883461+3.89303066114077i</v>
      </c>
      <c r="P926" s="170" t="str">
        <f t="shared" si="280"/>
        <v>-10362.2309366059-2553.68005828839i</v>
      </c>
      <c r="Q926" s="170" t="str">
        <f t="shared" si="265"/>
        <v>-0.0446787150709532-0.0304937316767935i</v>
      </c>
      <c r="R926" s="170" t="str">
        <f t="shared" si="266"/>
        <v>10000-69.6636586376477i</v>
      </c>
      <c r="S926" s="170" t="str">
        <f t="shared" si="267"/>
        <v>-5712.42000828712i</v>
      </c>
      <c r="T926" s="170" t="str">
        <f t="shared" si="276"/>
        <v>2445.5619449645-4298.37563044392i</v>
      </c>
      <c r="U926" s="170" t="str">
        <f t="shared" si="268"/>
        <v>-0.257427573154158+0.452460592678308i</v>
      </c>
      <c r="V926" s="170"/>
    </row>
    <row r="927" spans="1:22" x14ac:dyDescent="0.2">
      <c r="A927" s="8"/>
      <c r="B927" s="170">
        <f t="shared" si="277"/>
        <v>5.4499999999999051</v>
      </c>
      <c r="C927" s="170">
        <f t="shared" si="278"/>
        <v>281838.29312638415</v>
      </c>
      <c r="D927" s="170">
        <f t="shared" si="269"/>
        <v>281.83829312638414</v>
      </c>
      <c r="E927" s="170">
        <f t="shared" si="270"/>
        <v>-25.452217320153174</v>
      </c>
      <c r="F927" s="170">
        <f t="shared" si="271"/>
        <v>-146.18090931991617</v>
      </c>
      <c r="G927" s="170">
        <f t="shared" si="272"/>
        <v>-5.7456390900675567</v>
      </c>
      <c r="H927" s="170">
        <f t="shared" si="273"/>
        <v>119.3572708582968</v>
      </c>
      <c r="I927" s="170">
        <f t="shared" si="274"/>
        <v>-31.19785641022073</v>
      </c>
      <c r="J927" s="170">
        <f t="shared" si="275"/>
        <v>-26.823638461619367</v>
      </c>
      <c r="K927" s="170" t="str">
        <f t="shared" si="261"/>
        <v>1+2.81630844591801i</v>
      </c>
      <c r="L927" s="170" t="str">
        <f t="shared" si="262"/>
        <v>1-0.410436020965711i</v>
      </c>
      <c r="M927" s="170" t="str">
        <f t="shared" si="279"/>
        <v>2.15591443235471+2.4058724249523i</v>
      </c>
      <c r="N927" s="170" t="str">
        <f t="shared" si="263"/>
        <v>1+2692.31063048612i</v>
      </c>
      <c r="O927" s="170" t="str">
        <f t="shared" si="264"/>
        <v>-1.00663114009988+3.93810983161383i</v>
      </c>
      <c r="P927" s="170" t="str">
        <f t="shared" si="280"/>
        <v>-10603.6215948159-2706.22560963766i</v>
      </c>
      <c r="Q927" s="170" t="str">
        <f t="shared" si="265"/>
        <v>-0.0443491330685991-0.0297105608871928i</v>
      </c>
      <c r="R927" s="170" t="str">
        <f t="shared" si="266"/>
        <v>10000-68.8662253313714i</v>
      </c>
      <c r="S927" s="170" t="str">
        <f t="shared" si="267"/>
        <v>-5647.03047717245i</v>
      </c>
      <c r="T927" s="170" t="str">
        <f t="shared" si="276"/>
        <v>2403.60282289671-4273.15593222004i</v>
      </c>
      <c r="U927" s="170" t="str">
        <f t="shared" si="268"/>
        <v>-0.253010823462812+0.44980588760211i</v>
      </c>
      <c r="V927" s="170"/>
    </row>
    <row r="928" spans="1:22" x14ac:dyDescent="0.2">
      <c r="A928" s="8"/>
      <c r="B928" s="170">
        <f t="shared" si="277"/>
        <v>5.454999999999905</v>
      </c>
      <c r="C928" s="170">
        <f t="shared" si="278"/>
        <v>285101.826750329</v>
      </c>
      <c r="D928" s="170">
        <f t="shared" si="269"/>
        <v>285.101826750329</v>
      </c>
      <c r="E928" s="170">
        <f t="shared" si="270"/>
        <v>-25.567370074811823</v>
      </c>
      <c r="F928" s="170">
        <f t="shared" si="271"/>
        <v>-146.67938230261484</v>
      </c>
      <c r="G928" s="170">
        <f t="shared" si="272"/>
        <v>-5.8212307947648938</v>
      </c>
      <c r="H928" s="170">
        <f t="shared" si="273"/>
        <v>119.07842638021621</v>
      </c>
      <c r="I928" s="170">
        <f t="shared" si="274"/>
        <v>-31.388600869576717</v>
      </c>
      <c r="J928" s="170">
        <f t="shared" si="275"/>
        <v>-27.600955922398626</v>
      </c>
      <c r="K928" s="170" t="str">
        <f t="shared" si="261"/>
        <v>1+2.84891976074929i</v>
      </c>
      <c r="L928" s="170" t="str">
        <f t="shared" si="262"/>
        <v>1-0.415188646097098i</v>
      </c>
      <c r="M928" s="170" t="str">
        <f t="shared" si="279"/>
        <v>2.18283913830477+2.43373111465219i</v>
      </c>
      <c r="N928" s="170" t="str">
        <f t="shared" si="263"/>
        <v>1+2723.48611828527i</v>
      </c>
      <c r="O928" s="170" t="str">
        <f t="shared" si="264"/>
        <v>-1.05337158375657+3.98371099427946i</v>
      </c>
      <c r="P928" s="170" t="str">
        <f t="shared" si="280"/>
        <v>-10850.6349637643-2864.85917476291i</v>
      </c>
      <c r="Q928" s="170" t="str">
        <f t="shared" si="265"/>
        <v>-0.0440184748911387-0.0289374135089977i</v>
      </c>
      <c r="R928" s="170" t="str">
        <f t="shared" si="266"/>
        <v>10000-68.077920168669i</v>
      </c>
      <c r="S928" s="170" t="str">
        <f t="shared" si="267"/>
        <v>-5582.38945383086i</v>
      </c>
      <c r="T928" s="170" t="str">
        <f t="shared" si="276"/>
        <v>2362.1311333655-4247.67496361183i</v>
      </c>
      <c r="U928" s="170" t="str">
        <f t="shared" si="268"/>
        <v>-0.248645382459527+0.447123680380193i</v>
      </c>
      <c r="V928" s="170"/>
    </row>
    <row r="929" spans="1:22" x14ac:dyDescent="0.2">
      <c r="A929" s="8"/>
      <c r="B929" s="170">
        <f t="shared" si="277"/>
        <v>5.4599999999999049</v>
      </c>
      <c r="C929" s="170">
        <f t="shared" si="278"/>
        <v>288403.15031259792</v>
      </c>
      <c r="D929" s="170">
        <f t="shared" si="269"/>
        <v>288.40315031259792</v>
      </c>
      <c r="E929" s="170">
        <f t="shared" si="270"/>
        <v>-25.682633933971552</v>
      </c>
      <c r="F929" s="170">
        <f t="shared" si="271"/>
        <v>-147.18141938092299</v>
      </c>
      <c r="G929" s="170">
        <f t="shared" si="272"/>
        <v>-5.8972447792053382</v>
      </c>
      <c r="H929" s="170">
        <f t="shared" si="273"/>
        <v>118.80120846840164</v>
      </c>
      <c r="I929" s="170">
        <f t="shared" si="274"/>
        <v>-31.579878713176889</v>
      </c>
      <c r="J929" s="170">
        <f t="shared" si="275"/>
        <v>-28.380210912521349</v>
      </c>
      <c r="K929" s="170" t="str">
        <f t="shared" si="261"/>
        <v>1+2.881908696809i</v>
      </c>
      <c r="L929" s="170" t="str">
        <f t="shared" si="262"/>
        <v>1-0.419996304033808i</v>
      </c>
      <c r="M929" s="170" t="str">
        <f t="shared" si="279"/>
        <v>2.21039100122267+2.46191239277519i</v>
      </c>
      <c r="N929" s="170" t="str">
        <f t="shared" si="263"/>
        <v>1+2755.02260121943i</v>
      </c>
      <c r="O929" s="170" t="str">
        <f t="shared" si="264"/>
        <v>-1.10120075220653+4.02984019352238i</v>
      </c>
      <c r="P929" s="170" t="str">
        <f t="shared" si="280"/>
        <v>-11103.4020132088-3029.8031206153i</v>
      </c>
      <c r="Q929" s="170" t="str">
        <f t="shared" si="265"/>
        <v>-0.0436867399824666-0.0281742382132394i</v>
      </c>
      <c r="R929" s="170" t="str">
        <f t="shared" si="266"/>
        <v>10000-67.2986386605457i</v>
      </c>
      <c r="S929" s="170" t="str">
        <f t="shared" si="267"/>
        <v>-5518.48837016477i</v>
      </c>
      <c r="T929" s="170" t="str">
        <f t="shared" si="276"/>
        <v>2321.14923361099-4221.94384669986i</v>
      </c>
      <c r="U929" s="170" t="str">
        <f t="shared" si="268"/>
        <v>-0.244331498274841+0.444415141757881i</v>
      </c>
      <c r="V929" s="170"/>
    </row>
    <row r="930" spans="1:22" x14ac:dyDescent="0.2">
      <c r="A930" s="8"/>
      <c r="B930" s="170">
        <f t="shared" si="277"/>
        <v>5.4649999999999048</v>
      </c>
      <c r="C930" s="170">
        <f t="shared" si="278"/>
        <v>291742.70140005328</v>
      </c>
      <c r="D930" s="170">
        <f t="shared" si="269"/>
        <v>291.74270140005331</v>
      </c>
      <c r="E930" s="170">
        <f t="shared" si="270"/>
        <v>-25.798009712013595</v>
      </c>
      <c r="F930" s="170">
        <f t="shared" si="271"/>
        <v>-147.68700106657349</v>
      </c>
      <c r="G930" s="170">
        <f t="shared" si="272"/>
        <v>-5.9736760169891205</v>
      </c>
      <c r="H930" s="170">
        <f t="shared" si="273"/>
        <v>118.52563484488915</v>
      </c>
      <c r="I930" s="170">
        <f t="shared" si="274"/>
        <v>-31.771685729002716</v>
      </c>
      <c r="J930" s="170">
        <f t="shared" si="275"/>
        <v>-29.161366221684332</v>
      </c>
      <c r="K930" s="170" t="str">
        <f t="shared" si="261"/>
        <v>1+2.91527962674491i</v>
      </c>
      <c r="L930" s="170" t="str">
        <f t="shared" si="262"/>
        <v>1-0.424859632025694i</v>
      </c>
      <c r="M930" s="170" t="str">
        <f t="shared" si="279"/>
        <v>2.23858462947085+2.49041999471922i</v>
      </c>
      <c r="N930" s="170" t="str">
        <f t="shared" si="263"/>
        <v>1+2786.92425941523i</v>
      </c>
      <c r="O930" s="170" t="str">
        <f t="shared" si="264"/>
        <v>-1.15014400510796+4.07650354371797i</v>
      </c>
      <c r="P930" s="170" t="str">
        <f t="shared" si="280"/>
        <v>-11362.0567635849-3201.28772611265i</v>
      </c>
      <c r="Q930" s="170" t="str">
        <f t="shared" si="265"/>
        <v>-0.0433539297867807-0.0274209854192179i</v>
      </c>
      <c r="R930" s="170" t="str">
        <f t="shared" si="266"/>
        <v>10000-66.5282775140819i</v>
      </c>
      <c r="S930" s="170" t="str">
        <f t="shared" si="267"/>
        <v>-5455.3187561547i</v>
      </c>
      <c r="T930" s="170" t="str">
        <f t="shared" si="276"/>
        <v>2280.65916895192-4195.97364946604i</v>
      </c>
      <c r="U930" s="170" t="str">
        <f t="shared" si="268"/>
        <v>-0.240069386205466+0.4416814367859i</v>
      </c>
      <c r="V930" s="170"/>
    </row>
    <row r="931" spans="1:22" x14ac:dyDescent="0.2">
      <c r="A931" s="8"/>
      <c r="B931" s="170">
        <f t="shared" si="277"/>
        <v>5.4699999999999047</v>
      </c>
      <c r="C931" s="170">
        <f t="shared" si="278"/>
        <v>295120.92266657442</v>
      </c>
      <c r="D931" s="170">
        <f t="shared" si="269"/>
        <v>295.12092266657442</v>
      </c>
      <c r="E931" s="170">
        <f t="shared" si="270"/>
        <v>-25.913498139548302</v>
      </c>
      <c r="F931" s="170">
        <f t="shared" si="271"/>
        <v>-148.1961064392645</v>
      </c>
      <c r="G931" s="170">
        <f t="shared" si="272"/>
        <v>-6.0505194622804179</v>
      </c>
      <c r="H931" s="170">
        <f t="shared" si="273"/>
        <v>118.25172247217448</v>
      </c>
      <c r="I931" s="170">
        <f t="shared" si="274"/>
        <v>-31.964017601828722</v>
      </c>
      <c r="J931" s="170">
        <f t="shared" si="275"/>
        <v>-29.944383967090019</v>
      </c>
      <c r="K931" s="170" t="str">
        <f t="shared" si="261"/>
        <v>1+2.94903697383761i</v>
      </c>
      <c r="L931" s="170" t="str">
        <f t="shared" si="262"/>
        <v>1-0.429779274701613i</v>
      </c>
      <c r="M931" s="170" t="str">
        <f t="shared" si="279"/>
        <v>2.26743497168417+2.519257699136i</v>
      </c>
      <c r="N931" s="170" t="str">
        <f t="shared" si="263"/>
        <v>1+2819.19532140293i</v>
      </c>
      <c r="O931" s="170" t="str">
        <f t="shared" si="264"/>
        <v>-1.20022729282146+4.12370723004277i</v>
      </c>
      <c r="P931" s="170" t="str">
        <f t="shared" si="280"/>
        <v>-11626.7363570648-3379.55146131232i</v>
      </c>
      <c r="Q931" s="170" t="str">
        <f t="shared" si="265"/>
        <v>-0.0430200477777928-0.0266776072022165i</v>
      </c>
      <c r="R931" s="170" t="str">
        <f t="shared" si="266"/>
        <v>10000-65.7667346187413i</v>
      </c>
      <c r="S931" s="170" t="str">
        <f t="shared" si="267"/>
        <v>-5392.87223873679i</v>
      </c>
      <c r="T931" s="170" t="str">
        <f t="shared" si="276"/>
        <v>2240.66267831483-4169.77537653754i</v>
      </c>
      <c r="U931" s="170" t="str">
        <f t="shared" si="268"/>
        <v>-0.235859229296298+0.438923723846057i</v>
      </c>
      <c r="V931" s="170"/>
    </row>
    <row r="932" spans="1:22" x14ac:dyDescent="0.2">
      <c r="A932" s="8"/>
      <c r="B932" s="170">
        <f t="shared" si="277"/>
        <v>5.4749999999999046</v>
      </c>
      <c r="C932" s="170">
        <f t="shared" si="278"/>
        <v>298538.26189173048</v>
      </c>
      <c r="D932" s="170">
        <f t="shared" si="269"/>
        <v>298.53826189173049</v>
      </c>
      <c r="E932" s="170">
        <f t="shared" si="270"/>
        <v>-26.029099860730231</v>
      </c>
      <c r="F932" s="170">
        <f t="shared" si="271"/>
        <v>-148.70871313900219</v>
      </c>
      <c r="G932" s="170">
        <f t="shared" si="272"/>
        <v>-6.1277700529183052</v>
      </c>
      <c r="H932" s="170">
        <f t="shared" si="273"/>
        <v>117.97948755795366</v>
      </c>
      <c r="I932" s="170">
        <f t="shared" si="274"/>
        <v>-32.156869913648535</v>
      </c>
      <c r="J932" s="170">
        <f t="shared" si="275"/>
        <v>-30.729225581048524</v>
      </c>
      <c r="K932" s="170" t="str">
        <f t="shared" si="261"/>
        <v>1+2.98318521258691i</v>
      </c>
      <c r="L932" s="170" t="str">
        <f t="shared" si="262"/>
        <v>1-0.434755884154872i</v>
      </c>
      <c r="M932" s="170" t="str">
        <f t="shared" si="279"/>
        <v>2.29695732469596+2.54842932843204i</v>
      </c>
      <c r="N932" s="170" t="str">
        <f t="shared" si="263"/>
        <v>1+2851.84006467683i</v>
      </c>
      <c r="O932" s="170" t="str">
        <f t="shared" si="264"/>
        <v>-1.25147717016905+4.17145750929425i</v>
      </c>
      <c r="P932" s="170" t="str">
        <f t="shared" si="280"/>
        <v>-11897.5811302725-3564.84127640719i</v>
      </c>
      <c r="Q932" s="170" t="str">
        <f t="shared" si="265"/>
        <v>-0.0426850994848398-0.0259440571999027i</v>
      </c>
      <c r="R932" s="170" t="str">
        <f t="shared" si="266"/>
        <v>10000-65.0139090328385i</v>
      </c>
      <c r="S932" s="170" t="str">
        <f t="shared" si="267"/>
        <v>-5331.14054069276i</v>
      </c>
      <c r="T932" s="170" t="str">
        <f t="shared" si="276"/>
        <v>2201.16120003294-4143.35996028065i</v>
      </c>
      <c r="U932" s="170" t="str">
        <f t="shared" si="268"/>
        <v>-0.231701178950836+0.436143153713753i</v>
      </c>
      <c r="V932" s="170"/>
    </row>
    <row r="933" spans="1:22" x14ac:dyDescent="0.2">
      <c r="A933" s="8"/>
      <c r="B933" s="170">
        <f t="shared" si="277"/>
        <v>5.4799999999999045</v>
      </c>
      <c r="C933" s="170">
        <f t="shared" si="278"/>
        <v>301995.17204013537</v>
      </c>
      <c r="D933" s="170">
        <f t="shared" si="269"/>
        <v>301.99517204013534</v>
      </c>
      <c r="E933" s="170">
        <f t="shared" si="270"/>
        <v>-26.144815430645849</v>
      </c>
      <c r="F933" s="170">
        <f t="shared" si="271"/>
        <v>-149.22479735936952</v>
      </c>
      <c r="G933" s="170">
        <f t="shared" si="272"/>
        <v>-6.2054227134669881</v>
      </c>
      <c r="H933" s="170">
        <f t="shared" si="273"/>
        <v>117.70894556045185</v>
      </c>
      <c r="I933" s="170">
        <f t="shared" si="274"/>
        <v>-32.350238144112836</v>
      </c>
      <c r="J933" s="170">
        <f t="shared" si="275"/>
        <v>-31.515851798917666</v>
      </c>
      <c r="K933" s="170" t="str">
        <f t="shared" ref="K933:K996" si="281">COMPLEX(1,2*PI()*C933*esr*Cout)</f>
        <v>1+3.01772886930487i</v>
      </c>
      <c r="L933" s="170" t="str">
        <f t="shared" ref="L933:L996" si="282">COMPLEX(1,-2*PI()*C933*(1-Dmax)^2*Lout*10^-6/Req)</f>
        <v>1-0.439790120029665i</v>
      </c>
      <c r="M933" s="170" t="str">
        <f t="shared" si="279"/>
        <v>2.32716734164857+2.57793874927521i</v>
      </c>
      <c r="N933" s="170" t="str">
        <f t="shared" ref="N933:N996" si="283">COMPLEX(1,2*PI()*C933*(Rd+Rs+esr)*Req*Cout/(Req+Rd+Rs))</f>
        <v>1+2884.8628162623i</v>
      </c>
      <c r="O933" s="170" t="str">
        <f t="shared" ref="O933:O996" si="284">IMSUM(COMPLEX(1,2*PI()*C933/(Qd*ws)),IMPRODUCT(COMPLEX(0,2*PI()*C933/ws),COMPLEX(0,2*PI()*C933/ws)))</f>
        <v>-1.30392081051408+4.21976071072023i</v>
      </c>
      <c r="P933" s="170" t="str">
        <f t="shared" si="280"/>
        <v>-12174.7346886919-3757.41290089195i</v>
      </c>
      <c r="Q933" s="170" t="str">
        <f t="shared" ref="Q933:Q996" si="285">IMPRODUCT(Ap,IMDIV(M933,P933))</f>
        <v>-0.0423490925158118-0.0252202905175185i</v>
      </c>
      <c r="R933" s="170" t="str">
        <f t="shared" ref="R933:R996" si="286">IMSUM(Rz*10^3,IMDIV(1,COMPLEX(0,(2*PI()*C933*Cz*10^-9))))</f>
        <v>10000-64.2697009701573i</v>
      </c>
      <c r="S933" s="170" t="str">
        <f t="shared" ref="S933:S996" si="287">IMDIV(1,COMPLEX(0,(2*PI()*C933*Cp*10^-12)))</f>
        <v>-5270.11547955288i</v>
      </c>
      <c r="T933" s="170" t="str">
        <f t="shared" si="276"/>
        <v>2162.15587789487-4116.73825225056i</v>
      </c>
      <c r="U933" s="170" t="str">
        <f t="shared" ref="U933:U996" si="288">IMPRODUCT(-Rs*g/(Rs+Rd),T933)</f>
        <v>-0.227595355567881+0.433340868657954i</v>
      </c>
      <c r="V933" s="170"/>
    </row>
    <row r="934" spans="1:22" x14ac:dyDescent="0.2">
      <c r="A934" s="8"/>
      <c r="B934" s="170">
        <f t="shared" si="277"/>
        <v>5.4849999999999044</v>
      </c>
      <c r="C934" s="170">
        <f t="shared" si="278"/>
        <v>305492.11132148432</v>
      </c>
      <c r="D934" s="170">
        <f t="shared" ref="D934:D997" si="289">C934/1000</f>
        <v>305.49211132148434</v>
      </c>
      <c r="E934" s="170">
        <f t="shared" ref="E934:E997" si="290">20*LOG(IMABS(Q934))</f>
        <v>-26.260645312778411</v>
      </c>
      <c r="F934" s="170">
        <f t="shared" ref="F934:F997" si="291">IF(180/PI()*IMARGUMENT(Q934)&gt;0,180/PI()*IMARGUMENT(Q934)-360,180/PI()*IMARGUMENT(Q934))</f>
        <v>-149.74433384174159</v>
      </c>
      <c r="G934" s="170">
        <f t="shared" ref="G934:G997" si="292">20*LOG(IMABS(U934))</f>
        <v>-6.2834723582025358</v>
      </c>
      <c r="H934" s="170">
        <f t="shared" ref="H934:H997" si="293">180/PI()*IMARGUMENT(U934)</f>
        <v>117.44011119431538</v>
      </c>
      <c r="I934" s="170">
        <f t="shared" ref="I934:I997" si="294">E934+G934</f>
        <v>-32.544117670980945</v>
      </c>
      <c r="J934" s="170">
        <f t="shared" ref="J934:J997" si="295">F934+H934</f>
        <v>-32.304222647426215</v>
      </c>
      <c r="K934" s="170" t="str">
        <f t="shared" si="281"/>
        <v>1+3.05267252271576i</v>
      </c>
      <c r="L934" s="170" t="str">
        <f t="shared" si="282"/>
        <v>1-0.444882649608504i</v>
      </c>
      <c r="M934" s="170" t="str">
        <f t="shared" si="279"/>
        <v>2.35808104029286+2.60778987310726i</v>
      </c>
      <c r="N934" s="170" t="str">
        <f t="shared" si="283"/>
        <v>1+2918.2679532893i</v>
      </c>
      <c r="O934" s="170" t="str">
        <f t="shared" si="284"/>
        <v>-1.35758602016886+4.26862323685774i</v>
      </c>
      <c r="P934" s="170" t="str">
        <f t="shared" si="280"/>
        <v>-12458.3439828082-3957.53115325549i</v>
      </c>
      <c r="Q934" s="170" t="str">
        <f t="shared" si="285"/>
        <v>-0.0420120365768149-0.0245062636319912i</v>
      </c>
      <c r="R934" s="170" t="str">
        <f t="shared" si="286"/>
        <v>10000-63.5340117867251i</v>
      </c>
      <c r="S934" s="170" t="str">
        <f t="shared" si="287"/>
        <v>-5209.78896651144i</v>
      </c>
      <c r="T934" s="170" t="str">
        <f t="shared" ref="T934:T997" si="296">IMDIV(IMPRODUCT(R934,S934),IMSUM(R934,S934))</f>
        <v>2123.64756742282-4089.92101500167i</v>
      </c>
      <c r="U934" s="170" t="str">
        <f t="shared" si="288"/>
        <v>-0.223541849202402+0.430518001579124i</v>
      </c>
      <c r="V934" s="170"/>
    </row>
    <row r="935" spans="1:22" x14ac:dyDescent="0.2">
      <c r="A935" s="8"/>
      <c r="B935" s="170">
        <f t="shared" ref="B935:B998" si="297">B934+0.005</f>
        <v>5.4899999999999043</v>
      </c>
      <c r="C935" s="170">
        <f t="shared" ref="C935:C998" si="298">10^B935</f>
        <v>309029.54325129127</v>
      </c>
      <c r="D935" s="170">
        <f t="shared" si="289"/>
        <v>309.02954325129127</v>
      </c>
      <c r="E935" s="170">
        <f t="shared" si="290"/>
        <v>-26.376589876555563</v>
      </c>
      <c r="F935" s="170">
        <f t="shared" si="291"/>
        <v>-150.26729587047032</v>
      </c>
      <c r="G935" s="170">
        <f t="shared" si="292"/>
        <v>-6.3619138940347142</v>
      </c>
      <c r="H935" s="170">
        <f t="shared" si="293"/>
        <v>117.17299843704397</v>
      </c>
      <c r="I935" s="170">
        <f t="shared" si="294"/>
        <v>-32.738503770590277</v>
      </c>
      <c r="J935" s="170">
        <f t="shared" si="295"/>
        <v>-33.094297433426348</v>
      </c>
      <c r="K935" s="170" t="str">
        <f t="shared" si="281"/>
        <v>1+3.08802080456299i</v>
      </c>
      <c r="L935" s="170" t="str">
        <f t="shared" si="282"/>
        <v>1-0.450034147900668i</v>
      </c>
      <c r="M935" s="170" t="str">
        <f t="shared" ref="M935:M998" si="299">IMPRODUCT(K935,L935)</f>
        <v>2.38971481148104+2.63798665666232i</v>
      </c>
      <c r="N935" s="170" t="str">
        <f t="shared" si="283"/>
        <v>1+2952.05990357254i</v>
      </c>
      <c r="O935" s="170" t="str">
        <f t="shared" si="284"/>
        <v>-1.41250125313788+4.31805156438167i</v>
      </c>
      <c r="P935" s="170" t="str">
        <f t="shared" ref="P935:P998" si="300">IMPRODUCT(N935,O935)</f>
        <v>-12748.5593860229-4165.47026156992i</v>
      </c>
      <c r="Q935" s="170" t="str">
        <f t="shared" si="285"/>
        <v>-0.0416739434884894-0.0238019342950959i</v>
      </c>
      <c r="R935" s="170" t="str">
        <f t="shared" si="286"/>
        <v>10000-62.8067439677375i</v>
      </c>
      <c r="S935" s="170" t="str">
        <f t="shared" si="287"/>
        <v>-5150.15300535446i</v>
      </c>
      <c r="T935" s="170" t="str">
        <f t="shared" si="296"/>
        <v>2085.63684236038-4062.91891426165i</v>
      </c>
      <c r="U935" s="170" t="str">
        <f t="shared" si="288"/>
        <v>-0.219540720248461+0.427675675185437i</v>
      </c>
      <c r="V935" s="170"/>
    </row>
    <row r="936" spans="1:22" x14ac:dyDescent="0.2">
      <c r="A936" s="8"/>
      <c r="B936" s="170">
        <f t="shared" si="297"/>
        <v>5.4949999999999042</v>
      </c>
      <c r="C936" s="170">
        <f t="shared" si="298"/>
        <v>312607.93671232689</v>
      </c>
      <c r="D936" s="170">
        <f t="shared" si="289"/>
        <v>312.60793671232688</v>
      </c>
      <c r="E936" s="170">
        <f t="shared" si="290"/>
        <v>-26.492649394985794</v>
      </c>
      <c r="F936" s="170">
        <f t="shared" si="291"/>
        <v>-150.79365526907534</v>
      </c>
      <c r="G936" s="170">
        <f t="shared" si="292"/>
        <v>-6.4407422233606741</v>
      </c>
      <c r="H936" s="170">
        <f t="shared" si="293"/>
        <v>116.90762053593737</v>
      </c>
      <c r="I936" s="170">
        <f t="shared" si="294"/>
        <v>-32.933391618346469</v>
      </c>
      <c r="J936" s="170">
        <f t="shared" si="295"/>
        <v>-33.886034733137976</v>
      </c>
      <c r="K936" s="170" t="str">
        <f t="shared" si="281"/>
        <v>1+3.12377840022305i</v>
      </c>
      <c r="L936" s="170" t="str">
        <f t="shared" si="282"/>
        <v>1-0.455245297731676i</v>
      </c>
      <c r="M936" s="170" t="str">
        <f t="shared" si="299"/>
        <v>2.42208542785732+2.66853310249137i</v>
      </c>
      <c r="N936" s="170" t="str">
        <f t="shared" si="283"/>
        <v>1+2986.24314619844i</v>
      </c>
      <c r="O936" s="170" t="str">
        <f t="shared" si="284"/>
        <v>-1.46869562620453+4.36805224496331i</v>
      </c>
      <c r="P936" s="170" t="str">
        <f t="shared" si="300"/>
        <v>-13045.5347743846-4381.51419535994i</v>
      </c>
      <c r="Q936" s="170" t="str">
        <f t="shared" si="285"/>
        <v>-0.0413348271989127-0.023107261435794i</v>
      </c>
      <c r="R936" s="170" t="str">
        <f t="shared" si="286"/>
        <v>10000-62.0878011146326i</v>
      </c>
      <c r="S936" s="170" t="str">
        <f t="shared" si="287"/>
        <v>-5091.19969139988i</v>
      </c>
      <c r="T936" s="170" t="str">
        <f t="shared" si="296"/>
        <v>2048.12400135038-4035.74251147211i</v>
      </c>
      <c r="U936" s="170" t="str">
        <f t="shared" si="288"/>
        <v>-0.215592000142146+0.424815001207591i</v>
      </c>
      <c r="V936" s="170"/>
    </row>
    <row r="937" spans="1:22" x14ac:dyDescent="0.2">
      <c r="A937" s="8"/>
      <c r="B937" s="170">
        <f t="shared" si="297"/>
        <v>5.4999999999999041</v>
      </c>
      <c r="C937" s="170">
        <f t="shared" si="298"/>
        <v>316227.76601676852</v>
      </c>
      <c r="D937" s="170">
        <f t="shared" si="289"/>
        <v>316.2277660167685</v>
      </c>
      <c r="E937" s="170">
        <f t="shared" si="290"/>
        <v>-26.608824042387745</v>
      </c>
      <c r="F937" s="170">
        <f t="shared" si="291"/>
        <v>-151.3233823974619</v>
      </c>
      <c r="G937" s="170">
        <f t="shared" si="292"/>
        <v>-6.5199522468498614</v>
      </c>
      <c r="H937" s="170">
        <f t="shared" si="293"/>
        <v>116.64399001553168</v>
      </c>
      <c r="I937" s="170">
        <f t="shared" si="294"/>
        <v>-33.128776289237607</v>
      </c>
      <c r="J937" s="170">
        <f t="shared" si="295"/>
        <v>-34.679392381930214</v>
      </c>
      <c r="K937" s="170" t="str">
        <f t="shared" si="281"/>
        <v>1+3.15995004932649i</v>
      </c>
      <c r="L937" s="170" t="str">
        <f t="shared" si="282"/>
        <v>1-0.460516789833794i</v>
      </c>
      <c r="M937" s="170" t="str">
        <f t="shared" si="299"/>
        <v>2.45521005275097+2.6994332594927i</v>
      </c>
      <c r="N937" s="170" t="str">
        <f t="shared" si="283"/>
        <v>1+3020.82221211878i</v>
      </c>
      <c r="O937" s="170" t="str">
        <f t="shared" si="284"/>
        <v>-1.52619893436922+4.41863190613871i</v>
      </c>
      <c r="P937" s="170" t="str">
        <f t="shared" si="300"/>
        <v>-13349.4276081749-4605.95700914841i</v>
      </c>
      <c r="Q937" s="170" t="str">
        <f t="shared" si="285"/>
        <v>-0.0409947037930244-0.0224222050618959i</v>
      </c>
      <c r="R937" s="170" t="str">
        <f t="shared" si="286"/>
        <v>10000-61.3770879323149i</v>
      </c>
      <c r="S937" s="170" t="str">
        <f t="shared" si="287"/>
        <v>-5032.92121044982i</v>
      </c>
      <c r="T937" s="170" t="str">
        <f t="shared" si="296"/>
        <v>2011.1090747832-4008.40225669693i</v>
      </c>
      <c r="U937" s="170" t="str">
        <f t="shared" si="288"/>
        <v>-0.211695692082442+0.421937079652309i</v>
      </c>
      <c r="V937" s="170"/>
    </row>
    <row r="938" spans="1:22" x14ac:dyDescent="0.2">
      <c r="A938" s="8"/>
      <c r="B938" s="170">
        <f t="shared" si="297"/>
        <v>5.504999999999904</v>
      </c>
      <c r="C938" s="170">
        <f t="shared" si="298"/>
        <v>319889.51096906955</v>
      </c>
      <c r="D938" s="170">
        <f t="shared" si="289"/>
        <v>319.88951096906953</v>
      </c>
      <c r="E938" s="170">
        <f t="shared" si="290"/>
        <v>-26.725113892219738</v>
      </c>
      <c r="F938" s="170">
        <f t="shared" si="291"/>
        <v>-151.85644615019004</v>
      </c>
      <c r="G938" s="170">
        <f t="shared" si="292"/>
        <v>-6.5995388661577135</v>
      </c>
      <c r="H938" s="170">
        <f t="shared" si="293"/>
        <v>116.38211868550242</v>
      </c>
      <c r="I938" s="170">
        <f t="shared" si="294"/>
        <v>-33.324652758377454</v>
      </c>
      <c r="J938" s="170">
        <f t="shared" si="295"/>
        <v>-35.474327464687619</v>
      </c>
      <c r="K938" s="170" t="str">
        <f t="shared" si="281"/>
        <v>1+3.19654054638623i</v>
      </c>
      <c r="L938" s="170" t="str">
        <f t="shared" si="282"/>
        <v>1-0.46584932293759i</v>
      </c>
      <c r="M938" s="170" t="str">
        <f t="shared" si="299"/>
        <v>2.48910624927658+2.73069122344864i</v>
      </c>
      <c r="N938" s="170" t="str">
        <f t="shared" si="283"/>
        <v>1+3055.80168475129i</v>
      </c>
      <c r="O938" s="170" t="str">
        <f t="shared" si="284"/>
        <v>-1.58504166664716+4.46979725218717i</v>
      </c>
      <c r="P938" s="170" t="str">
        <f t="shared" si="300"/>
        <v>-13660.3990153969-4839.1031980892i</v>
      </c>
      <c r="Q938" s="170" t="str">
        <f t="shared" si="285"/>
        <v>-0.040653591498504-0.0217467261611877i</v>
      </c>
      <c r="R938" s="170" t="str">
        <f t="shared" si="286"/>
        <v>10000-60.6745102165208i</v>
      </c>
      <c r="S938" s="170" t="str">
        <f t="shared" si="287"/>
        <v>-4975.30983775471i</v>
      </c>
      <c r="T938" s="170" t="str">
        <f t="shared" si="296"/>
        <v>1974.59183179667-3980.90848189872i</v>
      </c>
      <c r="U938" s="170" t="str">
        <f t="shared" si="288"/>
        <v>-0.207851771768071+0.419042998094603i</v>
      </c>
      <c r="V938" s="170"/>
    </row>
    <row r="939" spans="1:22" x14ac:dyDescent="0.2">
      <c r="A939" s="8"/>
      <c r="B939" s="170">
        <f t="shared" si="297"/>
        <v>5.5099999999999039</v>
      </c>
      <c r="C939" s="170">
        <f t="shared" si="298"/>
        <v>323593.65692955721</v>
      </c>
      <c r="D939" s="170">
        <f t="shared" si="289"/>
        <v>323.5936569295572</v>
      </c>
      <c r="E939" s="170">
        <f t="shared" si="290"/>
        <v>-26.841518915013101</v>
      </c>
      <c r="F939" s="170">
        <f t="shared" si="291"/>
        <v>-152.39281395581668</v>
      </c>
      <c r="G939" s="170">
        <f t="shared" si="292"/>
        <v>-6.6794969865668294</v>
      </c>
      <c r="H939" s="170">
        <f t="shared" si="293"/>
        <v>116.12201764900485</v>
      </c>
      <c r="I939" s="170">
        <f t="shared" si="294"/>
        <v>-33.521015901579929</v>
      </c>
      <c r="J939" s="170">
        <f t="shared" si="295"/>
        <v>-36.270796306811832</v>
      </c>
      <c r="K939" s="170" t="str">
        <f t="shared" si="281"/>
        <v>1+3.23355474143302i</v>
      </c>
      <c r="L939" s="170" t="str">
        <f t="shared" si="282"/>
        <v>1-0.47124360386455i</v>
      </c>
      <c r="M939" s="170" t="str">
        <f t="shared" si="299"/>
        <v>2.5237919896462+2.76231113756847i</v>
      </c>
      <c r="N939" s="170" t="str">
        <f t="shared" si="283"/>
        <v>1+3091.18620058719i</v>
      </c>
      <c r="O939" s="170" t="str">
        <f t="shared" si="284"/>
        <v>-1.6452550222338+4.52155506501989i</v>
      </c>
      <c r="P939" s="170" t="str">
        <f t="shared" si="300"/>
        <v>-13978.6138772068-5081.26806611087i</v>
      </c>
      <c r="Q939" s="170" t="str">
        <f t="shared" si="285"/>
        <v>-0.040311510688055-0.0210807866021796i</v>
      </c>
      <c r="R939" s="170" t="str">
        <f t="shared" si="286"/>
        <v>10000-59.9799748413357i</v>
      </c>
      <c r="S939" s="170" t="str">
        <f t="shared" si="287"/>
        <v>-4918.35793698952i</v>
      </c>
      <c r="T939" s="170" t="str">
        <f t="shared" si="296"/>
        <v>1938.57178740886-3953.27139458319i</v>
      </c>
      <c r="U939" s="170" t="str">
        <f t="shared" si="288"/>
        <v>-0.204060188148301+0.416133831008757i</v>
      </c>
      <c r="V939" s="170"/>
    </row>
    <row r="940" spans="1:22" x14ac:dyDescent="0.2">
      <c r="A940" s="8"/>
      <c r="B940" s="170">
        <f t="shared" si="297"/>
        <v>5.5149999999999038</v>
      </c>
      <c r="C940" s="170">
        <f t="shared" si="298"/>
        <v>327340.69487876631</v>
      </c>
      <c r="D940" s="170">
        <f t="shared" si="289"/>
        <v>327.34069487876633</v>
      </c>
      <c r="E940" s="170">
        <f t="shared" si="290"/>
        <v>-26.958038976416638</v>
      </c>
      <c r="F940" s="170">
        <f t="shared" si="291"/>
        <v>-152.93245177734727</v>
      </c>
      <c r="G940" s="170">
        <f t="shared" si="292"/>
        <v>-6.75982151955448</v>
      </c>
      <c r="H940" s="170">
        <f t="shared" si="293"/>
        <v>115.86369731143402</v>
      </c>
      <c r="I940" s="170">
        <f t="shared" si="294"/>
        <v>-33.717860495971117</v>
      </c>
      <c r="J940" s="170">
        <f t="shared" si="295"/>
        <v>-37.068754465913244</v>
      </c>
      <c r="K940" s="170" t="str">
        <f t="shared" si="281"/>
        <v>1+3.27099754065832i</v>
      </c>
      <c r="L940" s="170" t="str">
        <f t="shared" si="282"/>
        <v>1-0.476700347620769i</v>
      </c>
      <c r="M940" s="170" t="str">
        <f t="shared" si="299"/>
        <v>2.5592856646985+2.79429719303755i</v>
      </c>
      <c r="N940" s="170" t="str">
        <f t="shared" si="283"/>
        <v>1+3126.98044980572i</v>
      </c>
      <c r="O940" s="170" t="str">
        <f t="shared" si="284"/>
        <v>-1.70687092704731+4.5739122050789i</v>
      </c>
      <c r="P940" s="170" t="str">
        <f t="shared" si="300"/>
        <v>-14304.2409153365-5332.77810701362i</v>
      </c>
      <c r="Q940" s="170" t="str">
        <f t="shared" si="285"/>
        <v>-0.0399684838780432-0.0204243490346156i</v>
      </c>
      <c r="R940" s="170" t="str">
        <f t="shared" si="286"/>
        <v>10000-59.2933897468478i</v>
      </c>
      <c r="S940" s="170" t="str">
        <f t="shared" si="287"/>
        <v>-4862.05795924152i</v>
      </c>
      <c r="T940" s="170" t="str">
        <f t="shared" si="296"/>
        <v>1903.04820976561-3925.50107180953i</v>
      </c>
      <c r="U940" s="170" t="str">
        <f t="shared" si="288"/>
        <v>-0.200320864185854+0.413210639137846i</v>
      </c>
      <c r="V940" s="170"/>
    </row>
    <row r="941" spans="1:22" x14ac:dyDescent="0.2">
      <c r="A941" s="8"/>
      <c r="B941" s="170">
        <f t="shared" si="297"/>
        <v>5.5199999999999037</v>
      </c>
      <c r="C941" s="170">
        <f t="shared" si="298"/>
        <v>331131.12148251774</v>
      </c>
      <c r="D941" s="170">
        <f t="shared" si="289"/>
        <v>331.13112148251776</v>
      </c>
      <c r="E941" s="170">
        <f t="shared" si="290"/>
        <v>-27.074673835356048</v>
      </c>
      <c r="F941" s="170">
        <f t="shared" si="291"/>
        <v>-153.47532411380328</v>
      </c>
      <c r="G941" s="170">
        <f t="shared" si="292"/>
        <v>-6.8405073852857026</v>
      </c>
      <c r="H941" s="170">
        <f t="shared" si="293"/>
        <v>115.60716738957098</v>
      </c>
      <c r="I941" s="170">
        <f t="shared" si="294"/>
        <v>-33.915181220641749</v>
      </c>
      <c r="J941" s="170">
        <f t="shared" si="295"/>
        <v>-37.868156724232307</v>
      </c>
      <c r="K941" s="170" t="str">
        <f t="shared" si="281"/>
        <v>1+3.30887390706461i</v>
      </c>
      <c r="L941" s="170" t="str">
        <f t="shared" si="282"/>
        <v>1-0.482220277491721i</v>
      </c>
      <c r="M941" s="170" t="str">
        <f t="shared" si="299"/>
        <v>2.59560609364981+2.82665362957289i</v>
      </c>
      <c r="N941" s="170" t="str">
        <f t="shared" si="283"/>
        <v>1+3163.18917689583i</v>
      </c>
      <c r="O941" s="170" t="str">
        <f t="shared" si="284"/>
        <v>-1.769922050656+4.6268756122464i</v>
      </c>
      <c r="P941" s="170" t="str">
        <f t="shared" si="300"/>
        <v>-14637.4527815517-5593.97139897209i</v>
      </c>
      <c r="Q941" s="170" t="str">
        <f t="shared" si="285"/>
        <v>-0.0396245357234512-0.0197773767899199i</v>
      </c>
      <c r="R941" s="170" t="str">
        <f t="shared" si="286"/>
        <v>10000-58.6146639269464i</v>
      </c>
      <c r="S941" s="170" t="str">
        <f t="shared" si="287"/>
        <v>-4806.40244200962i</v>
      </c>
      <c r="T941" s="170" t="str">
        <f t="shared" si="296"/>
        <v>1868.0201274848-3897.60745456488i</v>
      </c>
      <c r="U941" s="170" t="str">
        <f t="shared" si="288"/>
        <v>-0.196633697629979+0.410274468901567i</v>
      </c>
      <c r="V941" s="170"/>
    </row>
    <row r="942" spans="1:22" x14ac:dyDescent="0.2">
      <c r="A942" s="8"/>
      <c r="B942" s="170">
        <f t="shared" si="297"/>
        <v>5.5249999999999035</v>
      </c>
      <c r="C942" s="170">
        <f t="shared" si="298"/>
        <v>334965.43915775343</v>
      </c>
      <c r="D942" s="170">
        <f t="shared" si="289"/>
        <v>334.96543915775345</v>
      </c>
      <c r="E942" s="170">
        <f t="shared" si="290"/>
        <v>-27.191423142314779</v>
      </c>
      <c r="F942" s="170">
        <f t="shared" si="291"/>
        <v>-154.02139400293663</v>
      </c>
      <c r="G942" s="170">
        <f t="shared" si="292"/>
        <v>-6.9215495150300654</v>
      </c>
      <c r="H942" s="170">
        <f t="shared" si="293"/>
        <v>115.35243692109954</v>
      </c>
      <c r="I942" s="170">
        <f t="shared" si="294"/>
        <v>-34.112972657344841</v>
      </c>
      <c r="J942" s="170">
        <f t="shared" si="295"/>
        <v>-38.668957081837092</v>
      </c>
      <c r="K942" s="170" t="str">
        <f t="shared" si="281"/>
        <v>1+3.34718886112323i</v>
      </c>
      <c r="L942" s="170" t="str">
        <f t="shared" si="282"/>
        <v>1-0.487804125138132i</v>
      </c>
      <c r="M942" s="170" t="str">
        <f t="shared" si="299"/>
        <v>2.63277253407232+2.8593847359851i</v>
      </c>
      <c r="N942" s="170" t="str">
        <f t="shared" si="283"/>
        <v>1+3199.81718128511i</v>
      </c>
      <c r="O942" s="170" t="str">
        <f t="shared" si="284"/>
        <v>-1.83444182360021+4.68045230676464i</v>
      </c>
      <c r="P942" s="170" t="str">
        <f t="shared" si="300"/>
        <v>-14978.4261491946-5865.19801291718i</v>
      </c>
      <c r="Q942" s="170" t="str">
        <f t="shared" si="285"/>
        <v>-0.039279693009114-0.0191398337817333i</v>
      </c>
      <c r="R942" s="170" t="str">
        <f t="shared" si="286"/>
        <v>10000-57.9437074172594i</v>
      </c>
      <c r="S942" s="170" t="str">
        <f t="shared" si="287"/>
        <v>-4751.38400821528i</v>
      </c>
      <c r="T942" s="170" t="str">
        <f t="shared" si="296"/>
        <v>1833.48633708061-3869.60034249974i</v>
      </c>
      <c r="U942" s="170" t="str">
        <f t="shared" si="288"/>
        <v>-0.192998561797959+0.407326351842078i</v>
      </c>
      <c r="V942" s="170"/>
    </row>
    <row r="943" spans="1:22" x14ac:dyDescent="0.2">
      <c r="A943" s="8"/>
      <c r="B943" s="170">
        <f t="shared" si="297"/>
        <v>5.5299999999999034</v>
      </c>
      <c r="C943" s="170">
        <f t="shared" si="298"/>
        <v>338844.15613912744</v>
      </c>
      <c r="D943" s="170">
        <f t="shared" si="289"/>
        <v>338.84415613912745</v>
      </c>
      <c r="E943" s="170">
        <f t="shared" si="290"/>
        <v>-27.308286437741049</v>
      </c>
      <c r="F943" s="170">
        <f t="shared" si="291"/>
        <v>-154.57062302510982</v>
      </c>
      <c r="G943" s="170">
        <f t="shared" si="292"/>
        <v>-7.0029428535024216</v>
      </c>
      <c r="H943" s="170">
        <f t="shared" si="293"/>
        <v>115.09951427446235</v>
      </c>
      <c r="I943" s="170">
        <f t="shared" si="294"/>
        <v>-34.311229291243471</v>
      </c>
      <c r="J943" s="170">
        <f t="shared" si="295"/>
        <v>-39.471108750647474</v>
      </c>
      <c r="K943" s="170" t="str">
        <f t="shared" si="281"/>
        <v>1+3.38594748143985i</v>
      </c>
      <c r="L943" s="170" t="str">
        <f t="shared" si="282"/>
        <v>1-0.493452630692959i</v>
      </c>
      <c r="M943" s="170" t="str">
        <f t="shared" si="299"/>
        <v>2.67080469210469+2.89249485074689i</v>
      </c>
      <c r="N943" s="170" t="str">
        <f t="shared" si="283"/>
        <v>1+3236.86931797583i</v>
      </c>
      <c r="O943" s="170" t="str">
        <f t="shared" si="284"/>
        <v>-1.90046445511759+4.73464939016646i</v>
      </c>
      <c r="P943" s="170" t="str">
        <f t="shared" si="300"/>
        <v>-15327.3418068579-6146.82043528361i</v>
      </c>
      <c r="Q943" s="170" t="str">
        <f t="shared" si="285"/>
        <v>-0.0389339846372132-0.0185116844067083i</v>
      </c>
      <c r="R943" s="170" t="str">
        <f t="shared" si="286"/>
        <v>10000-57.2804312832278i</v>
      </c>
      <c r="S943" s="170" t="str">
        <f t="shared" si="287"/>
        <v>-4696.99536522469i</v>
      </c>
      <c r="T943" s="170" t="str">
        <f t="shared" si="296"/>
        <v>1799.44541045064-3841.48938902042i</v>
      </c>
      <c r="U943" s="170" t="str">
        <f t="shared" si="288"/>
        <v>-0.189415306363226+0.404367304107413i</v>
      </c>
      <c r="V943" s="170"/>
    </row>
    <row r="944" spans="1:22" x14ac:dyDescent="0.2">
      <c r="A944" s="8"/>
      <c r="B944" s="170">
        <f t="shared" si="297"/>
        <v>5.5349999999999033</v>
      </c>
      <c r="C944" s="170">
        <f t="shared" si="298"/>
        <v>342767.78654637438</v>
      </c>
      <c r="D944" s="170">
        <f t="shared" si="289"/>
        <v>342.7677865463744</v>
      </c>
      <c r="E944" s="170">
        <f t="shared" si="290"/>
        <v>-27.425263150586737</v>
      </c>
      <c r="F944" s="170">
        <f t="shared" si="291"/>
        <v>-155.12297130835785</v>
      </c>
      <c r="G944" s="170">
        <f t="shared" si="292"/>
        <v>-7.0846823611266565</v>
      </c>
      <c r="H944" s="170">
        <f t="shared" si="293"/>
        <v>114.8484071590363</v>
      </c>
      <c r="I944" s="170">
        <f t="shared" si="294"/>
        <v>-34.509945511713397</v>
      </c>
      <c r="J944" s="170">
        <f t="shared" si="295"/>
        <v>-40.274564149321549</v>
      </c>
      <c r="K944" s="170" t="str">
        <f t="shared" si="281"/>
        <v>1+3.4251549054276i</v>
      </c>
      <c r="L944" s="170" t="str">
        <f t="shared" si="282"/>
        <v>1-0.499166542859494i</v>
      </c>
      <c r="M944" s="170" t="str">
        <f t="shared" si="299"/>
        <v>2.70972273290053+2.92598836256811i</v>
      </c>
      <c r="N944" s="170" t="str">
        <f t="shared" si="283"/>
        <v>1+3274.3504981886i</v>
      </c>
      <c r="O944" s="170" t="str">
        <f t="shared" si="284"/>
        <v>-1.96802495128124+4.78947404621655i</v>
      </c>
      <c r="P944" s="170" t="str">
        <f t="shared" si="300"/>
        <v>-15684.3847542418-6439.21400562911i</v>
      </c>
      <c r="Q944" s="170" t="str">
        <f t="shared" si="285"/>
        <v>-0.0385874416110103-0.0178928934457348i</v>
      </c>
      <c r="R944" s="170" t="str">
        <f t="shared" si="286"/>
        <v>10000-56.6247476083192i</v>
      </c>
      <c r="S944" s="170" t="str">
        <f t="shared" si="287"/>
        <v>-4643.22930388216i</v>
      </c>
      <c r="T944" s="170" t="str">
        <f t="shared" si="296"/>
        <v>1765.89570240998-3813.28409673404i</v>
      </c>
      <c r="U944" s="170" t="str">
        <f t="shared" si="288"/>
        <v>-0.185883758148419+0.401398325972005i</v>
      </c>
      <c r="V944" s="170"/>
    </row>
    <row r="945" spans="1:22" x14ac:dyDescent="0.2">
      <c r="A945" s="8"/>
      <c r="B945" s="170">
        <f t="shared" si="297"/>
        <v>5.5399999999999032</v>
      </c>
      <c r="C945" s="170">
        <f t="shared" si="298"/>
        <v>346736.85045245476</v>
      </c>
      <c r="D945" s="170">
        <f t="shared" si="289"/>
        <v>346.73685045245475</v>
      </c>
      <c r="E945" s="170">
        <f t="shared" si="290"/>
        <v>-27.54235259698261</v>
      </c>
      <c r="F945" s="170">
        <f t="shared" si="291"/>
        <v>-155.67839753465552</v>
      </c>
      <c r="G945" s="170">
        <f t="shared" si="292"/>
        <v>-7.1667630162218572</v>
      </c>
      <c r="H945" s="170">
        <f t="shared" si="293"/>
        <v>114.5991226356029</v>
      </c>
      <c r="I945" s="170">
        <f t="shared" si="294"/>
        <v>-34.709115613204467</v>
      </c>
      <c r="J945" s="170">
        <f t="shared" si="295"/>
        <v>-41.079274899052621</v>
      </c>
      <c r="K945" s="170" t="str">
        <f t="shared" si="281"/>
        <v>1+3.46481632998807i</v>
      </c>
      <c r="L945" s="170" t="str">
        <f t="shared" si="282"/>
        <v>1-0.504946619010608i</v>
      </c>
      <c r="M945" s="170" t="str">
        <f t="shared" si="299"/>
        <v>2.74954729132022+2.95986971097746i</v>
      </c>
      <c r="N945" s="170" t="str">
        <f t="shared" si="283"/>
        <v>1+3312.26569001325i</v>
      </c>
      <c r="O945" s="170" t="str">
        <f t="shared" si="284"/>
        <v>-2.03715913356054+4.84493354186368i</v>
      </c>
      <c r="P945" s="170" t="str">
        <f t="shared" si="300"/>
        <v>-16049.744300243-6742.76736964783i</v>
      </c>
      <c r="Q945" s="170" t="str">
        <f t="shared" si="285"/>
        <v>-0.0382400970148154-0.0172834259657652i</v>
      </c>
      <c r="R945" s="170" t="str">
        <f t="shared" si="286"/>
        <v>10000-55.9765694823721i</v>
      </c>
      <c r="S945" s="170" t="str">
        <f t="shared" si="287"/>
        <v>-4590.0786975545i</v>
      </c>
      <c r="T945" s="170" t="str">
        <f t="shared" si="296"/>
        <v>1732.83535825666-3784.99381324089i</v>
      </c>
      <c r="U945" s="170" t="str">
        <f t="shared" si="288"/>
        <v>-0.182403721921754+0.398420401393778i</v>
      </c>
      <c r="V945" s="170"/>
    </row>
    <row r="946" spans="1:22" x14ac:dyDescent="0.2">
      <c r="A946" s="8"/>
      <c r="B946" s="170">
        <f t="shared" si="297"/>
        <v>5.5449999999999031</v>
      </c>
      <c r="C946" s="170">
        <f t="shared" si="298"/>
        <v>350751.87395249022</v>
      </c>
      <c r="D946" s="170">
        <f t="shared" si="289"/>
        <v>350.7518739524902</v>
      </c>
      <c r="E946" s="170">
        <f t="shared" si="290"/>
        <v>-27.659553979055818</v>
      </c>
      <c r="F946" s="170">
        <f t="shared" si="291"/>
        <v>-156.23685894739592</v>
      </c>
      <c r="G946" s="170">
        <f t="shared" si="292"/>
        <v>-7.2491798171111039</v>
      </c>
      <c r="H946" s="170">
        <f t="shared" si="293"/>
        <v>114.35166712708801</v>
      </c>
      <c r="I946" s="170">
        <f t="shared" si="294"/>
        <v>-34.908733796166921</v>
      </c>
      <c r="J946" s="170">
        <f t="shared" si="295"/>
        <v>-41.885191820307909</v>
      </c>
      <c r="K946" s="170" t="str">
        <f t="shared" si="281"/>
        <v>1+3.50493701220011i</v>
      </c>
      <c r="L946" s="170" t="str">
        <f t="shared" si="282"/>
        <v>1-0.510793625289131i</v>
      </c>
      <c r="M946" s="170" t="str">
        <f t="shared" si="299"/>
        <v>2.79029948287175+2.99414338691098i</v>
      </c>
      <c r="N946" s="170" t="str">
        <f t="shared" si="283"/>
        <v>1+3350.61991906739i</v>
      </c>
      <c r="O946" s="170" t="str">
        <f t="shared" si="284"/>
        <v>-2.10790365781397+4.90103522820394i</v>
      </c>
      <c r="P946" s="170" t="str">
        <f t="shared" si="300"/>
        <v>-16423.6141633289-7057.8829481183i</v>
      </c>
      <c r="Q946" s="170" t="str">
        <f t="shared" si="285"/>
        <v>-0.0378919859901856-0.0166832472224202i</v>
      </c>
      <c r="R946" s="170" t="str">
        <f t="shared" si="286"/>
        <v>10000-55.3358109900781i</v>
      </c>
      <c r="S946" s="170" t="str">
        <f t="shared" si="287"/>
        <v>-4537.5365011864i</v>
      </c>
      <c r="T946" s="170" t="str">
        <f t="shared" si="296"/>
        <v>1700.26232135347-3756.62772726827i</v>
      </c>
      <c r="U946" s="170" t="str">
        <f t="shared" si="288"/>
        <v>-0.178974981195102+0.395434497607187i</v>
      </c>
      <c r="V946" s="170"/>
    </row>
    <row r="947" spans="1:22" x14ac:dyDescent="0.2">
      <c r="A947" s="8"/>
      <c r="B947" s="170">
        <f t="shared" si="297"/>
        <v>5.549999999999903</v>
      </c>
      <c r="C947" s="170">
        <f t="shared" si="298"/>
        <v>354813.3892334968</v>
      </c>
      <c r="D947" s="170">
        <f t="shared" si="289"/>
        <v>354.81338923349682</v>
      </c>
      <c r="E947" s="170">
        <f t="shared" si="290"/>
        <v>-27.776866383893267</v>
      </c>
      <c r="F947" s="170">
        <f t="shared" si="291"/>
        <v>-156.79831136010921</v>
      </c>
      <c r="G947" s="170">
        <f t="shared" si="292"/>
        <v>-7.331927784152378</v>
      </c>
      <c r="H947" s="170">
        <f t="shared" si="293"/>
        <v>114.10604642955228</v>
      </c>
      <c r="I947" s="170">
        <f t="shared" si="294"/>
        <v>-35.108794168045648</v>
      </c>
      <c r="J947" s="170">
        <f t="shared" si="295"/>
        <v>-42.692264930556931</v>
      </c>
      <c r="K947" s="170" t="str">
        <f t="shared" si="281"/>
        <v>1+3.54552227001671i</v>
      </c>
      <c r="L947" s="170" t="str">
        <f t="shared" si="282"/>
        <v>1-0.516708336709415i</v>
      </c>
      <c r="M947" s="170" t="str">
        <f t="shared" si="299"/>
        <v>2.83200091490652+3.02881393330729i</v>
      </c>
      <c r="N947" s="170" t="str">
        <f t="shared" si="283"/>
        <v>1+3389.41826916254i</v>
      </c>
      <c r="O947" s="170" t="str">
        <f t="shared" si="284"/>
        <v>-2.18029603372477+4.95778654145508i</v>
      </c>
      <c r="P947" s="170" t="str">
        <f t="shared" si="300"/>
        <v>-16806.1925742497-7384.97742234791i</v>
      </c>
      <c r="Q947" s="170" t="str">
        <f t="shared" si="285"/>
        <v>-0.0375431457083725-0.0160923225635437i</v>
      </c>
      <c r="R947" s="170" t="str">
        <f t="shared" si="286"/>
        <v>10000-54.702387199593i</v>
      </c>
      <c r="S947" s="170" t="str">
        <f t="shared" si="287"/>
        <v>-4485.59575036662i</v>
      </c>
      <c r="T947" s="170" t="str">
        <f t="shared" si="296"/>
        <v>1668.17434071198-3728.19486513959i</v>
      </c>
      <c r="U947" s="170" t="str">
        <f t="shared" si="288"/>
        <v>-0.175597299022314+0.392441564751536i</v>
      </c>
      <c r="V947" s="170"/>
    </row>
    <row r="948" spans="1:22" x14ac:dyDescent="0.2">
      <c r="A948" s="8"/>
      <c r="B948" s="170">
        <f t="shared" si="297"/>
        <v>5.5549999999999029</v>
      </c>
      <c r="C948" s="170">
        <f t="shared" si="298"/>
        <v>358921.93464492558</v>
      </c>
      <c r="D948" s="170">
        <f t="shared" si="289"/>
        <v>358.92193464492556</v>
      </c>
      <c r="E948" s="170">
        <f t="shared" si="290"/>
        <v>-27.894288782656691</v>
      </c>
      <c r="F948" s="170">
        <f t="shared" si="291"/>
        <v>-157.36270916641854</v>
      </c>
      <c r="G948" s="170">
        <f t="shared" si="292"/>
        <v>-7.4150019616917309</v>
      </c>
      <c r="H948" s="170">
        <f t="shared" si="293"/>
        <v>113.86226572340628</v>
      </c>
      <c r="I948" s="170">
        <f t="shared" si="294"/>
        <v>-35.309290744348424</v>
      </c>
      <c r="J948" s="170">
        <f t="shared" si="295"/>
        <v>-43.500443443012259</v>
      </c>
      <c r="K948" s="170" t="str">
        <f t="shared" si="281"/>
        <v>1+3.58657748296982i</v>
      </c>
      <c r="L948" s="170" t="str">
        <f t="shared" si="282"/>
        <v>1-0.522691537260049i</v>
      </c>
      <c r="M948" s="170" t="str">
        <f t="shared" si="299"/>
        <v>2.87467369807577+3.06388594570977i</v>
      </c>
      <c r="N948" s="170" t="str">
        <f t="shared" si="283"/>
        <v>1+3428.66588297797i</v>
      </c>
      <c r="O948" s="170" t="str">
        <f t="shared" si="284"/>
        <v>-2.25437464468884+5.0151950039422i</v>
      </c>
      <c r="P948" s="170" t="str">
        <f t="shared" si="300"/>
        <v>-17197.6823811429-7724.48223669127i</v>
      </c>
      <c r="Q948" s="170" t="str">
        <f t="shared" si="285"/>
        <v>-0.037193615339029-0.0155106173338943i</v>
      </c>
      <c r="R948" s="170" t="str">
        <f t="shared" si="286"/>
        <v>10000-54.0762141512799i</v>
      </c>
      <c r="S948" s="170" t="str">
        <f t="shared" si="287"/>
        <v>-4434.24956040494i</v>
      </c>
      <c r="T948" s="170" t="str">
        <f t="shared" si="296"/>
        <v>1636.56897856503-3699.70408757168i</v>
      </c>
      <c r="U948" s="170" t="str">
        <f t="shared" si="288"/>
        <v>-0.172270418796319+0.389442535533862i</v>
      </c>
      <c r="V948" s="170"/>
    </row>
    <row r="949" spans="1:22" x14ac:dyDescent="0.2">
      <c r="A949" s="8"/>
      <c r="B949" s="170">
        <f t="shared" si="297"/>
        <v>5.5599999999999028</v>
      </c>
      <c r="C949" s="170">
        <f t="shared" si="298"/>
        <v>363078.05477002077</v>
      </c>
      <c r="D949" s="170">
        <f t="shared" si="289"/>
        <v>363.07805477002074</v>
      </c>
      <c r="E949" s="170">
        <f t="shared" si="290"/>
        <v>-28.011820029853101</v>
      </c>
      <c r="F949" s="170">
        <f t="shared" si="291"/>
        <v>-157.93000535125722</v>
      </c>
      <c r="G949" s="170">
        <f t="shared" si="292"/>
        <v>-7.4983974199391712</v>
      </c>
      <c r="H949" s="170">
        <f t="shared" si="293"/>
        <v>113.62032958483006</v>
      </c>
      <c r="I949" s="170">
        <f t="shared" si="294"/>
        <v>-35.510217449792272</v>
      </c>
      <c r="J949" s="170">
        <f t="shared" si="295"/>
        <v>-44.309675766427162</v>
      </c>
      <c r="K949" s="170" t="str">
        <f t="shared" si="281"/>
        <v>1+3.62810809288345i</v>
      </c>
      <c r="L949" s="170" t="str">
        <f t="shared" si="282"/>
        <v>1-0.528744020007788i</v>
      </c>
      <c r="M949" s="170" t="str">
        <f t="shared" si="299"/>
        <v>2.91834045805398+3.09936407287566i</v>
      </c>
      <c r="N949" s="170" t="str">
        <f t="shared" si="283"/>
        <v>1+3468.36796274239i</v>
      </c>
      <c r="O949" s="170" t="str">
        <f t="shared" si="284"/>
        <v>-2.33017876816623+5.07326822509482i</v>
      </c>
      <c r="P949" s="170" t="str">
        <f t="shared" si="300"/>
        <v>-17598.291157086-8076.84411874518i</v>
      </c>
      <c r="Q949" s="170" t="str">
        <f t="shared" si="285"/>
        <v>-0.0368434360152118-0.0149380967811442i</v>
      </c>
      <c r="R949" s="170" t="str">
        <f t="shared" si="286"/>
        <v>10000-53.457208846579i</v>
      </c>
      <c r="S949" s="170" t="str">
        <f t="shared" si="287"/>
        <v>-4383.49112541948i</v>
      </c>
      <c r="T949" s="170" t="str">
        <f t="shared" si="296"/>
        <v>1605.44361791453-3671.16408679309i</v>
      </c>
      <c r="U949" s="170" t="str">
        <f t="shared" si="288"/>
        <v>-0.168994065043635+0.386438324925589i</v>
      </c>
      <c r="V949" s="170"/>
    </row>
    <row r="950" spans="1:22" x14ac:dyDescent="0.2">
      <c r="A950" s="8"/>
      <c r="B950" s="170">
        <f t="shared" si="297"/>
        <v>5.5649999999999027</v>
      </c>
      <c r="C950" s="170">
        <f t="shared" si="298"/>
        <v>367282.3004980025</v>
      </c>
      <c r="D950" s="170">
        <f t="shared" si="289"/>
        <v>367.28230049800248</v>
      </c>
      <c r="E950" s="170">
        <f t="shared" si="290"/>
        <v>-28.129458862765382</v>
      </c>
      <c r="F950" s="170">
        <f t="shared" si="291"/>
        <v>-158.50015150335111</v>
      </c>
      <c r="G950" s="170">
        <f t="shared" si="292"/>
        <v>-7.5821092567672954</v>
      </c>
      <c r="H950" s="170">
        <f t="shared" si="293"/>
        <v>113.38024199737485</v>
      </c>
      <c r="I950" s="170">
        <f t="shared" si="294"/>
        <v>-35.711568119532679</v>
      </c>
      <c r="J950" s="170">
        <f t="shared" si="295"/>
        <v>-45.119909505976253</v>
      </c>
      <c r="K950" s="170" t="str">
        <f t="shared" si="281"/>
        <v>1+3.67011960459496i</v>
      </c>
      <c r="L950" s="170" t="str">
        <f t="shared" si="282"/>
        <v>1-0.534866587202662i</v>
      </c>
      <c r="M950" s="170" t="str">
        <f t="shared" si="299"/>
        <v>2.96302434753529+3.1352530173923i</v>
      </c>
      <c r="N950" s="170" t="str">
        <f t="shared" si="283"/>
        <v>1+3508.52977092346i</v>
      </c>
      <c r="O950" s="170" t="str">
        <f t="shared" si="284"/>
        <v>-2.40774859650667+5.13201390245549i</v>
      </c>
      <c r="P950" s="170" t="str">
        <f t="shared" si="300"/>
        <v>-18008.2313101547-8442.52561784037i</v>
      </c>
      <c r="Q950" s="170" t="str">
        <f t="shared" si="285"/>
        <v>-0.036492650794715-0.0143747259633677i</v>
      </c>
      <c r="R950" s="170" t="str">
        <f t="shared" si="286"/>
        <v>10000-52.845289237008i</v>
      </c>
      <c r="S950" s="170" t="str">
        <f t="shared" si="287"/>
        <v>-4333.31371743465i</v>
      </c>
      <c r="T950" s="170" t="str">
        <f t="shared" si="296"/>
        <v>1574.79547004239-3642.58338397544i</v>
      </c>
      <c r="U950" s="170" t="str">
        <f t="shared" si="288"/>
        <v>-0.165767944214989+0.383429829892152i</v>
      </c>
      <c r="V950" s="170"/>
    </row>
    <row r="951" spans="1:22" x14ac:dyDescent="0.2">
      <c r="A951" s="8"/>
      <c r="B951" s="170">
        <f t="shared" si="297"/>
        <v>5.5699999999999026</v>
      </c>
      <c r="C951" s="170">
        <f t="shared" si="298"/>
        <v>371535.22909708944</v>
      </c>
      <c r="D951" s="170">
        <f t="shared" si="289"/>
        <v>371.53522909708943</v>
      </c>
      <c r="E951" s="170">
        <f t="shared" si="290"/>
        <v>-28.247203901046504</v>
      </c>
      <c r="F951" s="170">
        <f t="shared" si="291"/>
        <v>-159.07309782896971</v>
      </c>
      <c r="G951" s="170">
        <f t="shared" si="292"/>
        <v>-7.6661325994330216</v>
      </c>
      <c r="H951" s="170">
        <f t="shared" si="293"/>
        <v>113.1420063637275</v>
      </c>
      <c r="I951" s="170">
        <f t="shared" si="294"/>
        <v>-35.913336500479524</v>
      </c>
      <c r="J951" s="170">
        <f t="shared" si="295"/>
        <v>-45.931091465242204</v>
      </c>
      <c r="K951" s="170" t="str">
        <f t="shared" si="281"/>
        <v>1+3.71261758668472i</v>
      </c>
      <c r="L951" s="170" t="str">
        <f t="shared" si="282"/>
        <v>1-0.541060050384323i</v>
      </c>
      <c r="M951" s="170" t="str">
        <f t="shared" si="299"/>
        <v>3.00874905850936+3.1715575363004i</v>
      </c>
      <c r="N951" s="170" t="str">
        <f t="shared" si="283"/>
        <v>1+3549.15663092536i</v>
      </c>
      <c r="O951" s="170" t="str">
        <f t="shared" si="284"/>
        <v>-2.48712525825984+5.19143982270014i</v>
      </c>
      <c r="P951" s="170" t="str">
        <f t="shared" si="300"/>
        <v>-18427.7201960444-8822.00566247216i</v>
      </c>
      <c r="Q951" s="170" t="str">
        <f t="shared" si="285"/>
        <v>-0.0361413046177852-0.0138204696582006i</v>
      </c>
      <c r="R951" s="170" t="str">
        <f t="shared" si="286"/>
        <v>10000-52.2403742132852i</v>
      </c>
      <c r="S951" s="170" t="str">
        <f t="shared" si="287"/>
        <v>-4283.7106854894i</v>
      </c>
      <c r="T951" s="170" t="str">
        <f t="shared" si="296"/>
        <v>1544.6215819728-3613.97032696994i</v>
      </c>
      <c r="U951" s="170" t="str">
        <f t="shared" si="288"/>
        <v>-0.162591745470821+0.380417929154731i</v>
      </c>
      <c r="V951" s="170"/>
    </row>
    <row r="952" spans="1:22" x14ac:dyDescent="0.2">
      <c r="A952" s="8"/>
      <c r="B952" s="170">
        <f t="shared" si="297"/>
        <v>5.5749999999999025</v>
      </c>
      <c r="C952" s="170">
        <f t="shared" si="298"/>
        <v>375837.40428836003</v>
      </c>
      <c r="D952" s="170">
        <f t="shared" si="289"/>
        <v>375.83740428836006</v>
      </c>
      <c r="E952" s="170">
        <f t="shared" si="290"/>
        <v>-28.365053646481563</v>
      </c>
      <c r="F952" s="170">
        <f t="shared" si="291"/>
        <v>-159.64879316696207</v>
      </c>
      <c r="G952" s="170">
        <f t="shared" si="292"/>
        <v>-7.7504626062234436</v>
      </c>
      <c r="H952" s="170">
        <f t="shared" si="293"/>
        <v>112.90562551761579</v>
      </c>
      <c r="I952" s="170">
        <f t="shared" si="294"/>
        <v>-36.115516252705007</v>
      </c>
      <c r="J952" s="170">
        <f t="shared" si="295"/>
        <v>-46.743167649346276</v>
      </c>
      <c r="K952" s="170" t="str">
        <f t="shared" si="281"/>
        <v>1+3.75560767221423i</v>
      </c>
      <c r="L952" s="170" t="str">
        <f t="shared" si="282"/>
        <v>1-0.547325230489607i</v>
      </c>
      <c r="M952" s="170" t="str">
        <f t="shared" si="299"/>
        <v>3.05553883482319+3.20828244172462i</v>
      </c>
      <c r="N952" s="170" t="str">
        <f t="shared" si="283"/>
        <v>1+3590.25392779437i</v>
      </c>
      <c r="O952" s="170" t="str">
        <f t="shared" si="284"/>
        <v>-2.56835083998252+5.25155386267011i</v>
      </c>
      <c r="P952" s="170" t="str">
        <f t="shared" si="300"/>
        <v>-18856.980233315-9215.78013733854i</v>
      </c>
      <c r="Q952" s="170" t="str">
        <f t="shared" si="285"/>
        <v>-0.035789444261278-0.0132752922738403i</v>
      </c>
      <c r="R952" s="170" t="str">
        <f t="shared" si="286"/>
        <v>10000-51.6423835945799i</v>
      </c>
      <c r="S952" s="170" t="str">
        <f t="shared" si="287"/>
        <v>-4234.67545475554i</v>
      </c>
      <c r="T952" s="170" t="str">
        <f t="shared" si="296"/>
        <v>1514.91884387468-3585.33308834026i</v>
      </c>
      <c r="U952" s="170" t="str">
        <f t="shared" si="288"/>
        <v>-0.159465141460493+0.377403482983186i</v>
      </c>
      <c r="V952" s="170"/>
    </row>
    <row r="953" spans="1:22" x14ac:dyDescent="0.2">
      <c r="A953" s="8"/>
      <c r="B953" s="170">
        <f t="shared" si="297"/>
        <v>5.5799999999999024</v>
      </c>
      <c r="C953" s="170">
        <f t="shared" si="298"/>
        <v>380189.39632047608</v>
      </c>
      <c r="D953" s="170">
        <f t="shared" si="289"/>
        <v>380.18939632047608</v>
      </c>
      <c r="E953" s="170">
        <f t="shared" si="290"/>
        <v>-28.483006482920693</v>
      </c>
      <c r="F953" s="170">
        <f t="shared" si="291"/>
        <v>-160.22718500507031</v>
      </c>
      <c r="G953" s="170">
        <f t="shared" si="292"/>
        <v>-7.8350944680259307</v>
      </c>
      <c r="H953" s="170">
        <f t="shared" si="293"/>
        <v>112.67110173583536</v>
      </c>
      <c r="I953" s="170">
        <f t="shared" si="294"/>
        <v>-36.318100950946622</v>
      </c>
      <c r="J953" s="170">
        <f t="shared" si="295"/>
        <v>-47.556083269234946</v>
      </c>
      <c r="K953" s="170" t="str">
        <f t="shared" si="281"/>
        <v>1+3.79909555947276i</v>
      </c>
      <c r="L953" s="170" t="str">
        <f t="shared" si="282"/>
        <v>1-0.55366295796135i</v>
      </c>
      <c r="M953" s="170" t="str">
        <f t="shared" si="299"/>
        <v>3.10341848503552+3.24543260151141i</v>
      </c>
      <c r="N953" s="170" t="str">
        <f t="shared" si="283"/>
        <v>1+3631.82710893269i</v>
      </c>
      <c r="O953" s="170" t="str">
        <f t="shared" si="284"/>
        <v>-2.65146840855325+5.31236399041629i</v>
      </c>
      <c r="P953" s="170" t="str">
        <f t="shared" si="300"/>
        <v>-19296.2390213203-9624.36248067189i</v>
      </c>
      <c r="Q953" s="170" t="str">
        <f t="shared" si="285"/>
        <v>-0.0354371182893244-0.0127391577620695i</v>
      </c>
      <c r="R953" s="170" t="str">
        <f t="shared" si="286"/>
        <v>10000-51.0512381178826i</v>
      </c>
      <c r="S953" s="170" t="str">
        <f t="shared" si="287"/>
        <v>-4186.20152566637i</v>
      </c>
      <c r="T953" s="170" t="str">
        <f t="shared" si="296"/>
        <v>1485.6839963941-3556.67966368328i</v>
      </c>
      <c r="U953" s="170" t="str">
        <f t="shared" si="288"/>
        <v>-0.156387789094116+0.374387333019293i</v>
      </c>
      <c r="V953" s="170"/>
    </row>
    <row r="954" spans="1:22" x14ac:dyDescent="0.2">
      <c r="A954" s="8"/>
      <c r="B954" s="170">
        <f t="shared" si="297"/>
        <v>5.5849999999999023</v>
      </c>
      <c r="C954" s="170">
        <f t="shared" si="298"/>
        <v>384591.78204526746</v>
      </c>
      <c r="D954" s="170">
        <f t="shared" si="289"/>
        <v>384.59178204526745</v>
      </c>
      <c r="E954" s="170">
        <f t="shared" si="290"/>
        <v>-28.601060676386215</v>
      </c>
      <c r="F954" s="170">
        <f t="shared" si="291"/>
        <v>-160.80821949752965</v>
      </c>
      <c r="G954" s="170">
        <f t="shared" si="292"/>
        <v>-7.9200234098236253</v>
      </c>
      <c r="H954" s="170">
        <f t="shared" si="293"/>
        <v>112.43843675038006</v>
      </c>
      <c r="I954" s="170">
        <f t="shared" si="294"/>
        <v>-36.521084086209839</v>
      </c>
      <c r="J954" s="170">
        <f t="shared" si="295"/>
        <v>-48.369782747149586</v>
      </c>
      <c r="K954" s="170" t="str">
        <f t="shared" si="281"/>
        <v>1+3.84308701273266i</v>
      </c>
      <c r="L954" s="170" t="str">
        <f t="shared" si="282"/>
        <v>1-0.560074072858463i</v>
      </c>
      <c r="M954" s="170" t="str">
        <f t="shared" si="299"/>
        <v>3.15241339557064+3.2830129398742i</v>
      </c>
      <c r="N954" s="170" t="str">
        <f t="shared" si="283"/>
        <v>1+3673.88168482043i</v>
      </c>
      <c r="O954" s="170" t="str">
        <f t="shared" si="284"/>
        <v>-2.73652203400708+5.37387826625525i</v>
      </c>
      <c r="P954" s="170" t="str">
        <f t="shared" si="300"/>
        <v>-19745.7294608837-10048.2843025799i</v>
      </c>
      <c r="Q954" s="170" t="str">
        <f t="shared" si="285"/>
        <v>-0.0350843770005872-0.012212029533471i</v>
      </c>
      <c r="R954" s="170" t="str">
        <f t="shared" si="286"/>
        <v>10000-50.466859427501i</v>
      </c>
      <c r="S954" s="170" t="str">
        <f t="shared" si="287"/>
        <v>-4138.28247305509i</v>
      </c>
      <c r="T954" s="170" t="str">
        <f t="shared" si="296"/>
        <v>1456.91363790671-3528.01787022844i</v>
      </c>
      <c r="U954" s="170" t="str">
        <f t="shared" si="288"/>
        <v>-0.15335933030597+0.37137030212931i</v>
      </c>
      <c r="V954" s="170"/>
    </row>
    <row r="955" spans="1:22" x14ac:dyDescent="0.2">
      <c r="A955" s="8"/>
      <c r="B955" s="170">
        <f t="shared" si="297"/>
        <v>5.5899999999999022</v>
      </c>
      <c r="C955" s="170">
        <f t="shared" si="298"/>
        <v>389045.14499419346</v>
      </c>
      <c r="D955" s="170">
        <f t="shared" si="289"/>
        <v>389.04514499419344</v>
      </c>
      <c r="E955" s="170">
        <f t="shared" si="290"/>
        <v>-28.71921437535741</v>
      </c>
      <c r="F955" s="170">
        <f t="shared" si="291"/>
        <v>-161.39184148394986</v>
      </c>
      <c r="G955" s="170">
        <f t="shared" si="292"/>
        <v>-8.0052446921170102</v>
      </c>
      <c r="H955" s="170">
        <f t="shared" si="293"/>
        <v>112.20763176065509</v>
      </c>
      <c r="I955" s="170">
        <f t="shared" si="294"/>
        <v>-36.72445906747442</v>
      </c>
      <c r="J955" s="170">
        <f t="shared" si="295"/>
        <v>-49.184209723294771</v>
      </c>
      <c r="K955" s="170" t="str">
        <f t="shared" si="281"/>
        <v>1+3.8875878630134i</v>
      </c>
      <c r="L955" s="170" t="str">
        <f t="shared" si="282"/>
        <v>1-0.566559424967283i</v>
      </c>
      <c r="M955" s="170" t="str">
        <f t="shared" si="299"/>
        <v>3.20254954417866+3.32102843804612i</v>
      </c>
      <c r="N955" s="170" t="str">
        <f t="shared" si="283"/>
        <v>1+3716.42322974609i</v>
      </c>
      <c r="O955" s="170" t="str">
        <f t="shared" si="284"/>
        <v>-2.82355681290208+5.43610484383762i</v>
      </c>
      <c r="P955" s="170" t="str">
        <f t="shared" si="300"/>
        <v>-20205.6898777863-10488.0960251333i</v>
      </c>
      <c r="Q955" s="170" t="str">
        <f t="shared" si="285"/>
        <v>-0.0347312723721935-0.0116938703750058i</v>
      </c>
      <c r="R955" s="170" t="str">
        <f t="shared" si="286"/>
        <v>10000-49.8891700646728i</v>
      </c>
      <c r="S955" s="170" t="str">
        <f t="shared" si="287"/>
        <v>-4090.91194530318i</v>
      </c>
      <c r="T955" s="170" t="str">
        <f t="shared" si="296"/>
        <v>1428.6042316812-3499.35534570671i</v>
      </c>
      <c r="U955" s="170" t="str">
        <f t="shared" si="288"/>
        <v>-0.150379392808548+0.368353194284917i</v>
      </c>
      <c r="V955" s="170"/>
    </row>
    <row r="956" spans="1:22" x14ac:dyDescent="0.2">
      <c r="A956" s="8"/>
      <c r="B956" s="170">
        <f t="shared" si="297"/>
        <v>5.5949999999999021</v>
      </c>
      <c r="C956" s="170">
        <f t="shared" si="298"/>
        <v>393550.07545568934</v>
      </c>
      <c r="D956" s="170">
        <f t="shared" si="289"/>
        <v>393.55007545568935</v>
      </c>
      <c r="E956" s="170">
        <f t="shared" si="290"/>
        <v>-28.837465611233416</v>
      </c>
      <c r="F956" s="170">
        <f t="shared" si="291"/>
        <v>-161.97799450947775</v>
      </c>
      <c r="G956" s="170">
        <f t="shared" si="292"/>
        <v>-8.0907536122725823</v>
      </c>
      <c r="H956" s="170">
        <f t="shared" si="293"/>
        <v>111.97868744575753</v>
      </c>
      <c r="I956" s="170">
        <f t="shared" si="294"/>
        <v>-36.928219223505998</v>
      </c>
      <c r="J956" s="170">
        <f t="shared" si="295"/>
        <v>-49.999307063720224</v>
      </c>
      <c r="K956" s="170" t="str">
        <f t="shared" si="281"/>
        <v>1+3.93260400885451i</v>
      </c>
      <c r="L956" s="170" t="str">
        <f t="shared" si="282"/>
        <v>1-0.573119873914206i</v>
      </c>
      <c r="M956" s="170" t="str">
        <f t="shared" si="299"/>
        <v>3.2538535137092+3.3594841349403i</v>
      </c>
      <c r="N956" s="170" t="str">
        <f t="shared" si="283"/>
        <v>1+3759.45738254536i</v>
      </c>
      <c r="O956" s="170" t="str">
        <f t="shared" si="284"/>
        <v>-2.91261889223005+5.49905197122885i</v>
      </c>
      <c r="P956" s="170" t="str">
        <f t="shared" si="300"/>
        <v>-20676.3641491291-10944.3675449641i</v>
      </c>
      <c r="Q956" s="170" t="str">
        <f t="shared" si="285"/>
        <v>-0.0343778580004516-0.0111846423701216i</v>
      </c>
      <c r="R956" s="170" t="str">
        <f t="shared" si="286"/>
        <v>10000-49.3180934572986i</v>
      </c>
      <c r="S956" s="170" t="str">
        <f t="shared" si="287"/>
        <v>-4044.08366349849i</v>
      </c>
      <c r="T956" s="170" t="str">
        <f t="shared" si="296"/>
        <v>1400.75211294528-3470.69954747952i</v>
      </c>
      <c r="U956" s="170" t="str">
        <f t="shared" si="288"/>
        <v>-0.147447590836345+0.365336794471529i</v>
      </c>
      <c r="V956" s="170"/>
    </row>
    <row r="957" spans="1:22" x14ac:dyDescent="0.2">
      <c r="A957" s="8"/>
      <c r="B957" s="170">
        <f t="shared" si="297"/>
        <v>5.5999999999999019</v>
      </c>
      <c r="C957" s="170">
        <f t="shared" si="298"/>
        <v>398107.17055340804</v>
      </c>
      <c r="D957" s="170">
        <f t="shared" si="289"/>
        <v>398.10717055340803</v>
      </c>
      <c r="E957" s="170">
        <f t="shared" si="290"/>
        <v>-28.955812298979367</v>
      </c>
      <c r="F957" s="170">
        <f t="shared" si="291"/>
        <v>-162.56662084623449</v>
      </c>
      <c r="G957" s="170">
        <f t="shared" si="292"/>
        <v>-8.1765455057995808</v>
      </c>
      <c r="H957" s="170">
        <f t="shared" si="293"/>
        <v>111.751603976806</v>
      </c>
      <c r="I957" s="170">
        <f t="shared" si="294"/>
        <v>-37.132357804778948</v>
      </c>
      <c r="J957" s="170">
        <f t="shared" si="295"/>
        <v>-50.81501686942849</v>
      </c>
      <c r="K957" s="170" t="str">
        <f t="shared" si="281"/>
        <v>1+3.97814141709733i</v>
      </c>
      <c r="L957" s="170" t="str">
        <f t="shared" si="282"/>
        <v>1-0.579756289279634i</v>
      </c>
      <c r="M957" s="170" t="str">
        <f t="shared" si="299"/>
        <v>3.30635250620597+3.3983851278177i</v>
      </c>
      <c r="N957" s="170" t="str">
        <f t="shared" si="283"/>
        <v>1+3802.98984734858i</v>
      </c>
      <c r="O957" s="170" t="str">
        <f t="shared" si="284"/>
        <v>-3.00375549388428+5.5627279920025i</v>
      </c>
      <c r="P957" s="170" t="str">
        <f t="shared" si="300"/>
        <v>-21158.0018326411-11417.6889191674i</v>
      </c>
      <c r="Q957" s="170" t="str">
        <f t="shared" si="285"/>
        <v>-0.0340241890384483-0.0106843068215494i</v>
      </c>
      <c r="R957" s="170" t="str">
        <f t="shared" si="286"/>
        <v>10000-48.7535539097928i</v>
      </c>
      <c r="S957" s="170" t="str">
        <f t="shared" si="287"/>
        <v>-3997.79142060301i</v>
      </c>
      <c r="T957" s="170" t="str">
        <f t="shared" si="296"/>
        <v>1373.35349584635-3442.05775191835i</v>
      </c>
      <c r="U957" s="170" t="str">
        <f t="shared" si="288"/>
        <v>-0.144563525878563+0.362321868622985i</v>
      </c>
      <c r="V957" s="170"/>
    </row>
    <row r="958" spans="1:22" x14ac:dyDescent="0.2">
      <c r="A958" s="8"/>
      <c r="B958" s="170">
        <f t="shared" si="297"/>
        <v>5.6049999999999018</v>
      </c>
      <c r="C958" s="170">
        <f t="shared" si="298"/>
        <v>402717.03432536888</v>
      </c>
      <c r="D958" s="170">
        <f t="shared" si="289"/>
        <v>402.7170343253689</v>
      </c>
      <c r="E958" s="170">
        <f t="shared" si="290"/>
        <v>-29.074252237954678</v>
      </c>
      <c r="F958" s="170">
        <f t="shared" si="291"/>
        <v>-163.1576615160248</v>
      </c>
      <c r="G958" s="170">
        <f t="shared" si="292"/>
        <v>-8.2626157475561506</v>
      </c>
      <c r="H958" s="170">
        <f t="shared" si="293"/>
        <v>111.52638102930155</v>
      </c>
      <c r="I958" s="170">
        <f t="shared" si="294"/>
        <v>-37.336867985510828</v>
      </c>
      <c r="J958" s="170">
        <f t="shared" si="295"/>
        <v>-51.631280486723256</v>
      </c>
      <c r="K958" s="170" t="str">
        <f t="shared" si="281"/>
        <v>1+4.02420612367602i</v>
      </c>
      <c r="L958" s="170" t="str">
        <f t="shared" si="282"/>
        <v>1-0.586469550713236i</v>
      </c>
      <c r="M958" s="170" t="str">
        <f t="shared" si="299"/>
        <v>3.36007435732973+3.43773657296278i</v>
      </c>
      <c r="N958" s="170" t="str">
        <f t="shared" si="283"/>
        <v>1+3847.02639433681i</v>
      </c>
      <c r="O958" s="170" t="str">
        <f t="shared" si="284"/>
        <v>-3.09701493969737+5.62714134634614i</v>
      </c>
      <c r="P958" s="170" t="str">
        <f t="shared" si="300"/>
        <v>-21650.8582989973-11908.6710753249i</v>
      </c>
      <c r="Q958" s="170" t="str">
        <f t="shared" si="285"/>
        <v>-0.0336703221306584-0.0101928241769466i</v>
      </c>
      <c r="R958" s="170" t="str">
        <f t="shared" si="286"/>
        <v>10000-48.1954765930495i</v>
      </c>
      <c r="S958" s="170" t="str">
        <f t="shared" si="287"/>
        <v>-3952.02908063007i</v>
      </c>
      <c r="T958" s="170" t="str">
        <f t="shared" si="296"/>
        <v>1346.4044802996-3413.4370540251i</v>
      </c>
      <c r="U958" s="170" t="str">
        <f t="shared" si="288"/>
        <v>-0.141726787399958+0.35930916358159i</v>
      </c>
      <c r="V958" s="170"/>
    </row>
    <row r="959" spans="1:22" x14ac:dyDescent="0.2">
      <c r="A959" s="8"/>
      <c r="B959" s="170">
        <f t="shared" si="297"/>
        <v>5.6099999999999017</v>
      </c>
      <c r="C959" s="170">
        <f t="shared" si="298"/>
        <v>407380.27780402068</v>
      </c>
      <c r="D959" s="170">
        <f t="shared" si="289"/>
        <v>407.38027780402069</v>
      </c>
      <c r="E959" s="170">
        <f t="shared" si="290"/>
        <v>-29.192783112925991</v>
      </c>
      <c r="F959" s="170">
        <f t="shared" si="291"/>
        <v>-163.75105631429795</v>
      </c>
      <c r="G959" s="170">
        <f t="shared" si="292"/>
        <v>-8.3489597528856194</v>
      </c>
      <c r="H959" s="170">
        <f t="shared" si="293"/>
        <v>111.3030177955054</v>
      </c>
      <c r="I959" s="170">
        <f t="shared" si="294"/>
        <v>-37.541742865811614</v>
      </c>
      <c r="J959" s="170">
        <f t="shared" si="295"/>
        <v>-52.448038518792558</v>
      </c>
      <c r="K959" s="170" t="str">
        <f t="shared" si="281"/>
        <v>1+4.07080423441752i</v>
      </c>
      <c r="L959" s="170" t="str">
        <f t="shared" si="282"/>
        <v>1-0.593260548050542i</v>
      </c>
      <c r="M959" s="170" t="str">
        <f t="shared" si="299"/>
        <v>3.415047551117+3.47754368636698i</v>
      </c>
      <c r="N959" s="170" t="str">
        <f t="shared" si="283"/>
        <v>1+3891.57286050665i</v>
      </c>
      <c r="O959" s="170" t="str">
        <f t="shared" si="284"/>
        <v>-3.19244667706184+5.69230057218013i</v>
      </c>
      <c r="P959" s="170" t="str">
        <f t="shared" si="300"/>
        <v>-22155.1948672197-12417.9465464963i</v>
      </c>
      <c r="Q959" s="170" t="str">
        <f t="shared" si="285"/>
        <v>-0.0333163153446865-0.00971015395754118i</v>
      </c>
      <c r="R959" s="170" t="str">
        <f t="shared" si="286"/>
        <v>10000-47.6437875345252i</v>
      </c>
      <c r="S959" s="170" t="str">
        <f t="shared" si="287"/>
        <v>-3906.79057783108i</v>
      </c>
      <c r="T959" s="170" t="str">
        <f t="shared" si="296"/>
        <v>1319.90105871693-3384.84436728381i</v>
      </c>
      <c r="U959" s="170" t="str">
        <f t="shared" si="288"/>
        <v>-0.138936953549151+0.356299407082507i</v>
      </c>
      <c r="V959" s="170"/>
    </row>
    <row r="960" spans="1:22" x14ac:dyDescent="0.2">
      <c r="A960" s="8"/>
      <c r="B960" s="170">
        <f t="shared" si="297"/>
        <v>5.6149999999999016</v>
      </c>
      <c r="C960" s="170">
        <f t="shared" si="298"/>
        <v>412097.51909723709</v>
      </c>
      <c r="D960" s="170">
        <f t="shared" si="289"/>
        <v>412.09751909723707</v>
      </c>
      <c r="E960" s="170">
        <f t="shared" si="290"/>
        <v>-29.311402495266687</v>
      </c>
      <c r="F960" s="170">
        <f t="shared" si="291"/>
        <v>-164.34674383536606</v>
      </c>
      <c r="G960" s="170">
        <f t="shared" si="292"/>
        <v>-8.4355729786848013</v>
      </c>
      <c r="H960" s="170">
        <f t="shared" si="293"/>
        <v>111.08151299681846</v>
      </c>
      <c r="I960" s="170">
        <f t="shared" si="294"/>
        <v>-37.746975473951487</v>
      </c>
      <c r="J960" s="170">
        <f t="shared" si="295"/>
        <v>-53.265230838547595</v>
      </c>
      <c r="K960" s="170" t="str">
        <f t="shared" si="281"/>
        <v>1+4.11794192585096i</v>
      </c>
      <c r="L960" s="170" t="str">
        <f t="shared" si="282"/>
        <v>1-0.600130181430896i</v>
      </c>
      <c r="M960" s="170" t="str">
        <f t="shared" si="299"/>
        <v>3.47130123508283+3.51781174442006i</v>
      </c>
      <c r="N960" s="170" t="str">
        <f t="shared" si="283"/>
        <v>1+3936.63515044395i</v>
      </c>
      <c r="O960" s="170" t="str">
        <f t="shared" si="284"/>
        <v>-3.29010130514812+5.75821430628929i</v>
      </c>
      <c r="P960" s="170" t="str">
        <f t="shared" si="300"/>
        <v>-22671.2789432328-12946.1702320613i</v>
      </c>
      <c r="Q960" s="170" t="str">
        <f t="shared" si="285"/>
        <v>-0.0329622281002785-0.00923625468991033i</v>
      </c>
      <c r="R960" s="170" t="str">
        <f t="shared" si="286"/>
        <v>10000-47.0984136084328i</v>
      </c>
      <c r="S960" s="170" t="str">
        <f t="shared" si="287"/>
        <v>-3862.06991589148i</v>
      </c>
      <c r="T960" s="170" t="str">
        <f t="shared" si="296"/>
        <v>1293.8391226107-3356.28642373371i</v>
      </c>
      <c r="U960" s="170" t="str">
        <f t="shared" si="288"/>
        <v>-0.136193591853758+0.353293307761444i</v>
      </c>
      <c r="V960" s="170"/>
    </row>
    <row r="961" spans="1:22" x14ac:dyDescent="0.2">
      <c r="A961" s="8"/>
      <c r="B961" s="170">
        <f t="shared" si="297"/>
        <v>5.6199999999999015</v>
      </c>
      <c r="C961" s="170">
        <f t="shared" si="298"/>
        <v>416869.38347024121</v>
      </c>
      <c r="D961" s="170">
        <f t="shared" si="289"/>
        <v>416.86938347024119</v>
      </c>
      <c r="E961" s="170">
        <f t="shared" si="290"/>
        <v>-29.430107844340881</v>
      </c>
      <c r="F961" s="170">
        <f t="shared" si="291"/>
        <v>-164.94466149884582</v>
      </c>
      <c r="G961" s="170">
        <f t="shared" si="292"/>
        <v>-8.5224509244050033</v>
      </c>
      <c r="H961" s="170">
        <f t="shared" si="293"/>
        <v>110.86186489614815</v>
      </c>
      <c r="I961" s="170">
        <f t="shared" si="294"/>
        <v>-37.952558768745888</v>
      </c>
      <c r="J961" s="170">
        <f t="shared" si="295"/>
        <v>-54.08279660269767</v>
      </c>
      <c r="K961" s="170" t="str">
        <f t="shared" si="281"/>
        <v>1+4.16562544602627i</v>
      </c>
      <c r="L961" s="170" t="str">
        <f t="shared" si="282"/>
        <v>1-0.60707936141676i</v>
      </c>
      <c r="M961" s="170" t="str">
        <f t="shared" si="299"/>
        <v>3.52886523567503+3.55854608460951i</v>
      </c>
      <c r="N961" s="170" t="str">
        <f t="shared" si="283"/>
        <v>1+3982.21923710642i</v>
      </c>
      <c r="O961" s="170" t="str">
        <f t="shared" si="284"/>
        <v>-3.3900306017326+5.82489128546766i</v>
      </c>
      <c r="P961" s="170" t="str">
        <f t="shared" si="300"/>
        <v>-23199.3841616446-13494.0201853135i</v>
      </c>
      <c r="Q961" s="170" t="str">
        <f t="shared" si="285"/>
        <v>-0.0326081210957541-0.00877108384104521i</v>
      </c>
      <c r="R961" s="170" t="str">
        <f t="shared" si="286"/>
        <v>10000-46.5592825260486i</v>
      </c>
      <c r="S961" s="170" t="str">
        <f t="shared" si="287"/>
        <v>-3817.86116713599i</v>
      </c>
      <c r="T961" s="170" t="str">
        <f t="shared" si="296"/>
        <v>1268.21446906687-3327.76977425406i</v>
      </c>
      <c r="U961" s="170" t="str">
        <f t="shared" si="288"/>
        <v>-0.133496259901776+0.350291555184638i</v>
      </c>
      <c r="V961" s="170"/>
    </row>
    <row r="962" spans="1:22" x14ac:dyDescent="0.2">
      <c r="A962" s="8"/>
      <c r="B962" s="170">
        <f t="shared" si="297"/>
        <v>5.6249999999999014</v>
      </c>
      <c r="C962" s="170">
        <f t="shared" si="298"/>
        <v>421696.50342848693</v>
      </c>
      <c r="D962" s="170">
        <f t="shared" si="289"/>
        <v>421.69650342848695</v>
      </c>
      <c r="E962" s="170">
        <f t="shared" si="290"/>
        <v>-29.548896509074414</v>
      </c>
      <c r="F962" s="170">
        <f t="shared" si="291"/>
        <v>-165.54474557732522</v>
      </c>
      <c r="G962" s="170">
        <f t="shared" si="292"/>
        <v>-8.609589132987562</v>
      </c>
      <c r="H962" s="170">
        <f t="shared" si="293"/>
        <v>110.64407131024458</v>
      </c>
      <c r="I962" s="170">
        <f t="shared" si="294"/>
        <v>-38.158485642061976</v>
      </c>
      <c r="J962" s="170">
        <f t="shared" si="295"/>
        <v>-54.900674267080632</v>
      </c>
      <c r="K962" s="170" t="str">
        <f t="shared" si="281"/>
        <v>1+4.2138611153424i</v>
      </c>
      <c r="L962" s="170" t="str">
        <f t="shared" si="282"/>
        <v>1-0.614109009114413i</v>
      </c>
      <c r="M962" s="170" t="str">
        <f t="shared" si="299"/>
        <v>3.58777007408868+3.59975210622799i</v>
      </c>
      <c r="N962" s="170" t="str">
        <f t="shared" si="283"/>
        <v>1+4028.33116261538i</v>
      </c>
      <c r="O962" s="170" t="str">
        <f t="shared" si="284"/>
        <v>-3.49228755065103+5.89234034767661i</v>
      </c>
      <c r="P962" s="170" t="str">
        <f t="shared" si="300"/>
        <v>-23739.7905308323-14062.1984287536i</v>
      </c>
      <c r="Q962" s="170" t="str">
        <f t="shared" si="285"/>
        <v>-0.032254056232008-0.00831459775681809i</v>
      </c>
      <c r="R962" s="170" t="str">
        <f t="shared" si="286"/>
        <v>10000-46.026322826132i</v>
      </c>
      <c r="S962" s="170" t="str">
        <f t="shared" si="287"/>
        <v>-3774.15847174282i</v>
      </c>
      <c r="T962" s="170" t="str">
        <f t="shared" si="296"/>
        <v>1243.02280708243-3299.30078905095i</v>
      </c>
      <c r="U962" s="170" t="str">
        <f t="shared" si="288"/>
        <v>-0.130844506008677+0.3472948199001i</v>
      </c>
      <c r="V962" s="170"/>
    </row>
    <row r="963" spans="1:22" x14ac:dyDescent="0.2">
      <c r="A963" s="8"/>
      <c r="B963" s="170">
        <f t="shared" si="297"/>
        <v>5.6299999999999013</v>
      </c>
      <c r="C963" s="170">
        <f t="shared" si="298"/>
        <v>426579.51880149619</v>
      </c>
      <c r="D963" s="170">
        <f t="shared" si="289"/>
        <v>426.57951880149619</v>
      </c>
      <c r="E963" s="170">
        <f t="shared" si="290"/>
        <v>-29.667765729711206</v>
      </c>
      <c r="F963" s="170">
        <f t="shared" si="291"/>
        <v>-166.14693122522448</v>
      </c>
      <c r="G963" s="170">
        <f t="shared" si="292"/>
        <v>-8.6969831917349847</v>
      </c>
      <c r="H963" s="170">
        <f t="shared" si="293"/>
        <v>110.42812962200051</v>
      </c>
      <c r="I963" s="170">
        <f t="shared" si="294"/>
        <v>-38.364748921446193</v>
      </c>
      <c r="J963" s="170">
        <f t="shared" si="295"/>
        <v>-55.718801603223966</v>
      </c>
      <c r="K963" s="170" t="str">
        <f t="shared" si="281"/>
        <v>1+4.26265532738507i</v>
      </c>
      <c r="L963" s="170" t="str">
        <f t="shared" si="282"/>
        <v>1-0.621220056296045i</v>
      </c>
      <c r="M963" s="170" t="str">
        <f t="shared" si="299"/>
        <v>3.64804698244879+3.64143527108902i</v>
      </c>
      <c r="N963" s="170" t="str">
        <f t="shared" si="283"/>
        <v>1+4074.97703905661i</v>
      </c>
      <c r="O963" s="170" t="str">
        <f t="shared" si="284"/>
        <v>-3.59692636989126+5.96057043321629i</v>
      </c>
      <c r="P963" s="170" t="str">
        <f t="shared" si="300"/>
        <v>-24292.784581406-14651.4317980509i</v>
      </c>
      <c r="Q963" s="170" t="str">
        <f t="shared" si="285"/>
        <v>-0.0319000965342441-0.00786675160398172i</v>
      </c>
      <c r="R963" s="170" t="str">
        <f t="shared" si="286"/>
        <v>10000-45.4994638654521i</v>
      </c>
      <c r="S963" s="170" t="str">
        <f t="shared" si="287"/>
        <v>-3730.95603696708i</v>
      </c>
      <c r="T963" s="170" t="str">
        <f t="shared" si="296"/>
        <v>1218.25976376314-3270.88565833646i</v>
      </c>
      <c r="U963" s="170" t="str">
        <f t="shared" si="288"/>
        <v>-0.128237869869804+0.344303753509102i</v>
      </c>
      <c r="V963" s="170"/>
    </row>
    <row r="964" spans="1:22" x14ac:dyDescent="0.2">
      <c r="A964" s="8"/>
      <c r="B964" s="170">
        <f t="shared" si="297"/>
        <v>5.6349999999999012</v>
      </c>
      <c r="C964" s="170">
        <f t="shared" si="298"/>
        <v>431519.07682766765</v>
      </c>
      <c r="D964" s="170">
        <f t="shared" si="289"/>
        <v>431.51907682766767</v>
      </c>
      <c r="E964" s="170">
        <f t="shared" si="290"/>
        <v>-29.786712639753802</v>
      </c>
      <c r="F964" s="170">
        <f t="shared" si="291"/>
        <v>-166.75115250883829</v>
      </c>
      <c r="G964" s="170">
        <f t="shared" si="292"/>
        <v>-8.7846287331197779</v>
      </c>
      <c r="H964" s="170">
        <f t="shared" si="293"/>
        <v>110.21403679269343</v>
      </c>
      <c r="I964" s="170">
        <f t="shared" si="294"/>
        <v>-38.571341372873576</v>
      </c>
      <c r="J964" s="170">
        <f t="shared" si="295"/>
        <v>-56.537115716144854</v>
      </c>
      <c r="K964" s="170" t="str">
        <f t="shared" si="281"/>
        <v>1+4.31201454977424i</v>
      </c>
      <c r="L964" s="170" t="str">
        <f t="shared" si="282"/>
        <v>1-0.628413445523257i</v>
      </c>
      <c r="M964" s="170" t="str">
        <f t="shared" si="299"/>
        <v>3.70972792037005+3.68360110425098i</v>
      </c>
      <c r="N964" s="170" t="str">
        <f t="shared" si="283"/>
        <v>1+4122.16304929051i</v>
      </c>
      <c r="O964" s="170" t="str">
        <f t="shared" si="284"/>
        <v>-3.70400254034034+6.02959058591062i</v>
      </c>
      <c r="P964" s="170" t="str">
        <f t="shared" si="300"/>
        <v>-24858.659518131-15262.4728156832i</v>
      </c>
      <c r="Q964" s="170" t="str">
        <f t="shared" si="285"/>
        <v>-0.0315463060716141-0.00742749931580946i</v>
      </c>
      <c r="R964" s="170" t="str">
        <f t="shared" si="286"/>
        <v>10000-44.9786358094242i</v>
      </c>
      <c r="S964" s="170" t="str">
        <f t="shared" si="287"/>
        <v>-3688.24813637279i</v>
      </c>
      <c r="T964" s="170" t="str">
        <f t="shared" si="296"/>
        <v>1193.92089037722-3242.5303931904i</v>
      </c>
      <c r="U964" s="170" t="str">
        <f t="shared" si="288"/>
        <v>-0.125675883197602+0.341318988756885i</v>
      </c>
      <c r="V964" s="170"/>
    </row>
    <row r="965" spans="1:22" x14ac:dyDescent="0.2">
      <c r="A965" s="8"/>
      <c r="B965" s="170">
        <f t="shared" si="297"/>
        <v>5.6399999999999011</v>
      </c>
      <c r="C965" s="170">
        <f t="shared" si="298"/>
        <v>436515.83224006725</v>
      </c>
      <c r="D965" s="170">
        <f t="shared" si="289"/>
        <v>436.51583224006725</v>
      </c>
      <c r="E965" s="170">
        <f t="shared" si="290"/>
        <v>-29.905734268087546</v>
      </c>
      <c r="F965" s="170">
        <f t="shared" si="291"/>
        <v>-167.35734243753075</v>
      </c>
      <c r="G965" s="170">
        <f t="shared" si="292"/>
        <v>-8.8725214355310893</v>
      </c>
      <c r="H965" s="170">
        <f t="shared" si="293"/>
        <v>110.00178937416624</v>
      </c>
      <c r="I965" s="170">
        <f t="shared" si="294"/>
        <v>-38.778255703618633</v>
      </c>
      <c r="J965" s="170">
        <f t="shared" si="295"/>
        <v>-57.355553063364511</v>
      </c>
      <c r="K965" s="170" t="str">
        <f t="shared" si="281"/>
        <v>1+4.36194532502136i</v>
      </c>
      <c r="L965" s="170" t="str">
        <f t="shared" si="282"/>
        <v>1-0.635690130271999i</v>
      </c>
      <c r="M965" s="170" t="str">
        <f t="shared" si="299"/>
        <v>3.77284559190217+3.72625519474936i</v>
      </c>
      <c r="N965" s="170" t="str">
        <f t="shared" si="283"/>
        <v>1+4169.89544777161i</v>
      </c>
      <c r="O965" s="170" t="str">
        <f t="shared" si="284"/>
        <v>-3.81357283520115+6.09940995430608i</v>
      </c>
      <c r="P965" s="170" t="str">
        <f t="shared" si="300"/>
        <v>-25437.715375389-15896.1005952964i</v>
      </c>
      <c r="Q965" s="170" t="str">
        <f t="shared" si="285"/>
        <v>-0.0311927498749322-0.00699679354148141i</v>
      </c>
      <c r="R965" s="170" t="str">
        <f t="shared" si="286"/>
        <v>10000-44.4637696228538i</v>
      </c>
      <c r="S965" s="170" t="str">
        <f t="shared" si="287"/>
        <v>-3646.02910907401i</v>
      </c>
      <c r="T965" s="170" t="str">
        <f t="shared" si="296"/>
        <v>1170.00166826232-3214.24082659546i</v>
      </c>
      <c r="U965" s="170" t="str">
        <f t="shared" si="288"/>
        <v>-0.123158070343402+0.338341139641628i</v>
      </c>
      <c r="V965" s="170"/>
    </row>
    <row r="966" spans="1:22" x14ac:dyDescent="0.2">
      <c r="A966" s="8"/>
      <c r="B966" s="170">
        <f t="shared" si="297"/>
        <v>5.644999999999901</v>
      </c>
      <c r="C966" s="170">
        <f t="shared" si="298"/>
        <v>441570.44735321263</v>
      </c>
      <c r="D966" s="170">
        <f t="shared" si="289"/>
        <v>441.57044735321261</v>
      </c>
      <c r="E966" s="170">
        <f t="shared" si="290"/>
        <v>-30.024827541285944</v>
      </c>
      <c r="F966" s="170">
        <f t="shared" si="291"/>
        <v>-167.96543299606162</v>
      </c>
      <c r="G966" s="170">
        <f t="shared" si="292"/>
        <v>-8.9606570239625967</v>
      </c>
      <c r="H966" s="170">
        <f t="shared" si="293"/>
        <v>109.79138352092805</v>
      </c>
      <c r="I966" s="170">
        <f t="shared" si="294"/>
        <v>-38.985484565248541</v>
      </c>
      <c r="J966" s="170">
        <f t="shared" si="295"/>
        <v>-58.174049475133572</v>
      </c>
      <c r="K966" s="170" t="str">
        <f t="shared" si="281"/>
        <v>1+4.41245427139663i</v>
      </c>
      <c r="L966" s="170" t="str">
        <f t="shared" si="282"/>
        <v>1-0.643051075058952i</v>
      </c>
      <c r="M966" s="170" t="str">
        <f t="shared" si="299"/>
        <v>3.83743346287007+3.76940319633768i</v>
      </c>
      <c r="N966" s="170" t="str">
        <f t="shared" si="283"/>
        <v>1+4218.18056137764i</v>
      </c>
      <c r="O966" s="170" t="str">
        <f t="shared" si="284"/>
        <v>-3.92569535009432+6.17003779288434i</v>
      </c>
      <c r="P966" s="170" t="str">
        <f t="shared" si="300"/>
        <v>-26030.2591762602-16553.1217778656i</v>
      </c>
      <c r="Q966" s="170" t="str">
        <f t="shared" si="285"/>
        <v>-0.030839493852651-0.00657458559930912i</v>
      </c>
      <c r="R966" s="170" t="str">
        <f t="shared" si="286"/>
        <v>10000-43.9547970607853i</v>
      </c>
      <c r="S966" s="170" t="str">
        <f t="shared" si="287"/>
        <v>-3604.2933589844i</v>
      </c>
      <c r="T966" s="170" t="str">
        <f t="shared" si="296"/>
        <v>1146.4975145822-3186.02261463591i</v>
      </c>
      <c r="U966" s="170" t="str">
        <f t="shared" si="288"/>
        <v>-0.12068394890339+0.335370801540623i</v>
      </c>
      <c r="V966" s="170"/>
    </row>
    <row r="967" spans="1:22" x14ac:dyDescent="0.2">
      <c r="A967" s="8"/>
      <c r="B967" s="170">
        <f t="shared" si="297"/>
        <v>5.6499999999999009</v>
      </c>
      <c r="C967" s="170">
        <f t="shared" si="298"/>
        <v>446683.59215086204</v>
      </c>
      <c r="D967" s="170">
        <f t="shared" si="289"/>
        <v>446.68359215086201</v>
      </c>
      <c r="E967" s="170">
        <f t="shared" si="290"/>
        <v>-30.143989286095007</v>
      </c>
      <c r="F967" s="170">
        <f t="shared" si="291"/>
        <v>-168.5753551780152</v>
      </c>
      <c r="G967" s="170">
        <f t="shared" si="292"/>
        <v>-9.049031270641569</v>
      </c>
      <c r="H967" s="170">
        <f t="shared" si="293"/>
        <v>109.58281500216957</v>
      </c>
      <c r="I967" s="170">
        <f t="shared" si="294"/>
        <v>-39.193020556736577</v>
      </c>
      <c r="J967" s="170">
        <f t="shared" si="295"/>
        <v>-58.992540175845633</v>
      </c>
      <c r="K967" s="170" t="str">
        <f t="shared" si="281"/>
        <v>1+4.46354808380616i</v>
      </c>
      <c r="L967" s="170" t="str">
        <f t="shared" si="282"/>
        <v>1-0.650497255569376i</v>
      </c>
      <c r="M967" s="170" t="str">
        <f t="shared" si="299"/>
        <v>3.90352577861785+3.81305082823678i</v>
      </c>
      <c r="N967" s="170" t="str">
        <f t="shared" si="283"/>
        <v>1+4267.0247902481i</v>
      </c>
      <c r="O967" s="170" t="str">
        <f t="shared" si="284"/>
        <v>-4.04042953386139+6.24148346328889i</v>
      </c>
      <c r="P967" s="170" t="str">
        <f t="shared" si="300"/>
        <v>-26636.6050953111-17234.3715007738i</v>
      </c>
      <c r="Q967" s="170" t="str">
        <f t="shared" si="285"/>
        <v>-0.0304866047052855-0.00616082543388253i</v>
      </c>
      <c r="R967" s="170" t="str">
        <f t="shared" si="286"/>
        <v>10000-43.451650659457i</v>
      </c>
      <c r="S967" s="170" t="str">
        <f t="shared" si="287"/>
        <v>-3563.03535407547i</v>
      </c>
      <c r="T967" s="170" t="str">
        <f t="shared" si="296"/>
        <v>1123.40378793134-3157.88123785103i</v>
      </c>
      <c r="U967" s="170" t="str">
        <f t="shared" si="288"/>
        <v>-0.118253030308562+0.33240855135274i</v>
      </c>
      <c r="V967" s="170"/>
    </row>
    <row r="968" spans="1:22" x14ac:dyDescent="0.2">
      <c r="A968" s="8"/>
      <c r="B968" s="170">
        <f t="shared" si="297"/>
        <v>5.6549999999999008</v>
      </c>
      <c r="C968" s="170">
        <f t="shared" si="298"/>
        <v>451855.94437481929</v>
      </c>
      <c r="D968" s="170">
        <f t="shared" si="289"/>
        <v>451.85594437481927</v>
      </c>
      <c r="E968" s="170">
        <f t="shared" si="290"/>
        <v>-30.263216232093619</v>
      </c>
      <c r="F968" s="170">
        <f t="shared" si="291"/>
        <v>-169.18703902030214</v>
      </c>
      <c r="G968" s="170">
        <f t="shared" si="292"/>
        <v>-9.1376399956011305</v>
      </c>
      <c r="H968" s="170">
        <f t="shared" si="293"/>
        <v>109.3760792136801</v>
      </c>
      <c r="I968" s="170">
        <f t="shared" si="294"/>
        <v>-39.400856227694746</v>
      </c>
      <c r="J968" s="170">
        <f t="shared" si="295"/>
        <v>-59.810959806622037</v>
      </c>
      <c r="K968" s="170" t="str">
        <f t="shared" si="281"/>
        <v>1+4.51523353467944i</v>
      </c>
      <c r="L968" s="170" t="str">
        <f t="shared" si="282"/>
        <v>1-0.65802965878643i</v>
      </c>
      <c r="M968" s="170" t="str">
        <f t="shared" si="299"/>
        <v>3.97115758216616+3.85720387589301i</v>
      </c>
      <c r="N968" s="170" t="str">
        <f t="shared" si="283"/>
        <v>1+4316.43460863263i</v>
      </c>
      <c r="O968" s="170" t="str">
        <f t="shared" si="284"/>
        <v>-4.15783622008533+6.31375643556594i</v>
      </c>
      <c r="P968" s="170" t="str">
        <f t="shared" si="300"/>
        <v>-27257.0746251739-17940.714400967i</v>
      </c>
      <c r="Q968" s="170" t="str">
        <f t="shared" si="285"/>
        <v>-0.030134149838478-0.00575546157721223i</v>
      </c>
      <c r="R968" s="170" t="str">
        <f t="shared" si="286"/>
        <v>10000-42.9542637273586i</v>
      </c>
      <c r="S968" s="170" t="str">
        <f t="shared" si="287"/>
        <v>-3522.2496256434i</v>
      </c>
      <c r="T968" s="170" t="str">
        <f t="shared" si="296"/>
        <v>1100.71579378517-3129.82200273393i</v>
      </c>
      <c r="U968" s="170" t="str">
        <f t="shared" si="288"/>
        <v>-0.115864820398439+0.329454947656204i</v>
      </c>
      <c r="V968" s="170"/>
    </row>
    <row r="969" spans="1:22" x14ac:dyDescent="0.2">
      <c r="A969" s="8"/>
      <c r="B969" s="170">
        <f t="shared" si="297"/>
        <v>5.6599999999999007</v>
      </c>
      <c r="C969" s="170">
        <f t="shared" si="298"/>
        <v>457088.18961477076</v>
      </c>
      <c r="D969" s="170">
        <f t="shared" si="289"/>
        <v>457.08818961477078</v>
      </c>
      <c r="E969" s="170">
        <f t="shared" si="290"/>
        <v>-30.382505014526693</v>
      </c>
      <c r="F969" s="170">
        <f t="shared" si="291"/>
        <v>-169.80041363869989</v>
      </c>
      <c r="G969" s="170">
        <f t="shared" si="292"/>
        <v>-9.2264790671983761</v>
      </c>
      <c r="H969" s="170">
        <f t="shared" si="293"/>
        <v>109.17117118965716</v>
      </c>
      <c r="I969" s="170">
        <f t="shared" si="294"/>
        <v>-39.608984081725069</v>
      </c>
      <c r="J969" s="170">
        <f t="shared" si="295"/>
        <v>-60.629242449042735</v>
      </c>
      <c r="K969" s="170" t="str">
        <f t="shared" si="281"/>
        <v>1+4.56751747486702i</v>
      </c>
      <c r="L969" s="170" t="str">
        <f t="shared" si="282"/>
        <v>1-0.665649283122004i</v>
      </c>
      <c r="M969" s="170" t="str">
        <f t="shared" si="299"/>
        <v>4.04036473279246+3.90186819174502i</v>
      </c>
      <c r="N969" s="170" t="str">
        <f t="shared" si="283"/>
        <v>1+4366.41656574913i</v>
      </c>
      <c r="O969" s="170" t="str">
        <f t="shared" si="284"/>
        <v>-4.27797765934514+6.38686628941972i</v>
      </c>
      <c r="P969" s="170" t="str">
        <f t="shared" si="300"/>
        <v>-27891.9967470063-18673.0456533799i</v>
      </c>
      <c r="Q969" s="170" t="str">
        <f t="shared" si="285"/>
        <v>-0.0297821972749006-0.0053584411139306i</v>
      </c>
      <c r="R969" s="170" t="str">
        <f t="shared" si="286"/>
        <v>10000-42.4625703363907i</v>
      </c>
      <c r="S969" s="170" t="str">
        <f t="shared" si="287"/>
        <v>-3481.93076758404i</v>
      </c>
      <c r="T969" s="170" t="str">
        <f t="shared" si="296"/>
        <v>1078.42878979449-3101.85004336671i</v>
      </c>
      <c r="U969" s="170" t="str">
        <f t="shared" si="288"/>
        <v>-0.113518819978368+0.326510530880707i</v>
      </c>
      <c r="V969" s="170"/>
    </row>
    <row r="970" spans="1:22" x14ac:dyDescent="0.2">
      <c r="A970" s="8"/>
      <c r="B970" s="170">
        <f t="shared" si="297"/>
        <v>5.6649999999999006</v>
      </c>
      <c r="C970" s="170">
        <f t="shared" si="298"/>
        <v>462381.02139915479</v>
      </c>
      <c r="D970" s="170">
        <f t="shared" si="289"/>
        <v>462.3810213991548</v>
      </c>
      <c r="E970" s="170">
        <f t="shared" si="290"/>
        <v>-30.501852177307171</v>
      </c>
      <c r="F970" s="170">
        <f t="shared" si="291"/>
        <v>-170.41540726440641</v>
      </c>
      <c r="G970" s="170">
        <f t="shared" si="292"/>
        <v>-9.3155444025779595</v>
      </c>
      <c r="H970" s="170">
        <f t="shared" si="293"/>
        <v>108.9680856143994</v>
      </c>
      <c r="I970" s="170">
        <f t="shared" si="294"/>
        <v>-39.817396579885127</v>
      </c>
      <c r="J970" s="170">
        <f t="shared" si="295"/>
        <v>-61.447321650007012</v>
      </c>
      <c r="K970" s="170" t="str">
        <f t="shared" si="281"/>
        <v>1+4.62040683454853i</v>
      </c>
      <c r="L970" s="170" t="str">
        <f t="shared" si="282"/>
        <v>1-0.673357138549049i</v>
      </c>
      <c r="M970" s="170" t="str">
        <f t="shared" si="299"/>
        <v>4.11118392504407+3.94704969599948i</v>
      </c>
      <c r="N970" s="170" t="str">
        <f t="shared" si="283"/>
        <v>1+4416.97728665189i</v>
      </c>
      <c r="O970" s="170" t="str">
        <f t="shared" si="284"/>
        <v>-4.40091755222228+6.46082271548214i</v>
      </c>
      <c r="P970" s="170" t="str">
        <f t="shared" si="300"/>
        <v>-28541.7081049214-19432.292045878i</v>
      </c>
      <c r="Q970" s="170" t="str">
        <f t="shared" si="285"/>
        <v>-0.0294308155651969-0.0049697096505981i</v>
      </c>
      <c r="R970" s="170" t="str">
        <f t="shared" si="286"/>
        <v>10000-41.9765053131269i</v>
      </c>
      <c r="S970" s="170" t="str">
        <f t="shared" si="287"/>
        <v>-3442.0734356764i</v>
      </c>
      <c r="T970" s="170" t="str">
        <f t="shared" si="296"/>
        <v>1056.53799092303-3073.97032318354i</v>
      </c>
      <c r="U970" s="170" t="str">
        <f t="shared" si="288"/>
        <v>-0.111214525360319+0.323575823493005i</v>
      </c>
      <c r="V970" s="170"/>
    </row>
    <row r="971" spans="1:22" x14ac:dyDescent="0.2">
      <c r="A971" s="8"/>
      <c r="B971" s="170">
        <f t="shared" si="297"/>
        <v>5.6699999999999005</v>
      </c>
      <c r="C971" s="170">
        <f t="shared" si="298"/>
        <v>467735.14128709142</v>
      </c>
      <c r="D971" s="170">
        <f t="shared" si="289"/>
        <v>467.73514128709144</v>
      </c>
      <c r="E971" s="170">
        <f t="shared" si="290"/>
        <v>-30.621254176182511</v>
      </c>
      <c r="F971" s="170">
        <f t="shared" si="291"/>
        <v>-171.03194728155802</v>
      </c>
      <c r="G971" s="170">
        <f t="shared" si="292"/>
        <v>-9.4048319680843235</v>
      </c>
      <c r="H971" s="170">
        <f t="shared" si="293"/>
        <v>108.76681683387868</v>
      </c>
      <c r="I971" s="170">
        <f t="shared" si="294"/>
        <v>-40.026086144266834</v>
      </c>
      <c r="J971" s="170">
        <f t="shared" si="295"/>
        <v>-62.26513044767934</v>
      </c>
      <c r="K971" s="170" t="str">
        <f t="shared" si="281"/>
        <v>1+4.67390862415131i</v>
      </c>
      <c r="L971" s="170" t="str">
        <f t="shared" si="282"/>
        <v>1-0.681154246735454i</v>
      </c>
      <c r="M971" s="170" t="str">
        <f t="shared" si="299"/>
        <v>4.18365270819413+3.99275437741586i</v>
      </c>
      <c r="N971" s="170" t="str">
        <f t="shared" si="283"/>
        <v>1+4468.12347310968i</v>
      </c>
      <c r="O971" s="170" t="str">
        <f t="shared" si="284"/>
        <v>-4.52672108307518+6.53563551659738i</v>
      </c>
      <c r="P971" s="170" t="str">
        <f t="shared" si="300"/>
        <v>-29206.5531844811-20219.4130919921i</v>
      </c>
      <c r="Q971" s="170" t="str">
        <f t="shared" si="285"/>
        <v>-0.0290800736981651-0.00458921128916121i</v>
      </c>
      <c r="R971" s="170" t="str">
        <f t="shared" si="286"/>
        <v>10000-41.496004230175i</v>
      </c>
      <c r="S971" s="170" t="str">
        <f t="shared" si="287"/>
        <v>-3402.67234687435i</v>
      </c>
      <c r="T971" s="170" t="str">
        <f t="shared" si="296"/>
        <v>1035.03857442745-3046.18763685281i</v>
      </c>
      <c r="U971" s="170" t="str">
        <f t="shared" si="288"/>
        <v>-0.1089514288871+0.320651330195033i</v>
      </c>
      <c r="V971" s="170"/>
    </row>
    <row r="972" spans="1:22" x14ac:dyDescent="0.2">
      <c r="A972" s="8"/>
      <c r="B972" s="170">
        <f t="shared" si="297"/>
        <v>5.6749999999999003</v>
      </c>
      <c r="C972" s="170">
        <f t="shared" si="298"/>
        <v>473151.25896137248</v>
      </c>
      <c r="D972" s="170">
        <f t="shared" si="289"/>
        <v>473.15125896137249</v>
      </c>
      <c r="E972" s="170">
        <f t="shared" si="290"/>
        <v>-30.740707382061384</v>
      </c>
      <c r="F972" s="170">
        <f t="shared" si="291"/>
        <v>-171.64996026568764</v>
      </c>
      <c r="G972" s="170">
        <f t="shared" si="292"/>
        <v>-9.4943377796238853</v>
      </c>
      <c r="H972" s="170">
        <f t="shared" si="293"/>
        <v>108.56735886717452</v>
      </c>
      <c r="I972" s="170">
        <f t="shared" si="294"/>
        <v>-40.235045161685271</v>
      </c>
      <c r="J972" s="170">
        <f t="shared" si="295"/>
        <v>-63.08260139851312</v>
      </c>
      <c r="K972" s="170" t="str">
        <f t="shared" si="281"/>
        <v>1+4.72802993527961i</v>
      </c>
      <c r="L972" s="170" t="str">
        <f t="shared" si="282"/>
        <v>1-0.689041641179463i</v>
      </c>
      <c r="M972" s="170" t="str">
        <f t="shared" si="299"/>
        <v>4.25780950615069+4.03898829410015i</v>
      </c>
      <c r="N972" s="170" t="str">
        <f t="shared" si="283"/>
        <v>1+4519.86190449414i</v>
      </c>
      <c r="O972" s="170" t="str">
        <f t="shared" si="284"/>
        <v>-4.65545495460112+6.61131460912119i</v>
      </c>
      <c r="P972" s="170" t="str">
        <f t="shared" si="300"/>
        <v>-29886.884495347-21035.402182781i</v>
      </c>
      <c r="Q972" s="170" t="str">
        <f t="shared" si="285"/>
        <v>-0.0287300410103879-0.00421688860458221i</v>
      </c>
      <c r="R972" s="170" t="str">
        <f t="shared" si="286"/>
        <v>10000-41.0210033976369i</v>
      </c>
      <c r="S972" s="170" t="str">
        <f t="shared" si="287"/>
        <v>-3363.72227860623i</v>
      </c>
      <c r="T972" s="170" t="str">
        <f t="shared" si="296"/>
        <v>1013.92568467911-3018.50661226999i</v>
      </c>
      <c r="U972" s="170" t="str">
        <f t="shared" si="288"/>
        <v>-0.106729019439906+0.317737538133684i</v>
      </c>
      <c r="V972" s="170"/>
    </row>
    <row r="973" spans="1:22" x14ac:dyDescent="0.2">
      <c r="A973" s="8"/>
      <c r="B973" s="170">
        <f t="shared" si="297"/>
        <v>5.6799999999999002</v>
      </c>
      <c r="C973" s="170">
        <f t="shared" si="298"/>
        <v>478630.09232252906</v>
      </c>
      <c r="D973" s="170">
        <f t="shared" si="289"/>
        <v>478.63009232252904</v>
      </c>
      <c r="E973" s="170">
        <f t="shared" si="290"/>
        <v>-30.860208084493802</v>
      </c>
      <c r="F973" s="170">
        <f t="shared" si="291"/>
        <v>-172.26937202307283</v>
      </c>
      <c r="G973" s="170">
        <f t="shared" si="292"/>
        <v>-9.5840579029783548</v>
      </c>
      <c r="H973" s="170">
        <f t="shared" si="293"/>
        <v>108.36970541777364</v>
      </c>
      <c r="I973" s="170">
        <f t="shared" si="294"/>
        <v>-40.444265987472157</v>
      </c>
      <c r="J973" s="170">
        <f t="shared" si="295"/>
        <v>-63.899666605299188</v>
      </c>
      <c r="K973" s="170" t="str">
        <f t="shared" si="281"/>
        <v>1+4.78277794165461i</v>
      </c>
      <c r="L973" s="170" t="str">
        <f t="shared" si="282"/>
        <v>1-0.697020367346666i</v>
      </c>
      <c r="M973" s="170" t="str">
        <f t="shared" si="299"/>
        <v>4.33369363782963+4.08575757430794i</v>
      </c>
      <c r="N973" s="170" t="str">
        <f t="shared" si="283"/>
        <v>1+4572.19943867828i</v>
      </c>
      <c r="O973" s="170" t="str">
        <f t="shared" si="284"/>
        <v>-4.78718742320281+6.68787002423531i</v>
      </c>
      <c r="P973" s="170" t="str">
        <f t="shared" si="300"/>
        <v>-30583.0627581852-21881.2877791914i</v>
      </c>
      <c r="Q973" s="170" t="str">
        <f t="shared" si="285"/>
        <v>-0.0283807870955199-0.00385268262666346i</v>
      </c>
      <c r="R973" s="170" t="str">
        <f t="shared" si="286"/>
        <v>10000-40.5514398546667i</v>
      </c>
      <c r="S973" s="170" t="str">
        <f t="shared" si="287"/>
        <v>-3325.21806808268i</v>
      </c>
      <c r="T973" s="170" t="str">
        <f t="shared" si="296"/>
        <v>993.194437827963-2990.93171265325i</v>
      </c>
      <c r="U973" s="170" t="str">
        <f t="shared" si="288"/>
        <v>-0.104546782929259+0.314834917121395i</v>
      </c>
      <c r="V973" s="170"/>
    </row>
    <row r="974" spans="1:22" x14ac:dyDescent="0.2">
      <c r="A974" s="8"/>
      <c r="B974" s="170">
        <f t="shared" si="297"/>
        <v>5.6849999999999001</v>
      </c>
      <c r="C974" s="170">
        <f t="shared" si="298"/>
        <v>484172.36758398876</v>
      </c>
      <c r="D974" s="170">
        <f t="shared" si="289"/>
        <v>484.17236758398877</v>
      </c>
      <c r="E974" s="170">
        <f t="shared" si="290"/>
        <v>-30.97975249530095</v>
      </c>
      <c r="F974" s="170">
        <f t="shared" si="291"/>
        <v>-172.89010763093711</v>
      </c>
      <c r="G974" s="170">
        <f t="shared" si="292"/>
        <v>-9.6739884540710825</v>
      </c>
      <c r="H974" s="170">
        <f t="shared" si="293"/>
        <v>108.17384988472168</v>
      </c>
      <c r="I974" s="170">
        <f t="shared" si="294"/>
        <v>-40.653740949372036</v>
      </c>
      <c r="J974" s="170">
        <f t="shared" si="295"/>
        <v>-64.716257746215433</v>
      </c>
      <c r="K974" s="170" t="str">
        <f t="shared" si="281"/>
        <v>1+4.83815990006525i</v>
      </c>
      <c r="L974" s="170" t="str">
        <f t="shared" si="282"/>
        <v>1-0.705091482808574i</v>
      </c>
      <c r="M974" s="170" t="str">
        <f t="shared" si="299"/>
        <v>4.41134533800199+4.13306841725668i</v>
      </c>
      <c r="N974" s="170" t="str">
        <f t="shared" si="283"/>
        <v>1+4625.14301294559i</v>
      </c>
      <c r="O974" s="170" t="str">
        <f t="shared" si="284"/>
        <v>-4.92198833517874+6.76531190927709i</v>
      </c>
      <c r="P974" s="170" t="str">
        <f t="shared" si="300"/>
        <v>-31295.4570959257-22758.1346463424i</v>
      </c>
      <c r="Q974" s="170" t="str">
        <f t="shared" si="285"/>
        <v>-0.028032381713434-0.00349653282606662i</v>
      </c>
      <c r="R974" s="170" t="str">
        <f t="shared" si="286"/>
        <v>10000-40.0872513611256i</v>
      </c>
      <c r="S974" s="170" t="str">
        <f t="shared" si="287"/>
        <v>-3287.1546116123i</v>
      </c>
      <c r="T974" s="170" t="str">
        <f t="shared" si="296"/>
        <v>972.839926308642-2963.46723873369i</v>
      </c>
      <c r="U974" s="170" t="str">
        <f t="shared" si="288"/>
        <v>-0.102404202769331+0.311943919866705i</v>
      </c>
      <c r="V974" s="170"/>
    </row>
    <row r="975" spans="1:22" x14ac:dyDescent="0.2">
      <c r="A975" s="8"/>
      <c r="B975" s="170">
        <f t="shared" si="297"/>
        <v>5.6899999999999</v>
      </c>
      <c r="C975" s="170">
        <f t="shared" si="298"/>
        <v>489778.81936833431</v>
      </c>
      <c r="D975" s="170">
        <f t="shared" si="289"/>
        <v>489.77881936833433</v>
      </c>
      <c r="E975" s="170">
        <f t="shared" si="290"/>
        <v>-31.099336752346716</v>
      </c>
      <c r="F975" s="170">
        <f t="shared" si="291"/>
        <v>-173.51209147846228</v>
      </c>
      <c r="G975" s="170">
        <f t="shared" si="292"/>
        <v>-9.7641255991881231</v>
      </c>
      <c r="H975" s="170">
        <f t="shared" si="293"/>
        <v>107.97978537362287</v>
      </c>
      <c r="I975" s="170">
        <f t="shared" si="294"/>
        <v>-40.863462351534835</v>
      </c>
      <c r="J975" s="170">
        <f t="shared" si="295"/>
        <v>-65.532306104839407</v>
      </c>
      <c r="K975" s="170" t="str">
        <f t="shared" si="281"/>
        <v>1+4.89418315133014i</v>
      </c>
      <c r="L975" s="170" t="str">
        <f t="shared" si="282"/>
        <v>1-0.7132560573828i</v>
      </c>
      <c r="M975" s="170" t="str">
        <f t="shared" si="299"/>
        <v>4.49080577862706+4.18092709394734i</v>
      </c>
      <c r="N975" s="170" t="str">
        <f t="shared" si="283"/>
        <v>1+4678.69964490948i</v>
      </c>
      <c r="O975" s="170" t="str">
        <f t="shared" si="284"/>
        <v>-5.05992916375678+6.84365052908451i</v>
      </c>
      <c r="P975" s="170" t="str">
        <f t="shared" si="300"/>
        <v>-32024.445229476-23667.0451312069i</v>
      </c>
      <c r="Q975" s="170" t="str">
        <f t="shared" si="285"/>
        <v>-0.0276848946994402-0.0031483771045198i</v>
      </c>
      <c r="R975" s="170" t="str">
        <f t="shared" si="286"/>
        <v>10000-39.6283763893313i</v>
      </c>
      <c r="S975" s="170" t="str">
        <f t="shared" si="287"/>
        <v>-3249.52686392517i</v>
      </c>
      <c r="T975" s="170" t="str">
        <f t="shared" si="296"/>
        <v>952.857223189353-2936.11733103269i</v>
      </c>
      <c r="U975" s="170" t="str">
        <f t="shared" si="288"/>
        <v>-0.100300760335722+0.309064982213968i</v>
      </c>
      <c r="V975" s="170"/>
    </row>
    <row r="976" spans="1:22" x14ac:dyDescent="0.2">
      <c r="A976" s="8"/>
      <c r="B976" s="170">
        <f t="shared" si="297"/>
        <v>5.6949999999998999</v>
      </c>
      <c r="C976" s="170">
        <f t="shared" si="298"/>
        <v>495450.19080467703</v>
      </c>
      <c r="D976" s="170">
        <f t="shared" si="289"/>
        <v>495.45019080467705</v>
      </c>
      <c r="E976" s="170">
        <f t="shared" si="290"/>
        <v>-31.218956923445695</v>
      </c>
      <c r="F976" s="170">
        <f t="shared" si="291"/>
        <v>-174.13524730856156</v>
      </c>
      <c r="G976" s="170">
        <f t="shared" si="292"/>
        <v>-9.8544655551555334</v>
      </c>
      <c r="H976" s="170">
        <f t="shared" si="293"/>
        <v>107.78750470748248</v>
      </c>
      <c r="I976" s="170">
        <f t="shared" si="294"/>
        <v>-41.073422478601231</v>
      </c>
      <c r="J976" s="170">
        <f t="shared" si="295"/>
        <v>-66.347742601079077</v>
      </c>
      <c r="K976" s="170" t="str">
        <f t="shared" si="281"/>
        <v>1+4.95085512127053i</v>
      </c>
      <c r="L976" s="170" t="str">
        <f t="shared" si="282"/>
        <v>1-0.72151517327486i</v>
      </c>
      <c r="M976" s="170" t="str">
        <f t="shared" si="299"/>
        <v>4.57211709068224+4.22933994799567i</v>
      </c>
      <c r="N976" s="170" t="str">
        <f t="shared" si="283"/>
        <v>1+4732.87643344352i</v>
      </c>
      <c r="O976" s="170" t="str">
        <f t="shared" si="284"/>
        <v>-5.20108304699007+6.92289626735677i</v>
      </c>
      <c r="P976" s="170" t="str">
        <f t="shared" si="300"/>
        <v>-32770.413677994-24609.1604852146i</v>
      </c>
      <c r="Q976" s="170" t="str">
        <f t="shared" si="285"/>
        <v>-0.0273383958737783-0.00280815178919496i</v>
      </c>
      <c r="R976" s="170" t="str">
        <f t="shared" si="286"/>
        <v>10000-39.1747541159034i</v>
      </c>
      <c r="S976" s="170" t="str">
        <f t="shared" si="287"/>
        <v>-3212.32983750408i</v>
      </c>
      <c r="T976" s="170" t="str">
        <f t="shared" si="296"/>
        <v>933.241386364464-2908.88597221869i</v>
      </c>
      <c r="U976" s="170" t="str">
        <f t="shared" si="288"/>
        <v>-0.0982359354067858+0.306198523391441i</v>
      </c>
      <c r="V976" s="170"/>
    </row>
    <row r="977" spans="1:22" x14ac:dyDescent="0.2">
      <c r="A977" s="8"/>
      <c r="B977" s="170">
        <f t="shared" si="297"/>
        <v>5.6999999999998998</v>
      </c>
      <c r="C977" s="170">
        <f t="shared" si="298"/>
        <v>501187.23362715688</v>
      </c>
      <c r="D977" s="170">
        <f t="shared" si="289"/>
        <v>501.1872336271569</v>
      </c>
      <c r="E977" s="170">
        <f t="shared" si="290"/>
        <v>-31.338609010399047</v>
      </c>
      <c r="F977" s="170">
        <f t="shared" si="291"/>
        <v>-174.75949826037279</v>
      </c>
      <c r="G977" s="170">
        <f t="shared" si="292"/>
        <v>-9.9450045894742551</v>
      </c>
      <c r="H977" s="170">
        <f t="shared" si="293"/>
        <v>107.59700043738631</v>
      </c>
      <c r="I977" s="170">
        <f t="shared" si="294"/>
        <v>-41.283613599873306</v>
      </c>
      <c r="J977" s="170">
        <f t="shared" si="295"/>
        <v>-67.162497822986481</v>
      </c>
      <c r="K977" s="170" t="str">
        <f t="shared" si="281"/>
        <v>1+5.00818332169465i</v>
      </c>
      <c r="L977" s="170" t="str">
        <f t="shared" si="282"/>
        <v>1-0.729869925221617i</v>
      </c>
      <c r="M977" s="170" t="str">
        <f t="shared" si="299"/>
        <v>4.65532238650142+4.27831339647303i</v>
      </c>
      <c r="N977" s="170" t="str">
        <f t="shared" si="283"/>
        <v>1+4787.68055962232i</v>
      </c>
      <c r="O977" s="170" t="str">
        <f t="shared" si="284"/>
        <v>-5.34552482653592+7.00305962803064i</v>
      </c>
      <c r="P977" s="170" t="str">
        <f t="shared" si="300"/>
        <v>-33533.7579638248-25585.6622333565i</v>
      </c>
      <c r="Q977" s="170" t="str">
        <f t="shared" si="285"/>
        <v>-0.0269929549515951-0.00247579163122233i</v>
      </c>
      <c r="R977" s="170" t="str">
        <f t="shared" si="286"/>
        <v>10000-38.7263244137011i</v>
      </c>
      <c r="S977" s="170" t="str">
        <f t="shared" si="287"/>
        <v>-3175.55860192349i</v>
      </c>
      <c r="T977" s="170" t="str">
        <f t="shared" si="296"/>
        <v>913.987462591952-2881.77698953644i</v>
      </c>
      <c r="U977" s="170" t="str">
        <f t="shared" si="288"/>
        <v>-0.0962092065886267+0.303344946266994i</v>
      </c>
      <c r="V977" s="170"/>
    </row>
    <row r="978" spans="1:22" x14ac:dyDescent="0.2">
      <c r="A978" s="8"/>
      <c r="B978" s="170">
        <f t="shared" si="297"/>
        <v>5.7049999999998997</v>
      </c>
      <c r="C978" s="170">
        <f t="shared" si="298"/>
        <v>506990.70827458758</v>
      </c>
      <c r="D978" s="170">
        <f t="shared" si="289"/>
        <v>506.99070827458758</v>
      </c>
      <c r="E978" s="170">
        <f t="shared" si="290"/>
        <v>-31.458288953152241</v>
      </c>
      <c r="F978" s="170">
        <f t="shared" si="291"/>
        <v>-175.38476691241954</v>
      </c>
      <c r="G978" s="170">
        <f t="shared" si="292"/>
        <v>-10.035739020415093</v>
      </c>
      <c r="H978" s="170">
        <f t="shared" si="293"/>
        <v>107.40826485301216</v>
      </c>
      <c r="I978" s="170">
        <f t="shared" si="294"/>
        <v>-41.494027973567334</v>
      </c>
      <c r="J978" s="170">
        <f t="shared" si="295"/>
        <v>-67.97650205940738</v>
      </c>
      <c r="K978" s="170" t="str">
        <f t="shared" si="281"/>
        <v>1+5.06617535139341i</v>
      </c>
      <c r="L978" s="170" t="str">
        <f t="shared" si="282"/>
        <v>1-0.738321420636397i</v>
      </c>
      <c r="M978" s="170" t="str">
        <f t="shared" si="299"/>
        <v>4.74046578263388+4.32785393075701i</v>
      </c>
      <c r="N978" s="170" t="str">
        <f t="shared" si="283"/>
        <v>1+4843.11928767347i</v>
      </c>
      <c r="O978" s="170" t="str">
        <f t="shared" si="284"/>
        <v>-5.49333108733772+7.08415123667276i</v>
      </c>
      <c r="P978" s="170" t="str">
        <f t="shared" si="300"/>
        <v>-34314.882822213-26597.7735914249i</v>
      </c>
      <c r="Q978" s="170" t="str">
        <f t="shared" si="285"/>
        <v>-0.0266486414536029-0.00215122980830049i</v>
      </c>
      <c r="R978" s="170" t="str">
        <f t="shared" si="286"/>
        <v>10000-38.2830278438527i</v>
      </c>
      <c r="S978" s="170" t="str">
        <f t="shared" si="287"/>
        <v>-3139.20828319592i</v>
      </c>
      <c r="T978" s="170" t="str">
        <f t="shared" si="296"/>
        <v>895.090491377007-2854.79405730144i</v>
      </c>
      <c r="U978" s="170" t="str">
        <f t="shared" si="288"/>
        <v>-0.0942200517238956+0.300504637610678i</v>
      </c>
      <c r="V978" s="170"/>
    </row>
    <row r="979" spans="1:22" x14ac:dyDescent="0.2">
      <c r="A979" s="8"/>
      <c r="B979" s="170">
        <f t="shared" si="297"/>
        <v>5.7099999999998996</v>
      </c>
      <c r="C979" s="170">
        <f t="shared" si="298"/>
        <v>512861.38399124669</v>
      </c>
      <c r="D979" s="170">
        <f t="shared" si="289"/>
        <v>512.86138399124673</v>
      </c>
      <c r="E979" s="170">
        <f t="shared" si="290"/>
        <v>-31.577992634066625</v>
      </c>
      <c r="F979" s="170">
        <f t="shared" si="291"/>
        <v>-176.01097532639233</v>
      </c>
      <c r="G979" s="170">
        <f t="shared" si="292"/>
        <v>-10.12666521707361</v>
      </c>
      <c r="H979" s="170">
        <f t="shared" si="293"/>
        <v>107.22128999297028</v>
      </c>
      <c r="I979" s="170">
        <f t="shared" si="294"/>
        <v>-41.704657851140233</v>
      </c>
      <c r="J979" s="170">
        <f t="shared" si="295"/>
        <v>-68.789685333422042</v>
      </c>
      <c r="K979" s="170" t="str">
        <f t="shared" si="281"/>
        <v>1+5.12483889714749i</v>
      </c>
      <c r="L979" s="170" t="str">
        <f t="shared" si="282"/>
        <v>1-0.746870779755759i</v>
      </c>
      <c r="M979" s="170" t="str">
        <f t="shared" si="299"/>
        <v>4.82759242323519+4.37796811739173i</v>
      </c>
      <c r="N979" s="170" t="str">
        <f t="shared" si="283"/>
        <v>1+4899.19996594032i</v>
      </c>
      <c r="O979" s="170" t="str">
        <f t="shared" si="284"/>
        <v>-5.64458019823148+7.16618184188802i</v>
      </c>
      <c r="P979" s="170" t="str">
        <f t="shared" si="300"/>
        <v>-35114.2024158982-27646.7609330812i</v>
      </c>
      <c r="Q979" s="170" t="str">
        <f t="shared" si="285"/>
        <v>-0.0263055246176199-0.00183439793134716i</v>
      </c>
      <c r="R979" s="170" t="str">
        <f t="shared" si="286"/>
        <v>10000-37.8448056478784i</v>
      </c>
      <c r="S979" s="170" t="str">
        <f t="shared" si="287"/>
        <v>-3103.27406312603i</v>
      </c>
      <c r="T979" s="170" t="str">
        <f t="shared" si="296"/>
        <v>876.545508703523-2827.94069945326i</v>
      </c>
      <c r="U979" s="170" t="str">
        <f t="shared" si="288"/>
        <v>-0.0922679482845815+0.297677968363501i</v>
      </c>
      <c r="V979" s="170"/>
    </row>
    <row r="980" spans="1:22" x14ac:dyDescent="0.2">
      <c r="A980" s="8"/>
      <c r="B980" s="170">
        <f t="shared" si="297"/>
        <v>5.7149999999998995</v>
      </c>
      <c r="C980" s="170">
        <f t="shared" si="298"/>
        <v>518800.03892884153</v>
      </c>
      <c r="D980" s="170">
        <f t="shared" si="289"/>
        <v>518.80003892884156</v>
      </c>
      <c r="E980" s="170">
        <f t="shared" si="290"/>
        <v>-31.697715882294311</v>
      </c>
      <c r="F980" s="170">
        <f t="shared" si="291"/>
        <v>-176.6380450914979</v>
      </c>
      <c r="G980" s="170">
        <f t="shared" si="292"/>
        <v>-10.217779599388626</v>
      </c>
      <c r="H980" s="170">
        <f t="shared" si="293"/>
        <v>107.03606765496799</v>
      </c>
      <c r="I980" s="170">
        <f t="shared" si="294"/>
        <v>-41.915495481682939</v>
      </c>
      <c r="J980" s="170">
        <f t="shared" si="295"/>
        <v>-69.601977436529907</v>
      </c>
      <c r="K980" s="170" t="str">
        <f t="shared" si="281"/>
        <v>1+5.18418173474636i</v>
      </c>
      <c r="L980" s="170" t="str">
        <f t="shared" si="282"/>
        <v>1-0.755519135787996i</v>
      </c>
      <c r="M980" s="170" t="str">
        <f t="shared" si="299"/>
        <v>4.91674850400348+4.42866259895836i</v>
      </c>
      <c r="N980" s="170" t="str">
        <f t="shared" si="283"/>
        <v>1+4955.93002785602i</v>
      </c>
      <c r="O980" s="170" t="str">
        <f t="shared" si="284"/>
        <v>-5.79935235349775+7.24916231674427i</v>
      </c>
      <c r="P980" s="170" t="str">
        <f t="shared" si="300"/>
        <v>-35932.1405547087-28733.9353085002i</v>
      </c>
      <c r="Q980" s="170" t="str">
        <f t="shared" si="285"/>
        <v>-0.0259636733111946-0.0015252260551268i</v>
      </c>
      <c r="R980" s="170" t="str">
        <f t="shared" si="286"/>
        <v>10000-37.4115997399006i</v>
      </c>
      <c r="S980" s="170" t="str">
        <f t="shared" si="287"/>
        <v>-3067.75117867185i</v>
      </c>
      <c r="T980" s="170" t="str">
        <f t="shared" si="296"/>
        <v>858.347550615118-2801.22029216075i</v>
      </c>
      <c r="U980" s="170" t="str">
        <f t="shared" si="288"/>
        <v>-0.0903523737489599+0.294865293911658i</v>
      </c>
      <c r="V980" s="170"/>
    </row>
    <row r="981" spans="1:22" x14ac:dyDescent="0.2">
      <c r="A981" s="8"/>
      <c r="B981" s="170">
        <f t="shared" si="297"/>
        <v>5.7199999999998994</v>
      </c>
      <c r="C981" s="170">
        <f t="shared" si="298"/>
        <v>524807.46024965157</v>
      </c>
      <c r="D981" s="170">
        <f t="shared" si="289"/>
        <v>524.80746024965163</v>
      </c>
      <c r="E981" s="170">
        <f t="shared" si="290"/>
        <v>-31.81745447825211</v>
      </c>
      <c r="F981" s="170">
        <f t="shared" si="291"/>
        <v>-177.26589736932601</v>
      </c>
      <c r="G981" s="170">
        <f t="shared" si="292"/>
        <v>-10.309078638124081</v>
      </c>
      <c r="H981" s="170">
        <f t="shared" si="293"/>
        <v>106.85258940579617</v>
      </c>
      <c r="I981" s="170">
        <f t="shared" si="294"/>
        <v>-42.126533116376194</v>
      </c>
      <c r="J981" s="170">
        <f t="shared" si="295"/>
        <v>-70.413307963529846</v>
      </c>
      <c r="K981" s="170" t="str">
        <f t="shared" si="281"/>
        <v>1+5.24421173001885i</v>
      </c>
      <c r="L981" s="170" t="str">
        <f t="shared" si="282"/>
        <v>1-0.764267635063331i</v>
      </c>
      <c r="M981" s="170" t="str">
        <f t="shared" si="299"/>
        <v>5.00798129667289+4.47994409495552i</v>
      </c>
      <c r="N981" s="170" t="str">
        <f t="shared" si="283"/>
        <v>1+5013.31699292883i</v>
      </c>
      <c r="O981" s="170" t="str">
        <f t="shared" si="284"/>
        <v>-5.9577296153819+7.33310366021359i</v>
      </c>
      <c r="P981" s="170" t="str">
        <f t="shared" si="300"/>
        <v>-36769.1309202728-29860.6540164092i</v>
      </c>
      <c r="Q981" s="170" t="str">
        <f t="shared" si="285"/>
        <v>-0.0256231559454921-0.00122364269277688i</v>
      </c>
      <c r="R981" s="170" t="str">
        <f t="shared" si="286"/>
        <v>10000-36.9833526989455i</v>
      </c>
      <c r="S981" s="170" t="str">
        <f t="shared" si="287"/>
        <v>-3032.63492131352i</v>
      </c>
      <c r="T981" s="170" t="str">
        <f t="shared" si="296"/>
        <v>840.491656647871-2774.63606647339i</v>
      </c>
      <c r="U981" s="170" t="str">
        <f t="shared" si="288"/>
        <v>-0.0884728059629339+0.29206695436562i</v>
      </c>
      <c r="V981" s="170"/>
    </row>
    <row r="982" spans="1:22" x14ac:dyDescent="0.2">
      <c r="A982" s="8"/>
      <c r="B982" s="170">
        <f t="shared" si="297"/>
        <v>5.7249999999998993</v>
      </c>
      <c r="C982" s="170">
        <f t="shared" si="298"/>
        <v>530884.44423086592</v>
      </c>
      <c r="D982" s="170">
        <f t="shared" si="289"/>
        <v>530.88444423086594</v>
      </c>
      <c r="E982" s="170">
        <f t="shared" si="290"/>
        <v>-31.937204158181402</v>
      </c>
      <c r="F982" s="170">
        <f t="shared" si="291"/>
        <v>-177.8944529391793</v>
      </c>
      <c r="G982" s="170">
        <f t="shared" si="292"/>
        <v>-10.400558854816634</v>
      </c>
      <c r="H982" s="170">
        <f t="shared" si="293"/>
        <v>106.67084659113351</v>
      </c>
      <c r="I982" s="170">
        <f t="shared" si="294"/>
        <v>-42.337763012998039</v>
      </c>
      <c r="J982" s="170">
        <f t="shared" si="295"/>
        <v>-71.223606348045791</v>
      </c>
      <c r="K982" s="170" t="str">
        <f t="shared" si="281"/>
        <v>1+5.30493683987583i</v>
      </c>
      <c r="L982" s="170" t="str">
        <f t="shared" si="282"/>
        <v>1-0.773117437185867i</v>
      </c>
      <c r="M982" s="170" t="str">
        <f t="shared" si="299"/>
        <v>5.10133917407769+4.53181940268996i</v>
      </c>
      <c r="N982" s="170" t="str">
        <f t="shared" si="283"/>
        <v>1+5071.36846773883i</v>
      </c>
      <c r="O982" s="170" t="str">
        <f t="shared" si="284"/>
        <v>-6.11979595760457+7.41801699863013i</v>
      </c>
      <c r="P982" s="170" t="str">
        <f t="shared" si="300"/>
        <v>-37625.6172959611-31028.3222313927i</v>
      </c>
      <c r="Q982" s="170" t="str">
        <f t="shared" si="285"/>
        <v>-0.0252840403906402-0.000929574834147917i</v>
      </c>
      <c r="R982" s="170" t="str">
        <f t="shared" si="286"/>
        <v>10000-36.5600077613316i</v>
      </c>
      <c r="S982" s="170" t="str">
        <f t="shared" si="287"/>
        <v>-2997.92063642919i</v>
      </c>
      <c r="T982" s="170" t="str">
        <f t="shared" si="296"/>
        <v>822.972873116818-2748.19111101251i</v>
      </c>
      <c r="U982" s="170" t="str">
        <f t="shared" si="288"/>
        <v>-0.086628723485981+0.289283274843423i</v>
      </c>
      <c r="V982" s="170"/>
    </row>
    <row r="983" spans="1:22" x14ac:dyDescent="0.2">
      <c r="A983" s="8"/>
      <c r="B983" s="170">
        <f t="shared" si="297"/>
        <v>5.7299999999998992</v>
      </c>
      <c r="C983" s="170">
        <f t="shared" si="298"/>
        <v>537031.79637012887</v>
      </c>
      <c r="D983" s="170">
        <f t="shared" si="289"/>
        <v>537.03179637012886</v>
      </c>
      <c r="E983" s="170">
        <f t="shared" si="290"/>
        <v>-32.056960618787087</v>
      </c>
      <c r="F983" s="170">
        <f t="shared" si="291"/>
        <v>-178.52363224381202</v>
      </c>
      <c r="G983" s="170">
        <f t="shared" si="292"/>
        <v>-10.492216821690707</v>
      </c>
      <c r="H983" s="170">
        <f t="shared" si="293"/>
        <v>106.4908303451673</v>
      </c>
      <c r="I983" s="170">
        <f t="shared" si="294"/>
        <v>-42.549177440477791</v>
      </c>
      <c r="J983" s="170">
        <f t="shared" si="295"/>
        <v>-72.03280189864472</v>
      </c>
      <c r="K983" s="170" t="str">
        <f t="shared" si="281"/>
        <v>1+5.36636511336482i</v>
      </c>
      <c r="L983" s="170" t="str">
        <f t="shared" si="282"/>
        <v>1-0.782069715187291i</v>
      </c>
      <c r="M983" s="170" t="str">
        <f t="shared" si="299"/>
        <v>5.19687163580024+4.58429539817753i</v>
      </c>
      <c r="N983" s="170" t="str">
        <f t="shared" si="283"/>
        <v>1+5130.0921469461i</v>
      </c>
      <c r="O983" s="170" t="str">
        <f t="shared" si="284"/>
        <v>-6.28563730988559+7.50391358716492i</v>
      </c>
      <c r="P983" s="170" t="str">
        <f t="shared" si="300"/>
        <v>-38502.0538021868-32238.3946884083i</v>
      </c>
      <c r="Q983" s="170" t="str">
        <f t="shared" si="285"/>
        <v>-0.0249463938927087-0.000642947967859977i</v>
      </c>
      <c r="R983" s="170" t="str">
        <f t="shared" si="286"/>
        <v>10000-36.1415088131461i</v>
      </c>
      <c r="S983" s="170" t="str">
        <f t="shared" si="287"/>
        <v>-2963.60372267798i</v>
      </c>
      <c r="T983" s="170" t="str">
        <f t="shared" si="296"/>
        <v>805.786256258574-2721.8883746967i</v>
      </c>
      <c r="U983" s="170" t="str">
        <f t="shared" si="288"/>
        <v>-0.0848196059219553+0.286514565757548i</v>
      </c>
      <c r="V983" s="170"/>
    </row>
    <row r="984" spans="1:22" x14ac:dyDescent="0.2">
      <c r="A984" s="8"/>
      <c r="B984" s="170">
        <f t="shared" si="297"/>
        <v>5.7349999999998991</v>
      </c>
      <c r="C984" s="170">
        <f t="shared" si="298"/>
        <v>543250.33149230795</v>
      </c>
      <c r="D984" s="170">
        <f t="shared" si="289"/>
        <v>543.25033149230796</v>
      </c>
      <c r="E984" s="170">
        <f t="shared" si="290"/>
        <v>-32.176719521946396</v>
      </c>
      <c r="F984" s="170">
        <f t="shared" si="291"/>
        <v>-179.15335543552254</v>
      </c>
      <c r="G984" s="170">
        <f t="shared" si="292"/>
        <v>-10.584049161541264</v>
      </c>
      <c r="H984" s="170">
        <f t="shared" si="293"/>
        <v>106.31253160002699</v>
      </c>
      <c r="I984" s="170">
        <f t="shared" si="294"/>
        <v>-42.760768683487662</v>
      </c>
      <c r="J984" s="170">
        <f t="shared" si="295"/>
        <v>-72.840823835495556</v>
      </c>
      <c r="K984" s="170" t="str">
        <f t="shared" si="281"/>
        <v>1+5.42850469273695i</v>
      </c>
      <c r="L984" s="170" t="str">
        <f t="shared" si="282"/>
        <v>1-0.791125655682354i</v>
      </c>
      <c r="M984" s="170" t="str">
        <f t="shared" si="299"/>
        <v>5.29462933441626+4.6373790370546i</v>
      </c>
      <c r="N984" s="170" t="str">
        <f t="shared" si="283"/>
        <v>1+5189.49581431073i</v>
      </c>
      <c r="O984" s="170" t="str">
        <f t="shared" si="284"/>
        <v>-6.45534160350509+7.59080481131772i</v>
      </c>
      <c r="P984" s="170" t="str">
        <f t="shared" si="300"/>
        <v>-39398.9051371866-33492.3774265243i</v>
      </c>
      <c r="Q984" s="170" t="str">
        <f t="shared" si="285"/>
        <v>-0.0246102829924935-0.000363686106969389i</v>
      </c>
      <c r="R984" s="170" t="str">
        <f t="shared" si="286"/>
        <v>10000-35.7278003828065i</v>
      </c>
      <c r="S984" s="170" t="str">
        <f t="shared" si="287"/>
        <v>-2929.67963139013i</v>
      </c>
      <c r="T984" s="170" t="str">
        <f t="shared" si="296"/>
        <v>788.926875232613-2695.73066949611i</v>
      </c>
      <c r="U984" s="170" t="str">
        <f t="shared" si="288"/>
        <v>-0.083044934235012+0.283761123104854i</v>
      </c>
      <c r="V984" s="170"/>
    </row>
    <row r="985" spans="1:22" x14ac:dyDescent="0.2">
      <c r="A985" s="8"/>
      <c r="B985" s="170">
        <f t="shared" si="297"/>
        <v>5.739999999999899</v>
      </c>
      <c r="C985" s="170">
        <f t="shared" si="298"/>
        <v>549540.87385749782</v>
      </c>
      <c r="D985" s="170">
        <f t="shared" si="289"/>
        <v>549.54087385749779</v>
      </c>
      <c r="E985" s="170">
        <f t="shared" si="290"/>
        <v>-32.296476499476206</v>
      </c>
      <c r="F985" s="170">
        <f t="shared" si="291"/>
        <v>-179.78354242254505</v>
      </c>
      <c r="G985" s="170">
        <f t="shared" si="292"/>
        <v>-10.676052547587263</v>
      </c>
      <c r="H985" s="170">
        <f t="shared" si="293"/>
        <v>106.13594109503164</v>
      </c>
      <c r="I985" s="170">
        <f t="shared" si="294"/>
        <v>-42.972529047063468</v>
      </c>
      <c r="J985" s="170">
        <f t="shared" si="295"/>
        <v>-73.647601327513414</v>
      </c>
      <c r="K985" s="170" t="str">
        <f t="shared" si="281"/>
        <v>1+5.49136381452614i</v>
      </c>
      <c r="L985" s="170" t="str">
        <f t="shared" si="282"/>
        <v>1-0.80028645902616i</v>
      </c>
      <c r="M985" s="170" t="str">
        <f t="shared" si="299"/>
        <v>5.39466410235151+4.69107735549998i</v>
      </c>
      <c r="N985" s="170" t="str">
        <f t="shared" si="283"/>
        <v>1+5249.58734372447i</v>
      </c>
      <c r="O985" s="170" t="str">
        <f t="shared" si="284"/>
        <v>-6.62899881792596+7.6787021884262i</v>
      </c>
      <c r="P985" s="170" t="str">
        <f t="shared" si="300"/>
        <v>-40316.6468234095-34791.8295939602i</v>
      </c>
      <c r="Q985" s="170" t="str">
        <f t="shared" si="285"/>
        <v>-0.0242757734462772-0.0000917118181296652i</v>
      </c>
      <c r="R985" s="170" t="str">
        <f t="shared" si="286"/>
        <v>10000-35.3188276337088i</v>
      </c>
      <c r="S985" s="170" t="str">
        <f t="shared" si="287"/>
        <v>-2896.14386596412i</v>
      </c>
      <c r="T985" s="170" t="str">
        <f t="shared" si="296"/>
        <v>772.389814983796-2669.72067321013i</v>
      </c>
      <c r="U985" s="170" t="str">
        <f t="shared" si="288"/>
        <v>-0.081304191050926+0.281023228758961i</v>
      </c>
      <c r="V985" s="170"/>
    </row>
    <row r="986" spans="1:22" x14ac:dyDescent="0.2">
      <c r="A986" s="8"/>
      <c r="B986" s="170">
        <f t="shared" si="297"/>
        <v>5.7449999999998989</v>
      </c>
      <c r="C986" s="170">
        <f t="shared" si="298"/>
        <v>555904.25727027433</v>
      </c>
      <c r="D986" s="170">
        <f t="shared" si="289"/>
        <v>555.90425727027434</v>
      </c>
      <c r="E986" s="170">
        <f t="shared" si="290"/>
        <v>-32.416227157950729</v>
      </c>
      <c r="F986" s="170">
        <f t="shared" si="291"/>
        <v>-180.41411291567999</v>
      </c>
      <c r="G986" s="170">
        <f t="shared" si="292"/>
        <v>-10.768223703296291</v>
      </c>
      <c r="H986" s="170">
        <f t="shared" si="293"/>
        <v>105.96104938574607</v>
      </c>
      <c r="I986" s="170">
        <f t="shared" si="294"/>
        <v>-43.184450861247022</v>
      </c>
      <c r="J986" s="170">
        <f t="shared" si="295"/>
        <v>-74.453063529933928</v>
      </c>
      <c r="K986" s="170" t="str">
        <f t="shared" si="281"/>
        <v>1+5.5549508106409i</v>
      </c>
      <c r="L986" s="170" t="str">
        <f t="shared" si="282"/>
        <v>1-0.809553339473268i</v>
      </c>
      <c r="M986" s="170" t="str">
        <f t="shared" si="299"/>
        <v>5.49702897936408+4.74539747116763i</v>
      </c>
      <c r="N986" s="170" t="str">
        <f t="shared" si="283"/>
        <v>1+5310.37470025446i</v>
      </c>
      <c r="O986" s="170" t="str">
        <f t="shared" si="284"/>
        <v>-6.80670102850175+7.76761736919245i</v>
      </c>
      <c r="P986" s="170" t="str">
        <f t="shared" si="300"/>
        <v>-41255.7654596452-36138.3653165825i</v>
      </c>
      <c r="Q986" s="170" t="str">
        <f t="shared" si="285"/>
        <v>-0.023942930148719+0.000173053745876004i</v>
      </c>
      <c r="R986" s="170" t="str">
        <f t="shared" si="286"/>
        <v>10000-34.9145363569578i</v>
      </c>
      <c r="S986" s="170" t="str">
        <f t="shared" si="287"/>
        <v>-2862.99198127054i</v>
      </c>
      <c r="T986" s="170" t="str">
        <f t="shared" si="296"/>
        <v>756.170178968773-2643.86093226362i</v>
      </c>
      <c r="U986" s="170" t="str">
        <f t="shared" si="288"/>
        <v>-0.0795968609440815+0.278301150764592i</v>
      </c>
      <c r="V986" s="170"/>
    </row>
    <row r="987" spans="1:22" x14ac:dyDescent="0.2">
      <c r="A987" s="8"/>
      <c r="B987" s="170">
        <f t="shared" si="297"/>
        <v>5.7499999999998987</v>
      </c>
      <c r="C987" s="170">
        <f t="shared" si="298"/>
        <v>562341.32519021828</v>
      </c>
      <c r="D987" s="170">
        <f t="shared" si="289"/>
        <v>562.3413251902183</v>
      </c>
      <c r="E987" s="170">
        <f t="shared" si="290"/>
        <v>-32.535967083559427</v>
      </c>
      <c r="F987" s="170">
        <f t="shared" si="291"/>
        <v>-181.04498647511258</v>
      </c>
      <c r="G987" s="170">
        <f t="shared" si="292"/>
        <v>-10.8605594021816</v>
      </c>
      <c r="H987" s="170">
        <f t="shared" si="293"/>
        <v>105.78784685284769</v>
      </c>
      <c r="I987" s="170">
        <f t="shared" si="294"/>
        <v>-43.396526485741028</v>
      </c>
      <c r="J987" s="170">
        <f t="shared" si="295"/>
        <v>-75.257139622264887</v>
      </c>
      <c r="K987" s="170" t="str">
        <f t="shared" si="281"/>
        <v>1+5.6192741094687i</v>
      </c>
      <c r="L987" s="170" t="str">
        <f t="shared" si="282"/>
        <v>1-0.818927525338647i</v>
      </c>
      <c r="M987" s="170" t="str">
        <f t="shared" si="299"/>
        <v>5.60177824066673+4.80034658413005i</v>
      </c>
      <c r="N987" s="170" t="str">
        <f t="shared" si="283"/>
        <v>1+5371.86594119898i</v>
      </c>
      <c r="O987" s="170" t="str">
        <f t="shared" si="284"/>
        <v>-6.98854245529681+7.8575621392274i</v>
      </c>
      <c r="P987" s="170" t="str">
        <f t="shared" si="300"/>
        <v>-42216.7589790256-37533.6556320928i</v>
      </c>
      <c r="Q987" s="170" t="str">
        <f t="shared" si="285"/>
        <v>-0.0236118170580246+0.000430690810365713i</v>
      </c>
      <c r="R987" s="170" t="str">
        <f t="shared" si="286"/>
        <v>10000-34.5148729641829i</v>
      </c>
      <c r="S987" s="170" t="str">
        <f t="shared" si="287"/>
        <v>-2830.219583063i</v>
      </c>
      <c r="T987" s="170" t="str">
        <f t="shared" si="296"/>
        <v>740.26309174926-2618.15386451707i</v>
      </c>
      <c r="U987" s="170" t="str">
        <f t="shared" si="288"/>
        <v>-0.0779224307104485+0.275595143633376i</v>
      </c>
      <c r="V987" s="170"/>
    </row>
    <row r="988" spans="1:22" x14ac:dyDescent="0.2">
      <c r="A988" s="8"/>
      <c r="B988" s="170">
        <f t="shared" si="297"/>
        <v>5.7549999999998986</v>
      </c>
      <c r="C988" s="170">
        <f t="shared" si="298"/>
        <v>568852.93084370915</v>
      </c>
      <c r="D988" s="170">
        <f t="shared" si="289"/>
        <v>568.85293084370915</v>
      </c>
      <c r="E988" s="170">
        <f t="shared" si="290"/>
        <v>-32.655691846993179</v>
      </c>
      <c r="F988" s="170">
        <f t="shared" si="291"/>
        <v>-181.67608255735354</v>
      </c>
      <c r="G988" s="170">
        <f t="shared" si="292"/>
        <v>-10.953056467573777</v>
      </c>
      <c r="H988" s="170">
        <f t="shared" si="293"/>
        <v>105.61632371080208</v>
      </c>
      <c r="I988" s="170">
        <f t="shared" si="294"/>
        <v>-43.608748314566952</v>
      </c>
      <c r="J988" s="170">
        <f t="shared" si="295"/>
        <v>-76.05975884655146</v>
      </c>
      <c r="K988" s="170" t="str">
        <f t="shared" si="281"/>
        <v>1+5.68434223699312i</v>
      </c>
      <c r="L988" s="170" t="str">
        <f t="shared" si="282"/>
        <v>1-0.828410259160478i</v>
      </c>
      <c r="M988" s="170" t="str">
        <f t="shared" si="299"/>
        <v>5.70896742570432+4.85593197783264i</v>
      </c>
      <c r="N988" s="170" t="str">
        <f t="shared" si="283"/>
        <v>1+5434.0692171554i</v>
      </c>
      <c r="O988" s="170" t="str">
        <f t="shared" si="284"/>
        <v>-7.1746195130425+7.9485484206129i</v>
      </c>
      <c r="P988" s="170" t="str">
        <f t="shared" si="300"/>
        <v>-43200.1369130348-38979.4304922061i</v>
      </c>
      <c r="Q988" s="170" t="str">
        <f t="shared" si="285"/>
        <v>-0.0232824971235429+0.000681280939889422i</v>
      </c>
      <c r="R988" s="170" t="str">
        <f t="shared" si="286"/>
        <v>10000-34.1197844804341i</v>
      </c>
      <c r="S988" s="170" t="str">
        <f t="shared" si="287"/>
        <v>-2797.8223273956i</v>
      </c>
      <c r="T988" s="170" t="str">
        <f t="shared" si="296"/>
        <v>724.663701454943-2592.60176208578i</v>
      </c>
      <c r="U988" s="170" t="str">
        <f t="shared" si="288"/>
        <v>-0.0762803896268362+0.272905448640609i</v>
      </c>
      <c r="V988" s="170"/>
    </row>
    <row r="989" spans="1:22" x14ac:dyDescent="0.2">
      <c r="A989" s="8"/>
      <c r="B989" s="170">
        <f t="shared" si="297"/>
        <v>5.7599999999998985</v>
      </c>
      <c r="C989" s="170">
        <f t="shared" si="298"/>
        <v>575439.93733702309</v>
      </c>
      <c r="D989" s="170">
        <f t="shared" si="289"/>
        <v>575.43993733702314</v>
      </c>
      <c r="E989" s="170">
        <f t="shared" si="290"/>
        <v>-32.775397008351725</v>
      </c>
      <c r="F989" s="170">
        <f t="shared" si="291"/>
        <v>-182.30732056225185</v>
      </c>
      <c r="G989" s="170">
        <f t="shared" si="292"/>
        <v>-11.045711772367392</v>
      </c>
      <c r="H989" s="170">
        <f t="shared" si="293"/>
        <v>105.44647001634648</v>
      </c>
      <c r="I989" s="170">
        <f t="shared" si="294"/>
        <v>-43.821108780719115</v>
      </c>
      <c r="J989" s="170">
        <f t="shared" si="295"/>
        <v>-76.860850545905365</v>
      </c>
      <c r="K989" s="170" t="str">
        <f t="shared" si="281"/>
        <v>1+5.75016381792399i</v>
      </c>
      <c r="L989" s="170" t="str">
        <f t="shared" si="282"/>
        <v>1-0.838002797864857i</v>
      </c>
      <c r="M989" s="170" t="str">
        <f t="shared" si="299"/>
        <v>5.81865336760157+4.91216102005913i</v>
      </c>
      <c r="N989" s="170" t="str">
        <f t="shared" si="283"/>
        <v>1+5496.99277310057i</v>
      </c>
      <c r="O989" s="170" t="str">
        <f t="shared" si="284"/>
        <v>-7.3650308622579+8.04058827348197i</v>
      </c>
      <c r="P989" s="170" t="str">
        <f t="shared" si="300"/>
        <v>-44206.4206616698-40477.4808352208i</v>
      </c>
      <c r="Q989" s="170" t="str">
        <f t="shared" si="285"/>
        <v>-0.0229550322159125+0.000924906996409167i</v>
      </c>
      <c r="R989" s="170" t="str">
        <f t="shared" si="286"/>
        <v>10000-33.7292185371609i</v>
      </c>
      <c r="S989" s="170" t="str">
        <f t="shared" si="287"/>
        <v>-2765.79592004719i</v>
      </c>
      <c r="T989" s="170" t="str">
        <f t="shared" si="296"/>
        <v>709.367182119097-2567.20679416427i</v>
      </c>
      <c r="U989" s="170" t="str">
        <f t="shared" si="288"/>
        <v>-0.0746702296967472+0.270232294122555i</v>
      </c>
      <c r="V989" s="170"/>
    </row>
    <row r="990" spans="1:22" x14ac:dyDescent="0.2">
      <c r="A990" s="8"/>
      <c r="B990" s="170">
        <f t="shared" si="297"/>
        <v>5.7649999999998984</v>
      </c>
      <c r="C990" s="170">
        <f t="shared" si="298"/>
        <v>582103.21777073597</v>
      </c>
      <c r="D990" s="170">
        <f t="shared" si="289"/>
        <v>582.10321777073591</v>
      </c>
      <c r="E990" s="170">
        <f t="shared" si="290"/>
        <v>-32.895078122059275</v>
      </c>
      <c r="F990" s="170">
        <f t="shared" si="291"/>
        <v>-182.93861988001561</v>
      </c>
      <c r="G990" s="170">
        <f t="shared" si="292"/>
        <v>-11.138522238744322</v>
      </c>
      <c r="H990" s="170">
        <f t="shared" si="293"/>
        <v>105.27827567678155</v>
      </c>
      <c r="I990" s="170">
        <f t="shared" si="294"/>
        <v>-44.033600360803597</v>
      </c>
      <c r="J990" s="170">
        <f t="shared" si="295"/>
        <v>-77.660344203234061</v>
      </c>
      <c r="K990" s="170" t="str">
        <f t="shared" si="281"/>
        <v>1+5.81674757684057i</v>
      </c>
      <c r="L990" s="170" t="str">
        <f t="shared" si="282"/>
        <v>1-0.8477064129324i</v>
      </c>
      <c r="M990" s="170" t="str">
        <f t="shared" si="299"/>
        <v>5.93089422329675+4.96904116390817i</v>
      </c>
      <c r="N990" s="170" t="str">
        <f t="shared" si="283"/>
        <v>1+5560.64494948369i</v>
      </c>
      <c r="O990" s="170" t="str">
        <f t="shared" si="284"/>
        <v>-7.55987746156072+8.13369389761743i</v>
      </c>
      <c r="P990" s="170" t="str">
        <f t="shared" si="300"/>
        <v>-45236.1437698942-42029.6607314456i</v>
      </c>
      <c r="Q990" s="170" t="str">
        <f t="shared" si="285"/>
        <v>-0.0226294830598893+0.00116165309467931i</v>
      </c>
      <c r="R990" s="170" t="str">
        <f t="shared" si="286"/>
        <v>10000-33.3431233652706i</v>
      </c>
      <c r="S990" s="170" t="str">
        <f t="shared" si="287"/>
        <v>-2734.13611595219i</v>
      </c>
      <c r="T990" s="170" t="str">
        <f t="shared" si="296"/>
        <v>694.368735889934-2541.97100985154i</v>
      </c>
      <c r="U990" s="170" t="str">
        <f t="shared" si="288"/>
        <v>-0.073091445883151+0.267575895773847i</v>
      </c>
      <c r="V990" s="170"/>
    </row>
    <row r="991" spans="1:22" x14ac:dyDescent="0.2">
      <c r="A991" s="8"/>
      <c r="B991" s="170">
        <f t="shared" si="297"/>
        <v>5.7699999999998983</v>
      </c>
      <c r="C991" s="170">
        <f t="shared" si="298"/>
        <v>588843.65535545186</v>
      </c>
      <c r="D991" s="170">
        <f t="shared" si="289"/>
        <v>588.84365535545192</v>
      </c>
      <c r="E991" s="170">
        <f t="shared" si="290"/>
        <v>-33.01473074177926</v>
      </c>
      <c r="F991" s="170">
        <f t="shared" si="291"/>
        <v>-183.56989993818652</v>
      </c>
      <c r="G991" s="170">
        <f t="shared" si="292"/>
        <v>-11.231484837875714</v>
      </c>
      <c r="H991" s="170">
        <f t="shared" si="293"/>
        <v>105.11173045807188</v>
      </c>
      <c r="I991" s="170">
        <f t="shared" si="294"/>
        <v>-44.246215579654972</v>
      </c>
      <c r="J991" s="170">
        <f t="shared" si="295"/>
        <v>-78.458169480114648</v>
      </c>
      <c r="K991" s="170" t="str">
        <f t="shared" si="281"/>
        <v>1+5.88410233934797i</v>
      </c>
      <c r="L991" s="170" t="str">
        <f t="shared" si="282"/>
        <v>1-0.857522390566773i</v>
      </c>
      <c r="M991" s="170" t="str">
        <f t="shared" si="299"/>
        <v>6.04574950437721+5.0265799487812i</v>
      </c>
      <c r="N991" s="170" t="str">
        <f t="shared" si="283"/>
        <v>1+5625.03418333177i</v>
      </c>
      <c r="O991" s="170" t="str">
        <f t="shared" si="284"/>
        <v>-7.75926262119706+8.22787763406891i</v>
      </c>
      <c r="P991" s="170" t="str">
        <f t="shared" si="300"/>
        <v>-46289.8522105297-43637.8896040479i</v>
      </c>
      <c r="Q991" s="170" t="str">
        <f t="shared" si="285"/>
        <v>-0.0223059091699647+0.00139160455498689i</v>
      </c>
      <c r="R991" s="170" t="str">
        <f t="shared" si="286"/>
        <v>10000-32.9614477882664i</v>
      </c>
      <c r="S991" s="170" t="str">
        <f t="shared" si="287"/>
        <v>-2702.83871863784i</v>
      </c>
      <c r="T991" s="170" t="str">
        <f t="shared" si="296"/>
        <v>679.663595120761-2516.89634097333i</v>
      </c>
      <c r="U991" s="170" t="str">
        <f t="shared" si="288"/>
        <v>-0.0715435363285013+0.264936456944561i</v>
      </c>
      <c r="V991" s="170"/>
    </row>
    <row r="992" spans="1:22" x14ac:dyDescent="0.2">
      <c r="A992" s="8"/>
      <c r="B992" s="170">
        <f t="shared" si="297"/>
        <v>5.7749999999998982</v>
      </c>
      <c r="C992" s="170">
        <f t="shared" si="298"/>
        <v>595662.14352887182</v>
      </c>
      <c r="D992" s="170">
        <f t="shared" si="289"/>
        <v>595.66214352887187</v>
      </c>
      <c r="E992" s="170">
        <f t="shared" si="290"/>
        <v>-33.134350425318274</v>
      </c>
      <c r="F992" s="170">
        <f t="shared" si="291"/>
        <v>-184.20108024850717</v>
      </c>
      <c r="G992" s="170">
        <f t="shared" si="292"/>
        <v>-11.324596589602184</v>
      </c>
      <c r="H992" s="170">
        <f t="shared" si="293"/>
        <v>104.94682399275402</v>
      </c>
      <c r="I992" s="170">
        <f t="shared" si="294"/>
        <v>-44.458947014920454</v>
      </c>
      <c r="J992" s="170">
        <f t="shared" si="295"/>
        <v>-79.254256255753148</v>
      </c>
      <c r="K992" s="170" t="str">
        <f t="shared" si="281"/>
        <v>1+5.95223703324701i</v>
      </c>
      <c r="L992" s="170" t="str">
        <f t="shared" si="282"/>
        <v>1-0.86745203186518i</v>
      </c>
      <c r="M992" s="170" t="str">
        <f t="shared" si="299"/>
        <v>6.16328010863329+5.08478500138183i</v>
      </c>
      <c r="N992" s="170" t="str">
        <f t="shared" si="283"/>
        <v>1+5690.16900936802i</v>
      </c>
      <c r="O992" s="170" t="str">
        <f t="shared" si="284"/>
        <v>-7.9632920578177+8.32315196678865i</v>
      </c>
      <c r="P992" s="170" t="str">
        <f t="shared" si="300"/>
        <v>-47368.1046737391-45304.154527974i</v>
      </c>
      <c r="Q992" s="170" t="str">
        <f t="shared" si="285"/>
        <v>-0.021984368788877+0.0016148478534144i</v>
      </c>
      <c r="R992" s="170" t="str">
        <f t="shared" si="286"/>
        <v>10000-32.5841412154638i</v>
      </c>
      <c r="S992" s="170" t="str">
        <f t="shared" si="287"/>
        <v>-2671.89957966803i</v>
      </c>
      <c r="T992" s="170" t="str">
        <f t="shared" si="296"/>
        <v>665.247024342167-2491.98460489807i</v>
      </c>
      <c r="U992" s="170" t="str">
        <f t="shared" si="288"/>
        <v>-0.0700260025623335+0.262314168936639i</v>
      </c>
      <c r="V992" s="170"/>
    </row>
    <row r="993" spans="1:22" x14ac:dyDescent="0.2">
      <c r="A993" s="8"/>
      <c r="B993" s="170">
        <f t="shared" si="297"/>
        <v>5.7799999999998981</v>
      </c>
      <c r="C993" s="170">
        <f t="shared" si="298"/>
        <v>602559.58607421746</v>
      </c>
      <c r="D993" s="170">
        <f t="shared" si="289"/>
        <v>602.55958607421746</v>
      </c>
      <c r="E993" s="170">
        <f t="shared" si="290"/>
        <v>-33.253932739508187</v>
      </c>
      <c r="F993" s="170">
        <f t="shared" si="291"/>
        <v>-184.8320804536246</v>
      </c>
      <c r="G993" s="170">
        <f t="shared" si="292"/>
        <v>-11.417854562094918</v>
      </c>
      <c r="H993" s="170">
        <f t="shared" si="293"/>
        <v>104.78354578765487</v>
      </c>
      <c r="I993" s="170">
        <f t="shared" si="294"/>
        <v>-44.671787301603104</v>
      </c>
      <c r="J993" s="170">
        <f t="shared" si="295"/>
        <v>-80.048534665969726</v>
      </c>
      <c r="K993" s="170" t="str">
        <f t="shared" si="281"/>
        <v>1+6.02116068971757i</v>
      </c>
      <c r="L993" s="170" t="str">
        <f t="shared" si="282"/>
        <v>1-0.877496652990819i</v>
      </c>
      <c r="M993" s="170" t="str">
        <f t="shared" si="299"/>
        <v>6.28354835234706+5.14366403672675i</v>
      </c>
      <c r="N993" s="170" t="str">
        <f t="shared" si="283"/>
        <v>1+5756.05806114309i</v>
      </c>
      <c r="O993" s="170" t="str">
        <f t="shared" si="284"/>
        <v>-8.17207395053062+8.41952952428626i</v>
      </c>
      <c r="P993" s="170" t="str">
        <f t="shared" si="300"/>
        <v>-48471.4728632507-47030.5126096849i</v>
      </c>
      <c r="Q993" s="170" t="str">
        <f t="shared" si="285"/>
        <v>-0.0216649188291112+0.00183147056979326i</v>
      </c>
      <c r="R993" s="170" t="str">
        <f t="shared" si="286"/>
        <v>10000-32.2111536352855i</v>
      </c>
      <c r="S993" s="170" t="str">
        <f t="shared" si="287"/>
        <v>-2641.31459809341i</v>
      </c>
      <c r="T993" s="170" t="str">
        <f t="shared" si="296"/>
        <v>651.114322119375-2467.23750734286i</v>
      </c>
      <c r="U993" s="170" t="str">
        <f t="shared" si="288"/>
        <v>-0.0685383496967764+0.259709211299249i</v>
      </c>
      <c r="V993" s="170"/>
    </row>
    <row r="994" spans="1:22" x14ac:dyDescent="0.2">
      <c r="A994" s="8"/>
      <c r="B994" s="170">
        <f t="shared" si="297"/>
        <v>5.784999999999898</v>
      </c>
      <c r="C994" s="170">
        <f t="shared" si="298"/>
        <v>609536.8972400272</v>
      </c>
      <c r="D994" s="170">
        <f t="shared" si="289"/>
        <v>609.5368972400272</v>
      </c>
      <c r="E994" s="170">
        <f t="shared" si="290"/>
        <v>-33.373473265057257</v>
      </c>
      <c r="F994" s="170">
        <f t="shared" si="291"/>
        <v>-185.46282037357201</v>
      </c>
      <c r="G994" s="170">
        <f t="shared" si="292"/>
        <v>-11.511255871498543</v>
      </c>
      <c r="H994" s="170">
        <f t="shared" si="293"/>
        <v>104.62188523141877</v>
      </c>
      <c r="I994" s="170">
        <f t="shared" si="294"/>
        <v>-44.884729136555798</v>
      </c>
      <c r="J994" s="170">
        <f t="shared" si="295"/>
        <v>-80.840935142153242</v>
      </c>
      <c r="K994" s="170" t="str">
        <f t="shared" si="281"/>
        <v>1+6.09088244451565i</v>
      </c>
      <c r="L994" s="170" t="str">
        <f t="shared" si="282"/>
        <v>1-0.88765758534734i</v>
      </c>
      <c r="M994" s="170" t="str">
        <f t="shared" si="299"/>
        <v>6.40661800333327+5.20322485916831i</v>
      </c>
      <c r="N994" s="170" t="str">
        <f t="shared" si="283"/>
        <v>1+5822.71007217942i</v>
      </c>
      <c r="O994" s="170" t="str">
        <f t="shared" si="284"/>
        <v>-8.38571899825881+8.5170230813026i</v>
      </c>
      <c r="P994" s="170" t="str">
        <f t="shared" si="300"/>
        <v>-49600.5417994835-48819.0934505466i</v>
      </c>
      <c r="Q994" s="170" t="str">
        <f t="shared" si="285"/>
        <v>-0.0213476148174675+0.00204156133351874i</v>
      </c>
      <c r="R994" s="170" t="str">
        <f t="shared" si="286"/>
        <v>10000-31.8424356086315i</v>
      </c>
      <c r="S994" s="170" t="str">
        <f t="shared" si="287"/>
        <v>-2611.07971990779i</v>
      </c>
      <c r="T994" s="170" t="str">
        <f t="shared" si="296"/>
        <v>637.260822797917-2442.65664516627i</v>
      </c>
      <c r="U994" s="170" t="str">
        <f t="shared" si="288"/>
        <v>-0.0670800866103071+0.257121752122766i</v>
      </c>
      <c r="V994" s="170"/>
    </row>
    <row r="995" spans="1:22" x14ac:dyDescent="0.2">
      <c r="A995" s="8"/>
      <c r="B995" s="170">
        <f t="shared" si="297"/>
        <v>5.7899999999998979</v>
      </c>
      <c r="C995" s="170">
        <f t="shared" si="298"/>
        <v>616595.00186133746</v>
      </c>
      <c r="D995" s="170">
        <f t="shared" si="289"/>
        <v>616.59500186133744</v>
      </c>
      <c r="E995" s="170">
        <f t="shared" si="290"/>
        <v>-33.492967601358927</v>
      </c>
      <c r="F995" s="170">
        <f t="shared" si="291"/>
        <v>-186.09322005197109</v>
      </c>
      <c r="G995" s="170">
        <f t="shared" si="292"/>
        <v>-11.604797681556036</v>
      </c>
      <c r="H995" s="170">
        <f t="shared" si="293"/>
        <v>104.46183160184668</v>
      </c>
      <c r="I995" s="170">
        <f t="shared" si="294"/>
        <v>-45.097765282914963</v>
      </c>
      <c r="J995" s="170">
        <f t="shared" si="295"/>
        <v>-81.631388450124405</v>
      </c>
      <c r="K995" s="170" t="str">
        <f t="shared" si="281"/>
        <v>1+6.16141153918433i</v>
      </c>
      <c r="L995" s="170" t="str">
        <f t="shared" si="282"/>
        <v>1-0.89793617575532i</v>
      </c>
      <c r="M995" s="170" t="str">
        <f t="shared" si="299"/>
        <v>6.53255431474988+5.26347536342901i</v>
      </c>
      <c r="N995" s="170" t="str">
        <f t="shared" si="283"/>
        <v>1+5890.13387712886i</v>
      </c>
      <c r="O995" s="170" t="str">
        <f t="shared" si="284"/>
        <v>-8.60434047843456+8.61564556050303i</v>
      </c>
      <c r="P995" s="170" t="str">
        <f t="shared" si="300"/>
        <v>-50755.9101297322-50672.101696818i</v>
      </c>
      <c r="Q995" s="170" t="str">
        <f t="shared" si="285"/>
        <v>-0.021032510842774+0.00224520976740067i</v>
      </c>
      <c r="R995" s="170" t="str">
        <f t="shared" si="286"/>
        <v>10000-31.4779382623271i</v>
      </c>
      <c r="S995" s="170" t="str">
        <f t="shared" si="287"/>
        <v>-2581.19093751082i</v>
      </c>
      <c r="T995" s="170" t="str">
        <f t="shared" si="296"/>
        <v>623.681898140989-2418.24350914521i</v>
      </c>
      <c r="U995" s="170" t="str">
        <f t="shared" si="288"/>
        <v>-0.0656507261201042+0.254551948331075i</v>
      </c>
      <c r="V995" s="170"/>
    </row>
    <row r="996" spans="1:22" x14ac:dyDescent="0.2">
      <c r="A996" s="8"/>
      <c r="B996" s="170">
        <f t="shared" si="297"/>
        <v>5.7949999999998978</v>
      </c>
      <c r="C996" s="170">
        <f t="shared" si="298"/>
        <v>623734.83548227279</v>
      </c>
      <c r="D996" s="170">
        <f t="shared" si="289"/>
        <v>623.73483548227273</v>
      </c>
      <c r="E996" s="170">
        <f t="shared" si="290"/>
        <v>-33.612411371250218</v>
      </c>
      <c r="F996" s="170">
        <f t="shared" si="291"/>
        <v>-186.72319980189818</v>
      </c>
      <c r="G996" s="170">
        <f t="shared" si="292"/>
        <v>-11.698477203217729</v>
      </c>
      <c r="H996" s="170">
        <f t="shared" si="293"/>
        <v>104.30337407304602</v>
      </c>
      <c r="I996" s="170">
        <f t="shared" si="294"/>
        <v>-45.310888574467945</v>
      </c>
      <c r="J996" s="170">
        <f t="shared" si="295"/>
        <v>-82.41982572885216</v>
      </c>
      <c r="K996" s="170" t="str">
        <f t="shared" si="281"/>
        <v>1+6.23275732227872i</v>
      </c>
      <c r="L996" s="170" t="str">
        <f t="shared" si="282"/>
        <v>1-0.908333786630787i</v>
      </c>
      <c r="M996" s="170" t="str">
        <f t="shared" si="299"/>
        <v>6.66142405969619+5.32442353564793i</v>
      </c>
      <c r="N996" s="170" t="str">
        <f t="shared" si="283"/>
        <v>1+5958.33841294375i</v>
      </c>
      <c r="O996" s="170" t="str">
        <f t="shared" si="284"/>
        <v>-8.82805430706044+8.71541003419037i</v>
      </c>
      <c r="P996" s="170" t="str">
        <f t="shared" si="300"/>
        <v>-51938.1904455789-52591.8196792775i</v>
      </c>
      <c r="Q996" s="170" t="str">
        <f t="shared" si="285"/>
        <v>-0.0207196595068011+0.00244250642972581i</v>
      </c>
      <c r="R996" s="170" t="str">
        <f t="shared" si="286"/>
        <v>10000-31.1176132826435i</v>
      </c>
      <c r="S996" s="170" t="str">
        <f t="shared" si="287"/>
        <v>-2551.64428917677i</v>
      </c>
      <c r="T996" s="170" t="str">
        <f t="shared" si="296"/>
        <v>610.372958861556-2393.99948673286i</v>
      </c>
      <c r="U996" s="170" t="str">
        <f t="shared" si="288"/>
        <v>-0.0642497851433218+0.25199994597188i</v>
      </c>
      <c r="V996" s="170"/>
    </row>
    <row r="997" spans="1:22" x14ac:dyDescent="0.2">
      <c r="A997" s="8"/>
      <c r="B997" s="170">
        <f t="shared" si="297"/>
        <v>5.7999999999998977</v>
      </c>
      <c r="C997" s="170">
        <f t="shared" si="298"/>
        <v>630957.34448004514</v>
      </c>
      <c r="D997" s="170">
        <f t="shared" si="289"/>
        <v>630.95734448004509</v>
      </c>
      <c r="E997" s="170">
        <f t="shared" si="290"/>
        <v>-33.731800225708433</v>
      </c>
      <c r="F997" s="170">
        <f t="shared" si="291"/>
        <v>-187.35268025135747</v>
      </c>
      <c r="G997" s="170">
        <f t="shared" si="292"/>
        <v>-11.792291694235303</v>
      </c>
      <c r="H997" s="170">
        <f t="shared" si="293"/>
        <v>104.14650172239544</v>
      </c>
      <c r="I997" s="170">
        <f t="shared" si="294"/>
        <v>-45.524091919943736</v>
      </c>
      <c r="J997" s="170">
        <f t="shared" si="295"/>
        <v>-83.206178528962027</v>
      </c>
      <c r="K997" s="170" t="str">
        <f t="shared" ref="K997:K1060" si="301">COMPLEX(1,2*PI()*C997*esr*Cout)</f>
        <v>1+6.3049292506051i</v>
      </c>
      <c r="L997" s="170" t="str">
        <f t="shared" ref="L997:L1060" si="302">COMPLEX(1,-2*PI()*C997*(1-Dmax)^2*Lout*10^-6/Req)</f>
        <v>1-0.918851796165799i</v>
      </c>
      <c r="M997" s="170" t="str">
        <f t="shared" si="299"/>
        <v>6.79329556661678+5.3860774544393i</v>
      </c>
      <c r="N997" s="170" t="str">
        <f t="shared" ref="N997:N1060" si="303">COMPLEX(1,2*PI()*C997*(Rd+Rs+esr)*Req*Cout/(Req+Rd+Rs))</f>
        <v>1+6027.33272006143i</v>
      </c>
      <c r="O997" s="170" t="str">
        <f t="shared" ref="O997:O1060" si="304">IMSUM(COMPLEX(1,2*PI()*C997/(Qd*ws)),IMPRODUCT(COMPLEX(0,2*PI()*C997/ws),COMPLEX(0,2*PI()*C997/ws)))</f>
        <v>-9.0569791001697+8.81632972603754i</v>
      </c>
      <c r="P997" s="170" t="str">
        <f t="shared" si="300"/>
        <v>-53148.0096076965-54580.6101456393i</v>
      </c>
      <c r="Q997" s="170" t="str">
        <f t="shared" ref="Q997:Q1060" si="305">IMPRODUCT(Ap,IMDIV(M997,P997))</f>
        <v>-0.0204091118784329+0.00263354275470928i</v>
      </c>
      <c r="R997" s="170" t="str">
        <f t="shared" ref="R997:R1060" si="306">IMSUM(Rz*10^3,IMDIV(1,COMPLEX(0,(2*PI()*C997*Cz*10^-9))))</f>
        <v>10000-30.7614129088951i</v>
      </c>
      <c r="S997" s="170" t="str">
        <f t="shared" ref="S997:S1060" si="307">IMDIV(1,COMPLEX(0,(2*PI()*C997*Cp*10^-12)))</f>
        <v>-2522.4358585294i</v>
      </c>
      <c r="T997" s="170" t="str">
        <f t="shared" si="296"/>
        <v>597.329456052546-2369.92586479509i</v>
      </c>
      <c r="U997" s="170" t="str">
        <f t="shared" ref="U997:U1060" si="308">IMPRODUCT(-Rs*g/(Rs+Rd),T997)</f>
        <v>-0.0628767848476365+0.249465880504747i</v>
      </c>
      <c r="V997" s="170"/>
    </row>
    <row r="998" spans="1:22" x14ac:dyDescent="0.2">
      <c r="A998" s="8"/>
      <c r="B998" s="170">
        <f t="shared" si="297"/>
        <v>5.8049999999998976</v>
      </c>
      <c r="C998" s="170">
        <f t="shared" si="298"/>
        <v>638263.48619039881</v>
      </c>
      <c r="D998" s="170">
        <f t="shared" ref="D998:D1061" si="309">C998/1000</f>
        <v>638.26348619039879</v>
      </c>
      <c r="E998" s="170">
        <f t="shared" ref="E998:E1061" si="310">20*LOG(IMABS(Q998))</f>
        <v>-33.851129848477697</v>
      </c>
      <c r="F998" s="170">
        <f t="shared" ref="F998:F1061" si="311">IF(180/PI()*IMARGUMENT(Q998)&gt;0,180/PI()*IMARGUMENT(Q998)-360,180/PI()*IMARGUMENT(Q998))</f>
        <v>-187.98158238830609</v>
      </c>
      <c r="G998" s="170">
        <f t="shared" ref="G998:G1061" si="312">20*LOG(IMABS(U998))</f>
        <v>-11.886238458741406</v>
      </c>
      <c r="H998" s="170">
        <f t="shared" ref="H998:H1061" si="313">180/PI()*IMARGUMENT(U998)</f>
        <v>103.99120353732388</v>
      </c>
      <c r="I998" s="170">
        <f t="shared" ref="I998:I1061" si="314">E998+G998</f>
        <v>-45.7373683072191</v>
      </c>
      <c r="J998" s="170">
        <f t="shared" ref="J998:J1061" si="315">F998+H998</f>
        <v>-83.990378850982211</v>
      </c>
      <c r="K998" s="170" t="str">
        <f t="shared" si="301"/>
        <v>1+6.37793689047437i</v>
      </c>
      <c r="L998" s="170" t="str">
        <f t="shared" si="302"/>
        <v>1-0.929491598511126i</v>
      </c>
      <c r="M998" s="170" t="str">
        <f t="shared" si="299"/>
        <v>6.9282387555301+5.44844529196324i</v>
      </c>
      <c r="N998" s="170" t="str">
        <f t="shared" si="303"/>
        <v>1+6097.12594360257i</v>
      </c>
      <c r="O998" s="170" t="str">
        <f t="shared" si="304"/>
        <v>-9.2912362367176+8.91841801284037i</v>
      </c>
      <c r="P998" s="170" t="str">
        <f t="shared" si="300"/>
        <v>-54386.0090782182-56640.9190890183i</v>
      </c>
      <c r="Q998" s="170" t="str">
        <f t="shared" si="305"/>
        <v>-0.0201009174511336+0.00281841099151375i</v>
      </c>
      <c r="R998" s="170" t="str">
        <f t="shared" si="306"/>
        <v>10000-30.4092899271082i</v>
      </c>
      <c r="S998" s="170" t="str">
        <f t="shared" si="307"/>
        <v>-2493.56177402287i</v>
      </c>
      <c r="T998" s="170" t="str">
        <f t="shared" ref="T998:T1061" si="316">IMDIV(IMPRODUCT(R998,S998),IMSUM(R998,S998))</f>
        <v>584.546882518297-2346.02383232304i</v>
      </c>
      <c r="U998" s="170" t="str">
        <f t="shared" si="308"/>
        <v>-0.0615312507913998+0.246949877086636i</v>
      </c>
      <c r="V998" s="170"/>
    </row>
    <row r="999" spans="1:22" x14ac:dyDescent="0.2">
      <c r="A999" s="8"/>
      <c r="B999" s="170">
        <f t="shared" ref="B999:B1062" si="317">B998+0.005</f>
        <v>5.8099999999998975</v>
      </c>
      <c r="C999" s="170">
        <f t="shared" ref="C999:C1062" si="318">10^B999</f>
        <v>645654.22903450381</v>
      </c>
      <c r="D999" s="170">
        <f t="shared" si="309"/>
        <v>645.65422903450383</v>
      </c>
      <c r="E999" s="170">
        <f t="shared" si="310"/>
        <v>-33.970395960616159</v>
      </c>
      <c r="F999" s="170">
        <f t="shared" si="311"/>
        <v>-188.60982760517876</v>
      </c>
      <c r="G999" s="170">
        <f t="shared" si="312"/>
        <v>-11.980314846816045</v>
      </c>
      <c r="H999" s="170">
        <f t="shared" si="313"/>
        <v>103.83746842190617</v>
      </c>
      <c r="I999" s="170">
        <f t="shared" si="314"/>
        <v>-45.950710807432202</v>
      </c>
      <c r="J999" s="170">
        <f t="shared" si="315"/>
        <v>-84.772359183272599</v>
      </c>
      <c r="K999" s="170" t="str">
        <f t="shared" si="301"/>
        <v>1+6.45178991897014i</v>
      </c>
      <c r="L999" s="170" t="str">
        <f t="shared" si="302"/>
        <v>1-0.940254603961046i</v>
      </c>
      <c r="M999" s="170" t="str">
        <f t="shared" ref="M999:M1062" si="319">IMPRODUCT(K999,L999)</f>
        <v>7.06632517510114+5.51153531500909i</v>
      </c>
      <c r="N999" s="170" t="str">
        <f t="shared" si="303"/>
        <v>1+6167.72733458335i</v>
      </c>
      <c r="O999" s="170" t="str">
        <f t="shared" si="304"/>
        <v>-9.5309499229389+9.02168842629071i</v>
      </c>
      <c r="P999" s="170" t="str">
        <f t="shared" ref="P999:P1062" si="320">IMPRODUCT(N999,O999)</f>
        <v>-55652.8452608504-58775.278675829i</v>
      </c>
      <c r="Q999" s="170" t="str">
        <f t="shared" si="305"/>
        <v>-0.0197951241037398+0.00299720414201534i</v>
      </c>
      <c r="R999" s="170" t="str">
        <f t="shared" si="306"/>
        <v>10000-30.0611976637628i</v>
      </c>
      <c r="S999" s="170" t="str">
        <f t="shared" si="307"/>
        <v>-2465.01820842856i</v>
      </c>
      <c r="T999" s="170" t="str">
        <f t="shared" si="316"/>
        <v>572.020774010493-2322.2944831195i</v>
      </c>
      <c r="U999" s="170" t="str">
        <f t="shared" si="308"/>
        <v>-0.0602127130537362+0.244452050854685i</v>
      </c>
      <c r="V999" s="170"/>
    </row>
    <row r="1000" spans="1:22" x14ac:dyDescent="0.2">
      <c r="A1000" s="8"/>
      <c r="B1000" s="170">
        <f t="shared" si="317"/>
        <v>5.8149999999998974</v>
      </c>
      <c r="C1000" s="170">
        <f t="shared" si="318"/>
        <v>653130.55264731892</v>
      </c>
      <c r="D1000" s="170">
        <f t="shared" si="309"/>
        <v>653.13055264731895</v>
      </c>
      <c r="E1000" s="170">
        <f t="shared" si="310"/>
        <v>-34.089594324954184</v>
      </c>
      <c r="F1000" s="170">
        <f t="shared" si="311"/>
        <v>-189.23733774285265</v>
      </c>
      <c r="G1000" s="170">
        <f t="shared" si="312"/>
        <v>-12.074518254041047</v>
      </c>
      <c r="H1000" s="170">
        <f t="shared" si="313"/>
        <v>103.68528520327767</v>
      </c>
      <c r="I1000" s="170">
        <f t="shared" si="314"/>
        <v>-46.16411257899523</v>
      </c>
      <c r="J1000" s="170">
        <f t="shared" si="315"/>
        <v>-85.552052539574973</v>
      </c>
      <c r="K1000" s="170" t="str">
        <f t="shared" si="301"/>
        <v>1+6.52649812523133i</v>
      </c>
      <c r="L1000" s="170" t="str">
        <f t="shared" si="302"/>
        <v>1-0.951142239140271i</v>
      </c>
      <c r="M1000" s="170" t="str">
        <f t="shared" si="319"/>
        <v>7.20762804057731+5.57535588609106i</v>
      </c>
      <c r="N1000" s="170" t="str">
        <f t="shared" si="303"/>
        <v>1+6239.14625114169i</v>
      </c>
      <c r="O1000" s="170" t="str">
        <f t="shared" si="304"/>
        <v>-9.7762472582029+9.12615465477i</v>
      </c>
      <c r="P1000" s="170" t="str">
        <f t="shared" si="320"/>
        <v>-56949.1898489057-60986.3102765961i</v>
      </c>
      <c r="Q1000" s="170" t="str">
        <f t="shared" si="305"/>
        <v>-0.0194917780646002+0.00317001589749257i</v>
      </c>
      <c r="R1000" s="170" t="str">
        <f t="shared" si="306"/>
        <v>10000-29.7170899796067i</v>
      </c>
      <c r="S1000" s="170" t="str">
        <f t="shared" si="307"/>
        <v>-2436.80137832775i</v>
      </c>
      <c r="T1000" s="170" t="str">
        <f t="shared" si="316"/>
        <v>559.746710371736-2298.73881845713i</v>
      </c>
      <c r="U1000" s="170" t="str">
        <f t="shared" si="308"/>
        <v>-0.0589207063549197+0.241972507206014i</v>
      </c>
      <c r="V1000" s="170"/>
    </row>
    <row r="1001" spans="1:22" x14ac:dyDescent="0.2">
      <c r="A1001" s="8"/>
      <c r="B1001" s="170">
        <f t="shared" si="317"/>
        <v>5.8199999999998973</v>
      </c>
      <c r="C1001" s="170">
        <f t="shared" si="318"/>
        <v>660693.44800744078</v>
      </c>
      <c r="D1001" s="170">
        <f t="shared" si="309"/>
        <v>660.69344800744079</v>
      </c>
      <c r="E1001" s="170">
        <f t="shared" si="310"/>
        <v>-34.208720750455925</v>
      </c>
      <c r="F1001" s="170">
        <f t="shared" si="311"/>
        <v>-189.86403513400654</v>
      </c>
      <c r="G1001" s="170">
        <f t="shared" si="312"/>
        <v>-12.168846121042893</v>
      </c>
      <c r="H1001" s="170">
        <f t="shared" si="313"/>
        <v>103.5346426378689</v>
      </c>
      <c r="I1001" s="170">
        <f t="shared" si="314"/>
        <v>-46.377566871498814</v>
      </c>
      <c r="J1001" s="170">
        <f t="shared" si="315"/>
        <v>-86.329392496137643</v>
      </c>
      <c r="K1001" s="170" t="str">
        <f t="shared" si="301"/>
        <v>1+6.60207141174976i</v>
      </c>
      <c r="L1001" s="170" t="str">
        <f t="shared" si="302"/>
        <v>1-0.962155947193054i</v>
      </c>
      <c r="M1001" s="170" t="str">
        <f t="shared" si="319"/>
        <v>7.35222227260827+5.63991546455671i</v>
      </c>
      <c r="N1001" s="170" t="str">
        <f t="shared" si="303"/>
        <v>1+6311.3921597776i</v>
      </c>
      <c r="O1001" s="170" t="str">
        <f t="shared" si="304"/>
        <v>-10.0272583024037+9.23183054516367i</v>
      </c>
      <c r="P1001" s="170" t="str">
        <f t="shared" si="320"/>
        <v>-58275.7301814438-63276.7276033104i</v>
      </c>
      <c r="Q1001" s="170" t="str">
        <f t="shared" si="305"/>
        <v>-0.0191909238790704+0.00333694057441707i</v>
      </c>
      <c r="R1001" s="170" t="str">
        <f t="shared" si="306"/>
        <v>10000-29.376921263539i</v>
      </c>
      <c r="S1001" s="170" t="str">
        <f t="shared" si="307"/>
        <v>-2408.90754361019i</v>
      </c>
      <c r="T1001" s="170" t="str">
        <f t="shared" si="316"/>
        <v>547.72031658996-2275.35774970649i</v>
      </c>
      <c r="U1001" s="170" t="str">
        <f t="shared" si="308"/>
        <v>-0.0576547701673643+0.239511342074368i</v>
      </c>
      <c r="V1001" s="170"/>
    </row>
    <row r="1002" spans="1:22" x14ac:dyDescent="0.2">
      <c r="A1002" s="8"/>
      <c r="B1002" s="170">
        <f t="shared" si="317"/>
        <v>5.8249999999998971</v>
      </c>
      <c r="C1002" s="170">
        <f t="shared" si="318"/>
        <v>668343.91756845755</v>
      </c>
      <c r="D1002" s="170">
        <f t="shared" si="309"/>
        <v>668.34391756845753</v>
      </c>
      <c r="E1002" s="170">
        <f t="shared" si="310"/>
        <v>-34.327771096475615</v>
      </c>
      <c r="F1002" s="170">
        <f t="shared" si="311"/>
        <v>-190.48984264581841</v>
      </c>
      <c r="G1002" s="170">
        <f t="shared" si="312"/>
        <v>-12.26329593302572</v>
      </c>
      <c r="H1002" s="170">
        <f t="shared" si="313"/>
        <v>103.38552941746367</v>
      </c>
      <c r="I1002" s="170">
        <f t="shared" si="314"/>
        <v>-46.591067029501332</v>
      </c>
      <c r="J1002" s="170">
        <f t="shared" si="315"/>
        <v>-87.104313228354741</v>
      </c>
      <c r="K1002" s="170" t="str">
        <f t="shared" si="301"/>
        <v>1+6.6785197956827i</v>
      </c>
      <c r="L1002" s="170" t="str">
        <f t="shared" si="302"/>
        <v>1-0.973297187974465i</v>
      </c>
      <c r="M1002" s="170" t="str">
        <f t="shared" si="319"/>
        <v>7.50018453696977+5.70522260770823i</v>
      </c>
      <c r="N1002" s="170" t="str">
        <f t="shared" si="303"/>
        <v>1+6384.47463660803i</v>
      </c>
      <c r="O1002" s="170" t="str">
        <f t="shared" si="304"/>
        <v>-10.2841161449195+9.33873010469653i</v>
      </c>
      <c r="P1002" s="170" t="str">
        <f t="shared" si="320"/>
        <v>-59633.1696077078-65649.339957065i</v>
      </c>
      <c r="Q1002" s="170" t="str">
        <f t="shared" si="305"/>
        <v>-0.018892604380364+0.00349807304951959i</v>
      </c>
      <c r="R1002" s="170" t="str">
        <f t="shared" si="306"/>
        <v>10000-29.0406464265647i</v>
      </c>
      <c r="S1002" s="170" t="str">
        <f t="shared" si="307"/>
        <v>-2381.3330069783i</v>
      </c>
      <c r="T1002" s="170" t="str">
        <f t="shared" si="316"/>
        <v>535.937263766773-2252.15210093217i</v>
      </c>
      <c r="U1002" s="170" t="str">
        <f t="shared" si="308"/>
        <v>-0.0564144488175551+0.237068642203387i</v>
      </c>
      <c r="V1002" s="170"/>
    </row>
    <row r="1003" spans="1:22" x14ac:dyDescent="0.2">
      <c r="A1003" s="8"/>
      <c r="B1003" s="170">
        <f t="shared" si="317"/>
        <v>5.829999999999897</v>
      </c>
      <c r="C1003" s="170">
        <f t="shared" si="318"/>
        <v>676082.97539182287</v>
      </c>
      <c r="D1003" s="170">
        <f t="shared" si="309"/>
        <v>676.08297539182286</v>
      </c>
      <c r="E1003" s="170">
        <f t="shared" si="310"/>
        <v>-34.446741276899708</v>
      </c>
      <c r="F1003" s="170">
        <f t="shared" si="311"/>
        <v>-191.11468372195182</v>
      </c>
      <c r="G1003" s="170">
        <f t="shared" si="312"/>
        <v>-12.35786521929429</v>
      </c>
      <c r="H1003" s="170">
        <f t="shared" si="313"/>
        <v>103.23793417508124</v>
      </c>
      <c r="I1003" s="170">
        <f t="shared" si="314"/>
        <v>-46.804606496193998</v>
      </c>
      <c r="J1003" s="170">
        <f t="shared" si="315"/>
        <v>-87.876749546870585</v>
      </c>
      <c r="K1003" s="170" t="str">
        <f t="shared" si="301"/>
        <v>1+6.75585341018063i</v>
      </c>
      <c r="L1003" s="170" t="str">
        <f t="shared" si="302"/>
        <v>1-0.984567438243903i</v>
      </c>
      <c r="M1003" s="170" t="str">
        <f t="shared" si="319"/>
        <v>7.65159328521288+5.77128597193673i</v>
      </c>
      <c r="N1003" s="170" t="str">
        <f t="shared" si="303"/>
        <v>1+6458.40336863611i</v>
      </c>
      <c r="O1003" s="170" t="str">
        <f t="shared" si="304"/>
        <v>-10.5469569751783+9.4468675027894i</v>
      </c>
      <c r="P1003" s="170" t="str">
        <f t="shared" si="320"/>
        <v>-61022.2278600492-68107.0555898489i</v>
      </c>
      <c r="Q1003" s="170" t="str">
        <f t="shared" si="305"/>
        <v>-0.0185968606637528+0.0036535086943044i</v>
      </c>
      <c r="R1003" s="170" t="str">
        <f t="shared" si="306"/>
        <v>10000-28.7082208958185i</v>
      </c>
      <c r="S1003" s="170" t="str">
        <f t="shared" si="307"/>
        <v>-2354.07411345711i</v>
      </c>
      <c r="T1003" s="170" t="str">
        <f t="shared" si="316"/>
        <v>524.393270002852-2229.12261145547i</v>
      </c>
      <c r="U1003" s="170" t="str">
        <f t="shared" si="308"/>
        <v>-0.0551992915792476+0.234644485416366i</v>
      </c>
      <c r="V1003" s="170"/>
    </row>
    <row r="1004" spans="1:22" x14ac:dyDescent="0.2">
      <c r="A1004" s="8"/>
      <c r="B1004" s="170">
        <f t="shared" si="317"/>
        <v>5.8349999999998969</v>
      </c>
      <c r="C1004" s="170">
        <f t="shared" si="318"/>
        <v>683911.64728126733</v>
      </c>
      <c r="D1004" s="170">
        <f t="shared" si="309"/>
        <v>683.91164728126728</v>
      </c>
      <c r="E1004" s="170">
        <f t="shared" si="310"/>
        <v>-34.565627264169983</v>
      </c>
      <c r="F1004" s="170">
        <f t="shared" si="311"/>
        <v>-191.73848242378534</v>
      </c>
      <c r="G1004" s="170">
        <f t="shared" si="312"/>
        <v>-12.452551552768474</v>
      </c>
      <c r="H1004" s="170">
        <f t="shared" si="313"/>
        <v>103.0918454906858</v>
      </c>
      <c r="I1004" s="170">
        <f t="shared" si="314"/>
        <v>-47.018178816938459</v>
      </c>
      <c r="J1004" s="170">
        <f t="shared" si="315"/>
        <v>-88.646636933099543</v>
      </c>
      <c r="K1004" s="170" t="str">
        <f t="shared" si="301"/>
        <v>1+6.83408250573039i</v>
      </c>
      <c r="L1004" s="170" t="str">
        <f t="shared" si="302"/>
        <v>1-0.995968191860832i</v>
      </c>
      <c r="M1004" s="170" t="str">
        <f t="shared" si="319"/>
        <v>7.80652879626004+5.83811431386956i</v>
      </c>
      <c r="N1004" s="170" t="str">
        <f t="shared" si="303"/>
        <v>1+6533.1881550352i</v>
      </c>
      <c r="O1004" s="170" t="str">
        <f t="shared" si="304"/>
        <v>-10.8159201548672+9.55625707293725i</v>
      </c>
      <c r="P1004" s="170" t="str">
        <f t="shared" si="320"/>
        <v>-62443.6414355399-70652.8851845119i</v>
      </c>
      <c r="Q1004" s="170" t="str">
        <f t="shared" si="305"/>
        <v>-0.0183037320640908+0.0038033433091819i</v>
      </c>
      <c r="R1004" s="170" t="str">
        <f t="shared" si="306"/>
        <v>10000-28.3796006086564i</v>
      </c>
      <c r="S1004" s="170" t="str">
        <f t="shared" si="307"/>
        <v>-2327.12724990982i</v>
      </c>
      <c r="T1004" s="170" t="str">
        <f t="shared" si="316"/>
        <v>513.084101203416-2206.26993838214i</v>
      </c>
      <c r="U1004" s="170" t="str">
        <f t="shared" si="308"/>
        <v>-0.0540088527582544+0.232238940882331i</v>
      </c>
      <c r="V1004" s="170"/>
    </row>
    <row r="1005" spans="1:22" x14ac:dyDescent="0.2">
      <c r="A1005" s="8"/>
      <c r="B1005" s="170">
        <f t="shared" si="317"/>
        <v>5.8399999999998968</v>
      </c>
      <c r="C1005" s="170">
        <f t="shared" si="318"/>
        <v>691830.97091877251</v>
      </c>
      <c r="D1005" s="170">
        <f t="shared" si="309"/>
        <v>691.83097091877255</v>
      </c>
      <c r="E1005" s="170">
        <f t="shared" si="310"/>
        <v>-34.684425093177296</v>
      </c>
      <c r="F1005" s="170">
        <f t="shared" si="311"/>
        <v>-192.36116347083606</v>
      </c>
      <c r="G1005" s="170">
        <f t="shared" si="312"/>
        <v>-12.54735254949007</v>
      </c>
      <c r="H1005" s="170">
        <f t="shared" si="313"/>
        <v>102.9472518967261</v>
      </c>
      <c r="I1005" s="170">
        <f t="shared" si="314"/>
        <v>-47.231777642667367</v>
      </c>
      <c r="J1005" s="170">
        <f t="shared" si="315"/>
        <v>-89.41391157410996</v>
      </c>
      <c r="K1005" s="170" t="str">
        <f t="shared" si="301"/>
        <v>1+6.91321745151386i</v>
      </c>
      <c r="L1005" s="170" t="str">
        <f t="shared" si="302"/>
        <v>1-1.0075009599828i</v>
      </c>
      <c r="M1005" s="170" t="str">
        <f t="shared" si="319"/>
        <v>7.96507321897006+5.90571649153106i</v>
      </c>
      <c r="N1005" s="170" t="str">
        <f t="shared" si="303"/>
        <v>1+6608.83890844774i</v>
      </c>
      <c r="O1005" s="170" t="str">
        <f t="shared" si="304"/>
        <v>-11.0911482918245+9.66691331460916i</v>
      </c>
      <c r="P1005" s="170" t="str">
        <f t="shared" si="320"/>
        <v>-63898.1639864723-73289.9454570588i</v>
      </c>
      <c r="Q1005" s="170" t="str">
        <f t="shared" si="305"/>
        <v>-0.0180132561366421+0.00394767305738597i</v>
      </c>
      <c r="R1005" s="170" t="str">
        <f t="shared" si="306"/>
        <v>10000-28.0547420068152i</v>
      </c>
      <c r="S1005" s="170" t="str">
        <f t="shared" si="307"/>
        <v>-2300.48884455885i</v>
      </c>
      <c r="T1005" s="170" t="str">
        <f t="shared" si="316"/>
        <v>502.005571806815-2183.59465909375i</v>
      </c>
      <c r="U1005" s="170" t="str">
        <f t="shared" si="308"/>
        <v>-0.0528426917691385+0.22985206937829i</v>
      </c>
      <c r="V1005" s="170"/>
    </row>
    <row r="1006" spans="1:22" x14ac:dyDescent="0.2">
      <c r="A1006" s="8"/>
      <c r="B1006" s="170">
        <f t="shared" si="317"/>
        <v>5.8449999999998967</v>
      </c>
      <c r="C1006" s="170">
        <f t="shared" si="318"/>
        <v>699841.99600210763</v>
      </c>
      <c r="D1006" s="170">
        <f t="shared" si="309"/>
        <v>699.84199600210763</v>
      </c>
      <c r="E1006" s="170">
        <f t="shared" si="310"/>
        <v>-34.803130865021465</v>
      </c>
      <c r="F1006" s="170">
        <f t="shared" si="311"/>
        <v>-192.98265228032767</v>
      </c>
      <c r="G1006" s="170">
        <f t="shared" si="312"/>
        <v>-12.642265868122376</v>
      </c>
      <c r="H1006" s="170">
        <f t="shared" si="313"/>
        <v>102.8041418835066</v>
      </c>
      <c r="I1006" s="170">
        <f t="shared" si="314"/>
        <v>-47.445396733143838</v>
      </c>
      <c r="J1006" s="170">
        <f t="shared" si="315"/>
        <v>-90.178510396821068</v>
      </c>
      <c r="K1006" s="170" t="str">
        <f t="shared" si="301"/>
        <v>1+6.9932687367824i</v>
      </c>
      <c r="L1006" s="170" t="str">
        <f t="shared" si="302"/>
        <v>1-1.01916727126572i</v>
      </c>
      <c r="M1006" s="170" t="str">
        <f t="shared" si="319"/>
        <v>8.12731061569439+5.97410146551668i</v>
      </c>
      <c r="N1006" s="170" t="str">
        <f t="shared" si="303"/>
        <v>1+6685.36565629915i</v>
      </c>
      <c r="O1006" s="170" t="str">
        <f t="shared" si="304"/>
        <v>-11.3727873156515+9.77885089517008i</v>
      </c>
      <c r="P1006" s="170" t="str">
        <f t="shared" si="320"/>
        <v>-65386.5667199559-76021.462885556i</v>
      </c>
      <c r="Q1006" s="170" t="str">
        <f t="shared" si="305"/>
        <v>-0.017725468641171+0.00408659439883653i</v>
      </c>
      <c r="R1006" s="170" t="str">
        <f t="shared" si="306"/>
        <v>10000-27.7336020306392i</v>
      </c>
      <c r="S1006" s="170" t="str">
        <f t="shared" si="307"/>
        <v>-2274.15536651241i</v>
      </c>
      <c r="T1006" s="170" t="str">
        <f t="shared" si="316"/>
        <v>491.153545439168-2161.09727370169i</v>
      </c>
      <c r="U1006" s="170" t="str">
        <f t="shared" si="308"/>
        <v>-0.051700373204123+0.227483923547547i</v>
      </c>
      <c r="V1006" s="170"/>
    </row>
    <row r="1007" spans="1:22" x14ac:dyDescent="0.2">
      <c r="A1007" s="8"/>
      <c r="B1007" s="170">
        <f t="shared" si="317"/>
        <v>5.8499999999998966</v>
      </c>
      <c r="C1007" s="170">
        <f t="shared" si="318"/>
        <v>707945.78438397008</v>
      </c>
      <c r="D1007" s="170">
        <f t="shared" si="309"/>
        <v>707.94578438397014</v>
      </c>
      <c r="E1007" s="170">
        <f t="shared" si="310"/>
        <v>-34.921740750630434</v>
      </c>
      <c r="F1007" s="170">
        <f t="shared" si="311"/>
        <v>-193.60287500586759</v>
      </c>
      <c r="G1007" s="170">
        <f t="shared" si="312"/>
        <v>-12.737289209443283</v>
      </c>
      <c r="H1007" s="170">
        <f t="shared" si="313"/>
        <v>102.6625039043941</v>
      </c>
      <c r="I1007" s="170">
        <f t="shared" si="314"/>
        <v>-47.659029960073717</v>
      </c>
      <c r="J1007" s="170">
        <f t="shared" si="315"/>
        <v>-90.940371101473488</v>
      </c>
      <c r="K1007" s="170" t="str">
        <f t="shared" si="301"/>
        <v>1+7.07424697224715i</v>
      </c>
      <c r="L1007" s="170" t="str">
        <f t="shared" si="302"/>
        <v>1-1.03096867206653i</v>
      </c>
      <c r="M1007" s="170" t="str">
        <f t="shared" si="319"/>
        <v>8.29332700684832+6.04327830018062i</v>
      </c>
      <c r="N1007" s="170" t="str">
        <f t="shared" si="303"/>
        <v>1+6762.77854212696i</v>
      </c>
      <c r="O1007" s="170" t="str">
        <f t="shared" si="304"/>
        <v>-11.6609865550864+9.89208465182507i</v>
      </c>
      <c r="P1007" s="170" t="str">
        <f t="shared" si="320"/>
        <v>-66909.6388068211-78850.7775701175i</v>
      </c>
      <c r="Q1007" s="170" t="str">
        <f t="shared" si="305"/>
        <v>-0.0174404035292508+0.0042202040241079i</v>
      </c>
      <c r="R1007" s="170" t="str">
        <f t="shared" si="306"/>
        <v>10000-27.4161381133724i</v>
      </c>
      <c r="S1007" s="170" t="str">
        <f t="shared" si="307"/>
        <v>-2248.12332529653i</v>
      </c>
      <c r="T1007" s="170" t="str">
        <f t="shared" si="316"/>
        <v>480.523935498013-2138.77820746265i</v>
      </c>
      <c r="U1007" s="170" t="str">
        <f t="shared" si="308"/>
        <v>-0.0505814668945277+0.225134548153963i</v>
      </c>
      <c r="V1007" s="170"/>
    </row>
    <row r="1008" spans="1:22" x14ac:dyDescent="0.2">
      <c r="A1008" s="8"/>
      <c r="B1008" s="170">
        <f t="shared" si="317"/>
        <v>5.8549999999998965</v>
      </c>
      <c r="C1008" s="170">
        <f t="shared" si="318"/>
        <v>716143.41021273215</v>
      </c>
      <c r="D1008" s="170">
        <f t="shared" si="309"/>
        <v>716.14341021273219</v>
      </c>
      <c r="E1008" s="170">
        <f t="shared" si="310"/>
        <v>-35.040250994232871</v>
      </c>
      <c r="F1008" s="170">
        <f t="shared" si="311"/>
        <v>-194.22175857518297</v>
      </c>
      <c r="G1008" s="170">
        <f t="shared" si="312"/>
        <v>-12.832420315832785</v>
      </c>
      <c r="H1008" s="170">
        <f t="shared" si="313"/>
        <v>102.52232638086019</v>
      </c>
      <c r="I1008" s="170">
        <f t="shared" si="314"/>
        <v>-47.872671310065655</v>
      </c>
      <c r="J1008" s="170">
        <f t="shared" si="315"/>
        <v>-91.699432194322782</v>
      </c>
      <c r="K1008" s="170" t="str">
        <f t="shared" si="301"/>
        <v>1+7.15616289148551i</v>
      </c>
      <c r="L1008" s="170" t="str">
        <f t="shared" si="302"/>
        <v>1-1.04290672664811i</v>
      </c>
      <c r="M1008" s="170" t="str">
        <f t="shared" si="319"/>
        <v>8.46321041651983+6.1132561648374i</v>
      </c>
      <c r="N1008" s="170" t="str">
        <f t="shared" si="303"/>
        <v>1+6841.08782692534i</v>
      </c>
      <c r="O1008" s="170" t="str">
        <f t="shared" si="304"/>
        <v>-11.9558988171807+10.0066295935859i</v>
      </c>
      <c r="P1008" s="170" t="str">
        <f t="shared" si="320"/>
        <v>-68468.1878000485-81781.3472285724i</v>
      </c>
      <c r="Q1008" s="170" t="str">
        <f t="shared" si="305"/>
        <v>-0.0171580929347393+0.00434859878865337i</v>
      </c>
      <c r="R1008" s="170" t="str">
        <f t="shared" si="306"/>
        <v>10000-27.1023081755163i</v>
      </c>
      <c r="S1008" s="170" t="str">
        <f t="shared" si="307"/>
        <v>-2222.38927039234i</v>
      </c>
      <c r="T1008" s="170" t="str">
        <f t="shared" si="316"/>
        <v>470.112705667744-2116.63781315461i</v>
      </c>
      <c r="U1008" s="170" t="str">
        <f t="shared" si="308"/>
        <v>-0.0494855479650258+0.222803980332064i</v>
      </c>
      <c r="V1008" s="170"/>
    </row>
    <row r="1009" spans="1:22" x14ac:dyDescent="0.2">
      <c r="A1009" s="8"/>
      <c r="B1009" s="170">
        <f t="shared" si="317"/>
        <v>5.8599999999998964</v>
      </c>
      <c r="C1009" s="170">
        <f t="shared" si="318"/>
        <v>724435.96007481823</v>
      </c>
      <c r="D1009" s="170">
        <f t="shared" si="309"/>
        <v>724.43596007481824</v>
      </c>
      <c r="E1009" s="170">
        <f t="shared" si="310"/>
        <v>-35.158657916678884</v>
      </c>
      <c r="F1009" s="170">
        <f t="shared" si="311"/>
        <v>-194.83923072688086</v>
      </c>
      <c r="G1009" s="170">
        <f t="shared" si="312"/>
        <v>-12.927656970756079</v>
      </c>
      <c r="H1009" s="170">
        <f t="shared" si="313"/>
        <v>102.3835977073654</v>
      </c>
      <c r="I1009" s="170">
        <f t="shared" si="314"/>
        <v>-48.086314887434966</v>
      </c>
      <c r="J1009" s="170">
        <f t="shared" si="315"/>
        <v>-92.45563301951546</v>
      </c>
      <c r="K1009" s="170" t="str">
        <f t="shared" si="301"/>
        <v>1+7.23902735236385i</v>
      </c>
      <c r="L1009" s="170" t="str">
        <f t="shared" si="302"/>
        <v>1-1.05498301738667i</v>
      </c>
      <c r="M1009" s="170" t="str">
        <f t="shared" si="319"/>
        <v>8.63705091914145+6.18404433497718i</v>
      </c>
      <c r="N1009" s="170" t="str">
        <f t="shared" si="303"/>
        <v>1+6920.30389050517i</v>
      </c>
      <c r="O1009" s="170" t="str">
        <f t="shared" si="304"/>
        <v>-12.2576804683195+10.1225009032606i</v>
      </c>
      <c r="P1009" s="170" t="str">
        <f t="shared" si="320"/>
        <v>-70063.0400629447-84816.7513325774i</v>
      </c>
      <c r="Q1009" s="170" t="str">
        <f t="shared" si="305"/>
        <v>-0.0168785671673606+0.00447187564743559i</v>
      </c>
      <c r="R1009" s="170" t="str">
        <f t="shared" si="306"/>
        <v>10000-26.7920706192527i</v>
      </c>
      <c r="S1009" s="170" t="str">
        <f t="shared" si="307"/>
        <v>-2196.94979077872i</v>
      </c>
      <c r="T1009" s="170" t="str">
        <f t="shared" si="316"/>
        <v>459.915870369712-2094.67637341248i</v>
      </c>
      <c r="U1009" s="170" t="str">
        <f t="shared" si="308"/>
        <v>-0.0484121968810224+0.220492249832893i</v>
      </c>
      <c r="V1009" s="170"/>
    </row>
    <row r="1010" spans="1:22" x14ac:dyDescent="0.2">
      <c r="A1010" s="8"/>
      <c r="B1010" s="170">
        <f t="shared" si="317"/>
        <v>5.8649999999998963</v>
      </c>
      <c r="C1010" s="170">
        <f t="shared" si="318"/>
        <v>732824.53313873021</v>
      </c>
      <c r="D1010" s="170">
        <f t="shared" si="309"/>
        <v>732.8245331387302</v>
      </c>
      <c r="E1010" s="170">
        <f t="shared" si="310"/>
        <v>-35.276957918604232</v>
      </c>
      <c r="F1010" s="170">
        <f t="shared" si="311"/>
        <v>-195.45522004619102</v>
      </c>
      <c r="G1010" s="170">
        <f t="shared" si="312"/>
        <v>-13.022996998241378</v>
      </c>
      <c r="H1010" s="170">
        <f t="shared" si="313"/>
        <v>102.24630625608549</v>
      </c>
      <c r="I1010" s="170">
        <f t="shared" si="314"/>
        <v>-48.299954916845607</v>
      </c>
      <c r="J1010" s="170">
        <f t="shared" si="315"/>
        <v>-93.208913790105527</v>
      </c>
      <c r="K1010" s="170" t="str">
        <f t="shared" si="301"/>
        <v>1+7.3228513384767i</v>
      </c>
      <c r="L1010" s="170" t="str">
        <f t="shared" si="302"/>
        <v>1-1.06719914498147i</v>
      </c>
      <c r="M1010" s="170" t="str">
        <f t="shared" si="319"/>
        <v>8.81494068724875+6.25565219349523i</v>
      </c>
      <c r="N1010" s="170" t="str">
        <f t="shared" si="303"/>
        <v>1+7000.43723286987i</v>
      </c>
      <c r="O1010" s="170" t="str">
        <f t="shared" si="304"/>
        <v>-12.5664915171288+10.2397139394657i</v>
      </c>
      <c r="P1010" s="170" t="str">
        <f t="shared" si="320"/>
        <v>-71695.0412072894-87960.6953891124i</v>
      </c>
      <c r="Q1010" s="170" t="str">
        <f t="shared" si="305"/>
        <v>-0.016601854709326+0.00459013159010373i</v>
      </c>
      <c r="R1010" s="170" t="str">
        <f t="shared" si="306"/>
        <v>10000-26.4853843229295i</v>
      </c>
      <c r="S1010" s="170" t="str">
        <f t="shared" si="307"/>
        <v>-2171.80151448022i</v>
      </c>
      <c r="T1010" s="170" t="str">
        <f t="shared" si="316"/>
        <v>449.92949514975-2072.89410302294i</v>
      </c>
      <c r="U1010" s="170" t="str">
        <f t="shared" si="308"/>
        <v>-0.0473609994894474+0.218199379265573i</v>
      </c>
      <c r="V1010" s="170"/>
    </row>
    <row r="1011" spans="1:22" x14ac:dyDescent="0.2">
      <c r="A1011" s="8"/>
      <c r="B1011" s="170">
        <f t="shared" si="317"/>
        <v>5.8699999999998962</v>
      </c>
      <c r="C1011" s="170">
        <f t="shared" si="318"/>
        <v>741310.24130074168</v>
      </c>
      <c r="D1011" s="170">
        <f t="shared" si="309"/>
        <v>741.31024130074172</v>
      </c>
      <c r="E1011" s="170">
        <f t="shared" si="310"/>
        <v>-35.395147483433405</v>
      </c>
      <c r="F1011" s="170">
        <f t="shared" si="311"/>
        <v>-196.06965599965446</v>
      </c>
      <c r="G1011" s="170">
        <f t="shared" si="312"/>
        <v>-13.118438262354889</v>
      </c>
      <c r="H1011" s="170">
        <f t="shared" si="313"/>
        <v>102.11044038148286</v>
      </c>
      <c r="I1011" s="170">
        <f t="shared" si="314"/>
        <v>-48.513585745788291</v>
      </c>
      <c r="J1011" s="170">
        <f t="shared" si="315"/>
        <v>-93.959215618171598</v>
      </c>
      <c r="K1011" s="170" t="str">
        <f t="shared" si="301"/>
        <v>1+7.40764596060263i</v>
      </c>
      <c r="L1011" s="170" t="str">
        <f t="shared" si="302"/>
        <v>1-1.07955672866699i</v>
      </c>
      <c r="M1011" s="170" t="str">
        <f t="shared" si="319"/>
        <v>8.99697404035142+6.32808923193564i</v>
      </c>
      <c r="N1011" s="170" t="str">
        <f t="shared" si="303"/>
        <v>1+7081.49847560718i</v>
      </c>
      <c r="O1011" s="170" t="str">
        <f t="shared" si="304"/>
        <v>-12.8824956993142+10.3582842386622i</v>
      </c>
      <c r="P1011" s="170" t="str">
        <f t="shared" si="320"/>
        <v>-73365.0565416916-91217.0153724709i</v>
      </c>
      <c r="Q1011" s="170" t="str">
        <f t="shared" si="305"/>
        <v>-0.0163279822149213+0.00470346357685366i</v>
      </c>
      <c r="R1011" s="170" t="str">
        <f t="shared" si="306"/>
        <v>10000-26.1822086356103i</v>
      </c>
      <c r="S1011" s="170" t="str">
        <f t="shared" si="307"/>
        <v>-2146.94110812005i</v>
      </c>
      <c r="T1011" s="170" t="str">
        <f t="shared" si="316"/>
        <v>440.14969700571-2051.29115117745i</v>
      </c>
      <c r="U1011" s="170" t="str">
        <f t="shared" si="308"/>
        <v>-0.0463315470532327+0.215925384334469i</v>
      </c>
      <c r="V1011" s="170"/>
    </row>
    <row r="1012" spans="1:22" x14ac:dyDescent="0.2">
      <c r="A1012" s="8"/>
      <c r="B1012" s="170">
        <f t="shared" si="317"/>
        <v>5.8749999999998961</v>
      </c>
      <c r="C1012" s="170">
        <f t="shared" si="318"/>
        <v>749894.20933227788</v>
      </c>
      <c r="D1012" s="170">
        <f t="shared" si="309"/>
        <v>749.89420933227791</v>
      </c>
      <c r="E1012" s="170">
        <f t="shared" si="310"/>
        <v>-35.513223180218233</v>
      </c>
      <c r="F1012" s="170">
        <f t="shared" si="311"/>
        <v>-196.68246896872731</v>
      </c>
      <c r="G1012" s="170">
        <f t="shared" si="312"/>
        <v>-13.213978666672483</v>
      </c>
      <c r="H1012" s="170">
        <f t="shared" si="313"/>
        <v>101.97598842472709</v>
      </c>
      <c r="I1012" s="170">
        <f t="shared" si="314"/>
        <v>-48.727201846890715</v>
      </c>
      <c r="J1012" s="170">
        <f t="shared" si="315"/>
        <v>-94.706480544000215</v>
      </c>
      <c r="K1012" s="170" t="str">
        <f t="shared" si="301"/>
        <v>1+7.49342245817695i</v>
      </c>
      <c r="L1012" s="170" t="str">
        <f t="shared" si="302"/>
        <v>1-1.09205740642755i</v>
      </c>
      <c r="M1012" s="170" t="str">
        <f t="shared" si="319"/>
        <v>9.18324749494268+6.4013650517494i</v>
      </c>
      <c r="N1012" s="170" t="str">
        <f t="shared" si="303"/>
        <v>1+7163.49836329701i</v>
      </c>
      <c r="O1012" s="170" t="str">
        <f t="shared" si="304"/>
        <v>-13.2058605644759+10.4782275172148i</v>
      </c>
      <c r="P1012" s="170" t="str">
        <f t="shared" si="320"/>
        <v>-75073.9715303864-94589.6823120344i</v>
      </c>
      <c r="Q1012" s="170" t="str">
        <f t="shared" si="305"/>
        <v>-0.0160569745129795+0.00481196847510208i</v>
      </c>
      <c r="R1012" s="170" t="str">
        <f t="shared" si="306"/>
        <v>10000-25.8825033716862i</v>
      </c>
      <c r="S1012" s="170" t="str">
        <f t="shared" si="307"/>
        <v>-2122.36527647827i</v>
      </c>
      <c r="T1012" s="170" t="str">
        <f t="shared" si="316"/>
        <v>430.572644657751-2029.86760368326i</v>
      </c>
      <c r="U1012" s="170" t="str">
        <f t="shared" si="308"/>
        <v>-0.0453234362797633+0.213670274071922i</v>
      </c>
      <c r="V1012" s="170"/>
    </row>
    <row r="1013" spans="1:22" x14ac:dyDescent="0.2">
      <c r="A1013" s="8"/>
      <c r="B1013" s="170">
        <f t="shared" si="317"/>
        <v>5.879999999999896</v>
      </c>
      <c r="C1013" s="170">
        <f t="shared" si="318"/>
        <v>758577.57502900367</v>
      </c>
      <c r="D1013" s="170">
        <f t="shared" si="309"/>
        <v>758.5775750290037</v>
      </c>
      <c r="E1013" s="170">
        <f t="shared" si="310"/>
        <v>-35.631181666307874</v>
      </c>
      <c r="F1013" s="170">
        <f t="shared" si="311"/>
        <v>-197.29359028226492</v>
      </c>
      <c r="G1013" s="170">
        <f t="shared" si="312"/>
        <v>-13.309616153748532</v>
      </c>
      <c r="H1013" s="170">
        <f t="shared" si="313"/>
        <v>101.84293871796639</v>
      </c>
      <c r="I1013" s="170">
        <f t="shared" si="314"/>
        <v>-48.940797820056403</v>
      </c>
      <c r="J1013" s="170">
        <f t="shared" si="315"/>
        <v>-95.450651564298525</v>
      </c>
      <c r="K1013" s="170" t="str">
        <f t="shared" si="301"/>
        <v>1+7.5801922007815i</v>
      </c>
      <c r="L1013" s="170" t="str">
        <f t="shared" si="302"/>
        <v>1-1.10470283521447i</v>
      </c>
      <c r="M1013" s="170" t="str">
        <f t="shared" si="319"/>
        <v>9.37385981567394+6.47548936556703i</v>
      </c>
      <c r="N1013" s="170" t="str">
        <f t="shared" si="303"/>
        <v>1+7246.44776493567i</v>
      </c>
      <c r="O1013" s="170" t="str">
        <f t="shared" si="304"/>
        <v>-13.5367575649458+10.5995596734752i</v>
      </c>
      <c r="P1013" s="170" t="str">
        <f t="shared" si="320"/>
        <v>-76822.6922627216-98082.8070413041i</v>
      </c>
      <c r="Q1013" s="170" t="str">
        <f t="shared" si="305"/>
        <v>-0.0157888546121558+0.00491574299709747i</v>
      </c>
      <c r="R1013" s="170" t="str">
        <f t="shared" si="306"/>
        <v>10000-25.5862288055491i</v>
      </c>
      <c r="S1013" s="170" t="str">
        <f t="shared" si="307"/>
        <v>-2098.07076205502i</v>
      </c>
      <c r="T1013" s="170" t="str">
        <f t="shared" si="316"/>
        <v>421.194558763887-2008.62348513188i</v>
      </c>
      <c r="U1013" s="170" t="str">
        <f t="shared" si="308"/>
        <v>-0.0443362693435671+0.211434051066514i</v>
      </c>
      <c r="V1013" s="170"/>
    </row>
    <row r="1014" spans="1:22" x14ac:dyDescent="0.2">
      <c r="A1014" s="8"/>
      <c r="B1014" s="170">
        <f t="shared" si="317"/>
        <v>5.8849999999998959</v>
      </c>
      <c r="C1014" s="170">
        <f t="shared" si="318"/>
        <v>767361.48936163541</v>
      </c>
      <c r="D1014" s="170">
        <f t="shared" si="309"/>
        <v>767.36148936163545</v>
      </c>
      <c r="E1014" s="170">
        <f t="shared" si="310"/>
        <v>-35.749019689848438</v>
      </c>
      <c r="F1014" s="170">
        <f t="shared" si="311"/>
        <v>-197.9029522478524</v>
      </c>
      <c r="G1014" s="170">
        <f t="shared" si="312"/>
        <v>-13.405348704583284</v>
      </c>
      <c r="H1014" s="170">
        <f t="shared" si="313"/>
        <v>101.71127958845351</v>
      </c>
      <c r="I1014" s="170">
        <f t="shared" si="314"/>
        <v>-49.154368394431721</v>
      </c>
      <c r="J1014" s="170">
        <f t="shared" si="315"/>
        <v>-96.19167265939889</v>
      </c>
      <c r="K1014" s="170" t="str">
        <f t="shared" si="301"/>
        <v>1+7.66796668965168i</v>
      </c>
      <c r="L1014" s="170" t="str">
        <f t="shared" si="302"/>
        <v>1-1.11749469116561i</v>
      </c>
      <c r="M1014" s="170" t="str">
        <f t="shared" si="319"/>
        <v>9.56891206772049+6.55047199848607i</v>
      </c>
      <c r="N1014" s="170" t="str">
        <f t="shared" si="303"/>
        <v>1+7330.35767537647i</v>
      </c>
      <c r="O1014" s="170" t="str">
        <f t="shared" si="304"/>
        <v>-13.8753621466931+10.7222967898892i</v>
      </c>
      <c r="P1014" s="170" t="str">
        <f t="shared" si="320"/>
        <v>-78612.1459335755-101700.64511385i</v>
      </c>
      <c r="Q1014" s="170" t="str">
        <f t="shared" si="305"/>
        <v>-0.015523643708913+0.0050148836385836i</v>
      </c>
      <c r="R1014" s="170" t="str">
        <f t="shared" si="306"/>
        <v>10000-25.2933456663261i</v>
      </c>
      <c r="S1014" s="170" t="str">
        <f t="shared" si="307"/>
        <v>-2074.05434463874i</v>
      </c>
      <c r="T1014" s="170" t="str">
        <f t="shared" si="316"/>
        <v>412.011712083305-1987.55876102467i</v>
      </c>
      <c r="U1014" s="170" t="str">
        <f t="shared" si="308"/>
        <v>-0.0433696539035058+0.209216711686808i</v>
      </c>
      <c r="V1014" s="170"/>
    </row>
    <row r="1015" spans="1:22" x14ac:dyDescent="0.2">
      <c r="A1015" s="8"/>
      <c r="B1015" s="170">
        <f t="shared" si="317"/>
        <v>5.8899999999998958</v>
      </c>
      <c r="C1015" s="170">
        <f t="shared" si="318"/>
        <v>776247.11662850599</v>
      </c>
      <c r="D1015" s="170">
        <f t="shared" si="309"/>
        <v>776.24711662850598</v>
      </c>
      <c r="E1015" s="170">
        <f t="shared" si="310"/>
        <v>-35.866734092109262</v>
      </c>
      <c r="F1015" s="170">
        <f t="shared" si="311"/>
        <v>-198.51048818196651</v>
      </c>
      <c r="G1015" s="170">
        <f t="shared" si="312"/>
        <v>-13.501174338088887</v>
      </c>
      <c r="H1015" s="170">
        <f t="shared" si="313"/>
        <v>101.58099936252833</v>
      </c>
      <c r="I1015" s="170">
        <f t="shared" si="314"/>
        <v>-49.367908430198149</v>
      </c>
      <c r="J1015" s="170">
        <f t="shared" si="315"/>
        <v>-96.929488819438177</v>
      </c>
      <c r="K1015" s="170" t="str">
        <f t="shared" si="301"/>
        <v>1+7.75675755920093i</v>
      </c>
      <c r="L1015" s="170" t="str">
        <f t="shared" si="302"/>
        <v>1-1.13043466982764i</v>
      </c>
      <c r="M1015" s="170" t="str">
        <f t="shared" si="319"/>
        <v>9.76850767036835+6.62632288937329i</v>
      </c>
      <c r="N1015" s="170" t="str">
        <f t="shared" si="303"/>
        <v>1+7415.23921678719i</v>
      </c>
      <c r="O1015" s="170" t="str">
        <f t="shared" si="304"/>
        <v>-14.2218538423495+10.8464551351288i</v>
      </c>
      <c r="P1015" s="170" t="str">
        <f t="shared" si="320"/>
        <v>-80443.2813349722-105447.60189207i</v>
      </c>
      <c r="Q1015" s="170" t="str">
        <f t="shared" si="305"/>
        <v>-0.0152613611981227+0.0051094866186289i</v>
      </c>
      <c r="R1015" s="170" t="str">
        <f t="shared" si="306"/>
        <v>10000-25.0038151326743i</v>
      </c>
      <c r="S1015" s="170" t="str">
        <f t="shared" si="307"/>
        <v>-2050.31284087929i</v>
      </c>
      <c r="T1015" s="170" t="str">
        <f t="shared" si="316"/>
        <v>403.020429589866-1966.6733398552i</v>
      </c>
      <c r="U1015" s="170" t="str">
        <f t="shared" si="308"/>
        <v>-0.0424232031147228+0.207018246300548i</v>
      </c>
      <c r="V1015" s="170"/>
    </row>
    <row r="1016" spans="1:22" x14ac:dyDescent="0.2">
      <c r="A1016" s="8"/>
      <c r="B1016" s="170">
        <f t="shared" si="317"/>
        <v>5.8949999999998957</v>
      </c>
      <c r="C1016" s="170">
        <f t="shared" si="318"/>
        <v>785235.63460988388</v>
      </c>
      <c r="D1016" s="170">
        <f t="shared" si="309"/>
        <v>785.23563460988385</v>
      </c>
      <c r="E1016" s="170">
        <f t="shared" si="310"/>
        <v>-35.984321809633521</v>
      </c>
      <c r="F1016" s="170">
        <f t="shared" si="311"/>
        <v>-199.11613243892475</v>
      </c>
      <c r="G1016" s="170">
        <f t="shared" si="312"/>
        <v>-13.5970911105537</v>
      </c>
      <c r="H1016" s="170">
        <f t="shared" si="313"/>
        <v>101.4520863694614</v>
      </c>
      <c r="I1016" s="170">
        <f t="shared" si="314"/>
        <v>-49.581412920187219</v>
      </c>
      <c r="J1016" s="170">
        <f t="shared" si="315"/>
        <v>-97.664046069463353</v>
      </c>
      <c r="K1016" s="170" t="str">
        <f t="shared" si="301"/>
        <v>1+7.84657657856282i</v>
      </c>
      <c r="L1016" s="170" t="str">
        <f t="shared" si="302"/>
        <v>1-1.14352448638071i</v>
      </c>
      <c r="M1016" s="170" t="str">
        <f t="shared" si="319"/>
        <v>9.97275245184796+6.70305209218211i</v>
      </c>
      <c r="N1016" s="170" t="str">
        <f t="shared" si="303"/>
        <v>1+7501.10364012418i</v>
      </c>
      <c r="O1016" s="170" t="str">
        <f t="shared" si="304"/>
        <v>-14.5764163663981+10.9720511662481i</v>
      </c>
      <c r="P1016" s="170" t="str">
        <f t="shared" si="320"/>
        <v>-82317.0693591388-109328.237814788i</v>
      </c>
      <c r="Q1016" s="170" t="str">
        <f t="shared" si="305"/>
        <v>-0.0150020246861861+0.00519964782072053i</v>
      </c>
      <c r="R1016" s="170" t="str">
        <f t="shared" si="306"/>
        <v>10000-24.7175988276352i</v>
      </c>
      <c r="S1016" s="170" t="str">
        <f t="shared" si="307"/>
        <v>-2026.84310386609i</v>
      </c>
      <c r="T1016" s="170" t="str">
        <f t="shared" si="316"/>
        <v>394.217088538269-1945.96707514855i</v>
      </c>
      <c r="U1016" s="170" t="str">
        <f t="shared" si="308"/>
        <v>-0.0414965356356073+0.204838639489321i</v>
      </c>
      <c r="V1016" s="170"/>
    </row>
    <row r="1017" spans="1:22" x14ac:dyDescent="0.2">
      <c r="A1017" s="8"/>
      <c r="B1017" s="170">
        <f t="shared" si="317"/>
        <v>5.8999999999998956</v>
      </c>
      <c r="C1017" s="170">
        <f t="shared" si="318"/>
        <v>794328.23472409137</v>
      </c>
      <c r="D1017" s="170">
        <f t="shared" si="309"/>
        <v>794.32823472409132</v>
      </c>
      <c r="E1017" s="170">
        <f t="shared" si="310"/>
        <v>-36.101779876213229</v>
      </c>
      <c r="F1017" s="170">
        <f t="shared" si="311"/>
        <v>-199.7198204386155</v>
      </c>
      <c r="G1017" s="170">
        <f t="shared" si="312"/>
        <v>-13.693097115107101</v>
      </c>
      <c r="H1017" s="170">
        <f t="shared" si="313"/>
        <v>101.32452894515862</v>
      </c>
      <c r="I1017" s="170">
        <f t="shared" si="314"/>
        <v>-49.794876991320329</v>
      </c>
      <c r="J1017" s="170">
        <f t="shared" si="315"/>
        <v>-98.395291493456881</v>
      </c>
      <c r="K1017" s="170" t="str">
        <f t="shared" si="301"/>
        <v>1+7.93743565315107i</v>
      </c>
      <c r="L1017" s="170" t="str">
        <f t="shared" si="302"/>
        <v>1-1.15676587586583i</v>
      </c>
      <c r="M1017" s="170" t="str">
        <f t="shared" si="319"/>
        <v>10.181754705446+6.78066977728524i</v>
      </c>
      <c r="N1017" s="170" t="str">
        <f t="shared" si="303"/>
        <v>1+7587.96232662376i</v>
      </c>
      <c r="O1017" s="170" t="str">
        <f t="shared" si="304"/>
        <v>-14.9392377125824+11.0991015308649i</v>
      </c>
      <c r="P1017" s="170" t="str">
        <f t="shared" si="320"/>
        <v>-84234.5035132875-113347.273850021i</v>
      </c>
      <c r="Q1017" s="170" t="str">
        <f t="shared" si="305"/>
        <v>-0.0147456500065681+0.00528546273522259i</v>
      </c>
      <c r="R1017" s="170" t="str">
        <f t="shared" si="306"/>
        <v>10000-24.4346588135475i</v>
      </c>
      <c r="S1017" s="170" t="str">
        <f t="shared" si="307"/>
        <v>-2003.64202271089i</v>
      </c>
      <c r="T1017" s="170" t="str">
        <f t="shared" si="316"/>
        <v>385.598118484991-1925.43976745698i</v>
      </c>
      <c r="U1017" s="170" t="str">
        <f t="shared" si="308"/>
        <v>-0.0405892756299991+0.20267787025863i</v>
      </c>
      <c r="V1017" s="170"/>
    </row>
    <row r="1018" spans="1:22" x14ac:dyDescent="0.2">
      <c r="A1018" s="8"/>
      <c r="B1018" s="170">
        <f t="shared" si="317"/>
        <v>5.9049999999998954</v>
      </c>
      <c r="C1018" s="170">
        <f t="shared" si="318"/>
        <v>803526.1221854249</v>
      </c>
      <c r="D1018" s="170">
        <f t="shared" si="309"/>
        <v>803.52612218542492</v>
      </c>
      <c r="E1018" s="170">
        <f t="shared" si="310"/>
        <v>-36.219105424687044</v>
      </c>
      <c r="F1018" s="170">
        <f t="shared" si="311"/>
        <v>-200.32148869297743</v>
      </c>
      <c r="G1018" s="170">
        <f t="shared" si="312"/>
        <v>-13.789190481183626</v>
      </c>
      <c r="H1018" s="170">
        <f t="shared" si="313"/>
        <v>101.1983154357345</v>
      </c>
      <c r="I1018" s="170">
        <f t="shared" si="314"/>
        <v>-50.008295905870668</v>
      </c>
      <c r="J1018" s="170">
        <f t="shared" si="315"/>
        <v>-99.123173257242925</v>
      </c>
      <c r="K1018" s="170" t="str">
        <f t="shared" si="301"/>
        <v>1+8.02934682623762i</v>
      </c>
      <c r="L1018" s="170" t="str">
        <f t="shared" si="302"/>
        <v>1-1.17016059341483i</v>
      </c>
      <c r="M1018" s="170" t="str">
        <f t="shared" si="319"/>
        <v>10.3956252469237+6.85918623282279i</v>
      </c>
      <c r="N1018" s="170" t="str">
        <f t="shared" si="303"/>
        <v>1+7675.82678931073i</v>
      </c>
      <c r="O1018" s="170" t="str">
        <f t="shared" si="304"/>
        <v>-15.3105102535827+11.2276230693675i</v>
      </c>
      <c r="P1018" s="170" t="str">
        <f t="shared" si="320"/>
        <v>-86196.6004463878-117509.597139397i</v>
      </c>
      <c r="Q1018" s="170" t="str">
        <f t="shared" si="305"/>
        <v>-0.0144922512376416+0.00536702640328514i</v>
      </c>
      <c r="R1018" s="170" t="str">
        <f t="shared" si="306"/>
        <v>10000-24.1549575870188i</v>
      </c>
      <c r="S1018" s="170" t="str">
        <f t="shared" si="307"/>
        <v>-1980.70652213554i</v>
      </c>
      <c r="T1018" s="170" t="str">
        <f t="shared" si="316"/>
        <v>377.160001266496-1905.09116631241i</v>
      </c>
      <c r="U1018" s="170" t="str">
        <f t="shared" si="308"/>
        <v>-0.0397010527648944+0.200535912243412i</v>
      </c>
      <c r="V1018" s="170"/>
    </row>
    <row r="1019" spans="1:22" x14ac:dyDescent="0.2">
      <c r="A1019" s="8"/>
      <c r="B1019" s="170">
        <f t="shared" si="317"/>
        <v>5.9099999999998953</v>
      </c>
      <c r="C1019" s="170">
        <f t="shared" si="318"/>
        <v>812830.51616390469</v>
      </c>
      <c r="D1019" s="170">
        <f t="shared" si="309"/>
        <v>812.83051616390469</v>
      </c>
      <c r="E1019" s="170">
        <f t="shared" si="310"/>
        <v>-36.336295688559957</v>
      </c>
      <c r="F1019" s="170">
        <f t="shared" si="311"/>
        <v>-200.92107483121566</v>
      </c>
      <c r="G1019" s="170">
        <f t="shared" si="312"/>
        <v>-13.88536937398802</v>
      </c>
      <c r="H1019" s="170">
        <f t="shared" si="313"/>
        <v>101.07343420095174</v>
      </c>
      <c r="I1019" s="170">
        <f t="shared" si="314"/>
        <v>-50.221665062547977</v>
      </c>
      <c r="J1019" s="170">
        <f t="shared" si="315"/>
        <v>-99.847640630263925</v>
      </c>
      <c r="K1019" s="170" t="str">
        <f t="shared" si="301"/>
        <v>1+8.12232228054891i</v>
      </c>
      <c r="L1019" s="170" t="str">
        <f t="shared" si="302"/>
        <v>1-1.18371041448302i</v>
      </c>
      <c r="M1019" s="170" t="str">
        <f t="shared" si="319"/>
        <v>10.6144774732732+6.93861186606589i</v>
      </c>
      <c r="N1019" s="170" t="str">
        <f t="shared" si="303"/>
        <v>1+7764.70867452446i</v>
      </c>
      <c r="O1019" s="170" t="str">
        <f t="shared" si="304"/>
        <v>-15.6904308430146+11.3576328171467i</v>
      </c>
      <c r="P1019" s="170" t="str">
        <f t="shared" si="320"/>
        <v>-88204.4004882057-121820.266840964i</v>
      </c>
      <c r="Q1019" s="170" t="str">
        <f t="shared" si="305"/>
        <v>-0.0142418407227343+0.00544443336228751i</v>
      </c>
      <c r="R1019" s="170" t="str">
        <f t="shared" si="306"/>
        <v>10000-23.8784580739546i</v>
      </c>
      <c r="S1019" s="170" t="str">
        <f t="shared" si="307"/>
        <v>-1958.03356206428i</v>
      </c>
      <c r="T1019" s="170" t="str">
        <f t="shared" si="316"/>
        <v>368.899270936649-1884.92097213532i</v>
      </c>
      <c r="U1019" s="170" t="str">
        <f t="shared" si="308"/>
        <v>-0.0388315022038578+0.198412733908981i</v>
      </c>
      <c r="V1019" s="170"/>
    </row>
    <row r="1020" spans="1:22" x14ac:dyDescent="0.2">
      <c r="A1020" s="8"/>
      <c r="B1020" s="170">
        <f t="shared" si="317"/>
        <v>5.9149999999998952</v>
      </c>
      <c r="C1020" s="170">
        <f t="shared" si="318"/>
        <v>822242.64994687424</v>
      </c>
      <c r="D1020" s="170">
        <f t="shared" si="309"/>
        <v>822.24264994687428</v>
      </c>
      <c r="E1020" s="170">
        <f t="shared" si="310"/>
        <v>-36.453348003446145</v>
      </c>
      <c r="F1020" s="170">
        <f t="shared" si="311"/>
        <v>-201.51851762373391</v>
      </c>
      <c r="G1020" s="170">
        <f t="shared" si="312"/>
        <v>-13.981631993960761</v>
      </c>
      <c r="H1020" s="170">
        <f t="shared" si="313"/>
        <v>100.94987361753398</v>
      </c>
      <c r="I1020" s="170">
        <f t="shared" si="314"/>
        <v>-50.434979997406906</v>
      </c>
      <c r="J1020" s="170">
        <f t="shared" si="315"/>
        <v>-100.56864400619993</v>
      </c>
      <c r="K1020" s="170" t="str">
        <f t="shared" si="301"/>
        <v>1+8.21637433988067i</v>
      </c>
      <c r="L1020" s="170" t="str">
        <f t="shared" si="302"/>
        <v>1-1.19741713508449i</v>
      </c>
      <c r="M1020" s="170" t="str">
        <f t="shared" si="319"/>
        <v>10.8384274228416+7.01895720479618i</v>
      </c>
      <c r="N1020" s="170" t="str">
        <f t="shared" si="303"/>
        <v>1+7854.61976346255i</v>
      </c>
      <c r="O1020" s="170" t="str">
        <f t="shared" si="304"/>
        <v>-16.0792009198034+11.4891480068535i</v>
      </c>
      <c r="P1020" s="170" t="str">
        <f t="shared" si="320"/>
        <v>-90258.9682008977-126284.520177366i</v>
      </c>
      <c r="Q1020" s="170" t="str">
        <f t="shared" si="305"/>
        <v>-0.0139944290922665+0.00551777759288868i</v>
      </c>
      <c r="R1020" s="170" t="str">
        <f t="shared" si="306"/>
        <v>10000-23.6051236246438i</v>
      </c>
      <c r="S1020" s="170" t="str">
        <f t="shared" si="307"/>
        <v>-1935.62013722079i</v>
      </c>
      <c r="T1020" s="170" t="str">
        <f t="shared" si="316"/>
        <v>360.812513665619-1864.92883810051i</v>
      </c>
      <c r="U1020" s="170" t="str">
        <f t="shared" si="308"/>
        <v>-0.037980264596381+0.196308298747422i</v>
      </c>
      <c r="V1020" s="170"/>
    </row>
    <row r="1021" spans="1:22" x14ac:dyDescent="0.2">
      <c r="A1021" s="8"/>
      <c r="B1021" s="170">
        <f t="shared" si="317"/>
        <v>5.9199999999998951</v>
      </c>
      <c r="C1021" s="170">
        <f t="shared" si="318"/>
        <v>831763.77110247174</v>
      </c>
      <c r="D1021" s="170">
        <f t="shared" si="309"/>
        <v>831.76377110247176</v>
      </c>
      <c r="E1021" s="170">
        <f t="shared" si="310"/>
        <v>-36.570259808334967</v>
      </c>
      <c r="F1021" s="170">
        <f t="shared" si="311"/>
        <v>-202.11375700477129</v>
      </c>
      <c r="G1021" s="170">
        <f t="shared" si="312"/>
        <v>-14.077976576244971</v>
      </c>
      <c r="H1021" s="170">
        <f t="shared" si="313"/>
        <v>100.82762208235323</v>
      </c>
      <c r="I1021" s="170">
        <f t="shared" si="314"/>
        <v>-50.648236384579938</v>
      </c>
      <c r="J1021" s="170">
        <f t="shared" si="315"/>
        <v>-101.28613492241806</v>
      </c>
      <c r="K1021" s="170" t="str">
        <f t="shared" si="301"/>
        <v>1+8.31151547073152i</v>
      </c>
      <c r="L1021" s="170" t="str">
        <f t="shared" si="302"/>
        <v>1-1.21128257203022i</v>
      </c>
      <c r="M1021" s="170" t="str">
        <f t="shared" si="319"/>
        <v>11.0675938368566+7.1002328987013i</v>
      </c>
      <c r="N1021" s="170" t="str">
        <f t="shared" si="303"/>
        <v>1+7945.57197374246i</v>
      </c>
      <c r="O1021" s="170" t="str">
        <f t="shared" si="304"/>
        <v>-16.4770266149898+11.6221860706841i</v>
      </c>
      <c r="P1021" s="170" t="str">
        <f t="shared" si="320"/>
        <v>-92361.3929434626-130907.778696601i</v>
      </c>
      <c r="Q1021" s="170" t="str">
        <f t="shared" si="305"/>
        <v>-0.0137500252878686+0.0055871524677531i</v>
      </c>
      <c r="R1021" s="170" t="str">
        <f t="shared" si="306"/>
        <v>10000-23.3349180089012i</v>
      </c>
      <c r="S1021" s="170" t="str">
        <f t="shared" si="307"/>
        <v>-1913.4632767299i</v>
      </c>
      <c r="T1021" s="170" t="str">
        <f t="shared" si="316"/>
        <v>352.896367602264-1845.11437195971i</v>
      </c>
      <c r="U1021" s="170" t="str">
        <f t="shared" si="308"/>
        <v>-0.0371469860633963+0.194222565469443i</v>
      </c>
      <c r="V1021" s="170"/>
    </row>
    <row r="1022" spans="1:22" x14ac:dyDescent="0.2">
      <c r="A1022" s="8"/>
      <c r="B1022" s="170">
        <f t="shared" si="317"/>
        <v>5.924999999999895</v>
      </c>
      <c r="C1022" s="170">
        <f t="shared" si="318"/>
        <v>841395.14164499356</v>
      </c>
      <c r="D1022" s="170">
        <f t="shared" si="309"/>
        <v>841.3951416449936</v>
      </c>
      <c r="E1022" s="170">
        <f t="shared" si="310"/>
        <v>-36.687028646681185</v>
      </c>
      <c r="F1022" s="170">
        <f t="shared" si="311"/>
        <v>-202.70673409373379</v>
      </c>
      <c r="G1022" s="170">
        <f t="shared" si="312"/>
        <v>-14.174401390154891</v>
      </c>
      <c r="H1022" s="170">
        <f t="shared" si="313"/>
        <v>100.70666801549433</v>
      </c>
      <c r="I1022" s="170">
        <f t="shared" si="314"/>
        <v>-50.861430036836076</v>
      </c>
      <c r="J1022" s="170">
        <f t="shared" si="315"/>
        <v>-102.00006607823946</v>
      </c>
      <c r="K1022" s="170" t="str">
        <f t="shared" si="301"/>
        <v>1+8.4077582839553i</v>
      </c>
      <c r="L1022" s="170" t="str">
        <f t="shared" si="302"/>
        <v>1-1.22530856316885i</v>
      </c>
      <c r="M1022" s="170" t="str">
        <f t="shared" si="319"/>
        <v>11.3020982223843+7.18244972078645i</v>
      </c>
      <c r="N1022" s="170" t="str">
        <f t="shared" si="303"/>
        <v>1+8037.57736098114i</v>
      </c>
      <c r="O1022" s="170" t="str">
        <f t="shared" si="304"/>
        <v>-16.8841188610233+11.7567646426896i</v>
      </c>
      <c r="P1022" s="170" t="str">
        <f t="shared" si="320"/>
        <v>-94512.7894493265-135695.654752833i</v>
      </c>
      <c r="Q1022" s="170" t="str">
        <f t="shared" si="305"/>
        <v>-0.0135086365883652+0.00565265070201268i</v>
      </c>
      <c r="R1022" s="170" t="str">
        <f t="shared" si="306"/>
        <v>10000-23.0678054112652i</v>
      </c>
      <c r="S1022" s="170" t="str">
        <f t="shared" si="307"/>
        <v>-1891.56004372375i</v>
      </c>
      <c r="T1022" s="170" t="str">
        <f t="shared" si="316"/>
        <v>345.147522701949-1825.47713782124i</v>
      </c>
      <c r="U1022" s="170" t="str">
        <f t="shared" si="308"/>
        <v>-0.0363313181791526+0.19215548819171i</v>
      </c>
      <c r="V1022" s="170"/>
    </row>
    <row r="1023" spans="1:22" x14ac:dyDescent="0.2">
      <c r="A1023" s="8"/>
      <c r="B1023" s="170">
        <f t="shared" si="317"/>
        <v>5.9299999999998949</v>
      </c>
      <c r="C1023" s="170">
        <f t="shared" si="318"/>
        <v>851138.03820217098</v>
      </c>
      <c r="D1023" s="170">
        <f t="shared" si="309"/>
        <v>851.13803820217095</v>
      </c>
      <c r="E1023" s="170">
        <f t="shared" si="310"/>
        <v>-36.803652167321374</v>
      </c>
      <c r="F1023" s="170">
        <f t="shared" si="311"/>
        <v>-203.29739121520672</v>
      </c>
      <c r="G1023" s="170">
        <f t="shared" si="312"/>
        <v>-14.270904738646317</v>
      </c>
      <c r="H1023" s="170">
        <f t="shared" si="313"/>
        <v>100.58699986320033</v>
      </c>
      <c r="I1023" s="170">
        <f t="shared" si="314"/>
        <v>-51.07455690596769</v>
      </c>
      <c r="J1023" s="170">
        <f t="shared" si="315"/>
        <v>-102.71039135200638</v>
      </c>
      <c r="K1023" s="170" t="str">
        <f t="shared" si="301"/>
        <v>1+8.50511553643263i</v>
      </c>
      <c r="L1023" s="170" t="str">
        <f t="shared" si="302"/>
        <v>1-1.23949696763033i</v>
      </c>
      <c r="M1023" s="170" t="str">
        <f t="shared" si="319"/>
        <v>11.5420649167539+7.2656185688023i</v>
      </c>
      <c r="N1023" s="170" t="str">
        <f t="shared" si="303"/>
        <v>1+8130.648120393i</v>
      </c>
      <c r="O1023" s="170" t="str">
        <f t="shared" si="304"/>
        <v>-17.3006935036011+11.892901561114i</v>
      </c>
      <c r="P1023" s="170" t="str">
        <f t="shared" si="320"/>
        <v>-96714.2984173941-140653.958214989i</v>
      </c>
      <c r="Q1023" s="170" t="str">
        <f t="shared" si="305"/>
        <v>-0.0132702686375116+0.00571436430551679i</v>
      </c>
      <c r="R1023" s="170" t="str">
        <f t="shared" si="306"/>
        <v>10000-22.8037504262504i</v>
      </c>
      <c r="S1023" s="170" t="str">
        <f t="shared" si="307"/>
        <v>-1869.90753495253i</v>
      </c>
      <c r="T1023" s="170" t="str">
        <f t="shared" si="316"/>
        <v>337.562720521768-1806.01665788706i</v>
      </c>
      <c r="U1023" s="170" t="str">
        <f t="shared" si="308"/>
        <v>-0.0355329179496598+0.190107016619691i</v>
      </c>
      <c r="V1023" s="170"/>
    </row>
    <row r="1024" spans="1:22" x14ac:dyDescent="0.2">
      <c r="A1024" s="8"/>
      <c r="B1024" s="170">
        <f t="shared" si="317"/>
        <v>5.9349999999998948</v>
      </c>
      <c r="C1024" s="170">
        <f t="shared" si="318"/>
        <v>860993.75218439277</v>
      </c>
      <c r="D1024" s="170">
        <f t="shared" si="309"/>
        <v>860.99375218439275</v>
      </c>
      <c r="E1024" s="170">
        <f t="shared" si="310"/>
        <v>-36.92012812521746</v>
      </c>
      <c r="F1024" s="170">
        <f t="shared" si="311"/>
        <v>-203.88567191764417</v>
      </c>
      <c r="G1024" s="170">
        <f t="shared" si="312"/>
        <v>-14.367484957789227</v>
      </c>
      <c r="H1024" s="170">
        <f t="shared" si="313"/>
        <v>100.46860610070151</v>
      </c>
      <c r="I1024" s="170">
        <f t="shared" si="314"/>
        <v>-51.28761308300669</v>
      </c>
      <c r="J1024" s="170">
        <f t="shared" si="315"/>
        <v>-103.41706581694267</v>
      </c>
      <c r="K1024" s="170" t="str">
        <f t="shared" si="301"/>
        <v>1+8.6036001327619i</v>
      </c>
      <c r="L1024" s="170" t="str">
        <f t="shared" si="302"/>
        <v>1-1.25384966607228i</v>
      </c>
      <c r="M1024" s="170" t="str">
        <f t="shared" si="319"/>
        <v>11.7876211534829+7.34975046668962i</v>
      </c>
      <c r="N1024" s="170" t="str">
        <f t="shared" si="303"/>
        <v>1+8224.79658840642i</v>
      </c>
      <c r="O1024" s="170" t="str">
        <f t="shared" si="304"/>
        <v>-17.7269714161129+12.0306148707584i</v>
      </c>
      <c r="P1024" s="170" t="str">
        <f t="shared" si="320"/>
        <v>-98967.0871168613-145788.703411153i</v>
      </c>
      <c r="Q1024" s="170" t="str">
        <f t="shared" si="305"/>
        <v>-0.0130349254733696+0.00577238453691809i</v>
      </c>
      <c r="R1024" s="170" t="str">
        <f t="shared" si="306"/>
        <v>10000-22.5427180536543i</v>
      </c>
      <c r="S1024" s="170" t="str">
        <f t="shared" si="307"/>
        <v>-1848.50288039965i</v>
      </c>
      <c r="T1024" s="170" t="str">
        <f t="shared" si="316"/>
        <v>330.138753985011-1786.7324141474i</v>
      </c>
      <c r="U1024" s="170" t="str">
        <f t="shared" si="308"/>
        <v>-0.0347514477878959+0.188077096226042i</v>
      </c>
      <c r="V1024" s="170"/>
    </row>
    <row r="1025" spans="1:22" x14ac:dyDescent="0.2">
      <c r="A1025" s="8"/>
      <c r="B1025" s="170">
        <f t="shared" si="317"/>
        <v>5.9399999999998947</v>
      </c>
      <c r="C1025" s="170">
        <f t="shared" si="318"/>
        <v>870963.58995587029</v>
      </c>
      <c r="D1025" s="170">
        <f t="shared" si="309"/>
        <v>870.96358995587025</v>
      </c>
      <c r="E1025" s="170">
        <f t="shared" si="310"/>
        <v>-37.036454382030541</v>
      </c>
      <c r="F1025" s="170">
        <f t="shared" si="311"/>
        <v>-204.47152099073523</v>
      </c>
      <c r="G1025" s="170">
        <f t="shared" si="312"/>
        <v>-14.464140416242872</v>
      </c>
      <c r="H1025" s="170">
        <f t="shared" si="313"/>
        <v>100.35147523493009</v>
      </c>
      <c r="I1025" s="170">
        <f t="shared" si="314"/>
        <v>-51.500594798273411</v>
      </c>
      <c r="J1025" s="170">
        <f t="shared" si="315"/>
        <v>-104.12004575580514</v>
      </c>
      <c r="K1025" s="170" t="str">
        <f t="shared" si="301"/>
        <v>1+8.70322512696967i</v>
      </c>
      <c r="L1025" s="170" t="str">
        <f t="shared" si="302"/>
        <v>1-1.26836856092936i</v>
      </c>
      <c r="M1025" s="170" t="str">
        <f t="shared" si="319"/>
        <v>12.0388971297388+7.43485656604031i</v>
      </c>
      <c r="N1025" s="170" t="str">
        <f t="shared" si="303"/>
        <v>1+8320.03524429884i</v>
      </c>
      <c r="O1025" s="170" t="str">
        <f t="shared" si="304"/>
        <v>-18.1631786167504+12.1699228253728i</v>
      </c>
      <c r="P1025" s="170" t="str">
        <f t="shared" si="320"/>
        <v>-101272.350006115-151106.116317033i</v>
      </c>
      <c r="Q1025" s="170" t="str">
        <f t="shared" si="305"/>
        <v>-0.0128026095592066+0.00582680185963429i</v>
      </c>
      <c r="R1025" s="170" t="str">
        <f t="shared" si="306"/>
        <v>10000-22.2846736939188i</v>
      </c>
      <c r="S1025" s="170" t="str">
        <f t="shared" si="307"/>
        <v>-1827.34324290134i</v>
      </c>
      <c r="T1025" s="170" t="str">
        <f t="shared" si="316"/>
        <v>322.872467116661-1767.62385003344i</v>
      </c>
      <c r="U1025" s="170" t="str">
        <f t="shared" si="308"/>
        <v>-0.0339865754859644+0.186065668424573i</v>
      </c>
      <c r="V1025" s="170"/>
    </row>
    <row r="1026" spans="1:22" x14ac:dyDescent="0.2">
      <c r="A1026" s="8"/>
      <c r="B1026" s="170">
        <f t="shared" si="317"/>
        <v>5.9449999999998946</v>
      </c>
      <c r="C1026" s="170">
        <f t="shared" si="318"/>
        <v>881048.87300780124</v>
      </c>
      <c r="D1026" s="170">
        <f t="shared" si="309"/>
        <v>881.04887300780126</v>
      </c>
      <c r="E1026" s="170">
        <f t="shared" si="310"/>
        <v>-37.152628906528371</v>
      </c>
      <c r="F1026" s="170">
        <f t="shared" si="311"/>
        <v>-205.054884481432</v>
      </c>
      <c r="G1026" s="170">
        <f t="shared" si="312"/>
        <v>-14.560869514734069</v>
      </c>
      <c r="H1026" s="170">
        <f t="shared" si="313"/>
        <v>100.23559580712431</v>
      </c>
      <c r="I1026" s="170">
        <f t="shared" si="314"/>
        <v>-51.713498421262443</v>
      </c>
      <c r="J1026" s="170">
        <f t="shared" si="315"/>
        <v>-104.81928867430769</v>
      </c>
      <c r="K1026" s="170" t="str">
        <f t="shared" si="301"/>
        <v>1+8.80400372424102i</v>
      </c>
      <c r="L1026" s="170" t="str">
        <f t="shared" si="302"/>
        <v>1-1.28305557666533i</v>
      </c>
      <c r="M1026" s="170" t="str">
        <f t="shared" si="319"/>
        <v>12.2960260753698+7.52094814757569i</v>
      </c>
      <c r="N1026" s="170" t="str">
        <f t="shared" si="303"/>
        <v>1+8416.37671185095i</v>
      </c>
      <c r="O1026" s="170" t="str">
        <f t="shared" si="304"/>
        <v>-18.6095463883451+12.3108438900757i</v>
      </c>
      <c r="P1026" s="170" t="str">
        <f t="shared" si="320"/>
        <v>-103631.309366054-156612.641997088i</v>
      </c>
      <c r="Q1026" s="170" t="str">
        <f t="shared" si="305"/>
        <v>-0.0125733218158047+0.00587770589971555i</v>
      </c>
      <c r="R1026" s="170" t="str">
        <f t="shared" si="306"/>
        <v>10000-22.0295831435435i</v>
      </c>
      <c r="S1026" s="170" t="str">
        <f t="shared" si="307"/>
        <v>-1806.42581777057i</v>
      </c>
      <c r="T1026" s="170" t="str">
        <f t="shared" si="316"/>
        <v>315.760754751649-1748.69037202833i</v>
      </c>
      <c r="U1026" s="170" t="str">
        <f t="shared" si="308"/>
        <v>-0.0332379741843842+0.184072670739824i</v>
      </c>
      <c r="V1026" s="170"/>
    </row>
    <row r="1027" spans="1:22" x14ac:dyDescent="0.2">
      <c r="A1027" s="8"/>
      <c r="B1027" s="170">
        <f t="shared" si="317"/>
        <v>5.9499999999998945</v>
      </c>
      <c r="C1027" s="170">
        <f t="shared" si="318"/>
        <v>891250.9381335302</v>
      </c>
      <c r="D1027" s="170">
        <f t="shared" si="309"/>
        <v>891.25093813353021</v>
      </c>
      <c r="E1027" s="170">
        <f t="shared" si="310"/>
        <v>-37.268649774826834</v>
      </c>
      <c r="F1027" s="170">
        <f t="shared" si="311"/>
        <v>-205.63570970865771</v>
      </c>
      <c r="G1027" s="170">
        <f t="shared" si="312"/>
        <v>-14.657670685538182</v>
      </c>
      <c r="H1027" s="170">
        <f t="shared" si="313"/>
        <v>100.12095639532465</v>
      </c>
      <c r="I1027" s="170">
        <f t="shared" si="314"/>
        <v>-51.926320460365019</v>
      </c>
      <c r="J1027" s="170">
        <f t="shared" si="315"/>
        <v>-105.51475331333306</v>
      </c>
      <c r="K1027" s="170" t="str">
        <f t="shared" si="301"/>
        <v>1+8.90594928266984i</v>
      </c>
      <c r="L1027" s="170" t="str">
        <f t="shared" si="302"/>
        <v>1-1.29791266002824i</v>
      </c>
      <c r="M1027" s="170" t="str">
        <f t="shared" si="319"/>
        <v>12.5591443235466+7.6080366226416i</v>
      </c>
      <c r="N1027" s="170" t="str">
        <f t="shared" si="303"/>
        <v>1+8513.8337610199i</v>
      </c>
      <c r="O1027" s="170" t="str">
        <f t="shared" si="304"/>
        <v>-19.0663114009979+12.4533967438016i</v>
      </c>
      <c r="P1027" s="170" t="str">
        <f t="shared" si="320"/>
        <v>-106045.215948154-162314.952307191i</v>
      </c>
      <c r="Q1027" s="170" t="str">
        <f t="shared" si="305"/>
        <v>-0.0123470616550686+0.0059251854056502i</v>
      </c>
      <c r="R1027" s="170" t="str">
        <f t="shared" si="306"/>
        <v>10000-21.7774125905522i</v>
      </c>
      <c r="S1027" s="170" t="str">
        <f t="shared" si="307"/>
        <v>-1785.74783242528i</v>
      </c>
      <c r="T1027" s="170" t="str">
        <f t="shared" si="316"/>
        <v>308.800562217572-1729.93135123695i</v>
      </c>
      <c r="U1027" s="170" t="str">
        <f t="shared" si="308"/>
        <v>-0.0325053223386918+0.182098036972311i</v>
      </c>
      <c r="V1027" s="170"/>
    </row>
    <row r="1028" spans="1:22" x14ac:dyDescent="0.2">
      <c r="A1028" s="8"/>
      <c r="B1028" s="170">
        <f t="shared" si="317"/>
        <v>5.9549999999998944</v>
      </c>
      <c r="C1028" s="170">
        <f t="shared" si="318"/>
        <v>901571.13760573906</v>
      </c>
      <c r="D1028" s="170">
        <f t="shared" si="309"/>
        <v>901.57113760573907</v>
      </c>
      <c r="E1028" s="170">
        <f t="shared" si="310"/>
        <v>-37.384515170472795</v>
      </c>
      <c r="F1028" s="170">
        <f t="shared" si="311"/>
        <v>-206.21394527668048</v>
      </c>
      <c r="G1028" s="170">
        <f t="shared" si="312"/>
        <v>-14.754542391963806</v>
      </c>
      <c r="H1028" s="170">
        <f t="shared" si="313"/>
        <v>100.00754561676493</v>
      </c>
      <c r="I1028" s="170">
        <f t="shared" si="314"/>
        <v>-52.139057562436605</v>
      </c>
      <c r="J1028" s="170">
        <f t="shared" si="315"/>
        <v>-106.20639965991555</v>
      </c>
      <c r="K1028" s="170" t="str">
        <f t="shared" si="301"/>
        <v>1+9.0090753150295i</v>
      </c>
      <c r="L1028" s="170" t="str">
        <f t="shared" si="302"/>
        <v>1-1.31294178030838i</v>
      </c>
      <c r="M1028" s="170" t="str">
        <f t="shared" si="319"/>
        <v>12.8283913830471+7.69613353472112i</v>
      </c>
      <c r="N1028" s="170" t="str">
        <f t="shared" si="303"/>
        <v>1+8612.41930963201i</v>
      </c>
      <c r="O1028" s="170" t="str">
        <f t="shared" si="304"/>
        <v>-19.5337158375645+12.5976002817768i</v>
      </c>
      <c r="P1028" s="170" t="str">
        <f t="shared" si="320"/>
        <v>-108515.349637638-168219.953868023i</v>
      </c>
      <c r="Q1028" s="170" t="str">
        <f t="shared" si="305"/>
        <v>-0.0121238270148165+0.00596932821012273i</v>
      </c>
      <c r="R1028" s="170" t="str">
        <f t="shared" si="306"/>
        <v>10000-21.5281286100114i</v>
      </c>
      <c r="S1028" s="170" t="str">
        <f t="shared" si="307"/>
        <v>-1765.30654602094i</v>
      </c>
      <c r="T1028" s="170" t="str">
        <f t="shared" si="316"/>
        <v>301.988884993459-1711.346124915i</v>
      </c>
      <c r="U1028" s="170" t="str">
        <f t="shared" si="308"/>
        <v>-0.031788303683522+0.180141697359474i</v>
      </c>
      <c r="V1028" s="170"/>
    </row>
    <row r="1029" spans="1:22" x14ac:dyDescent="0.2">
      <c r="A1029" s="8"/>
      <c r="B1029" s="170">
        <f t="shared" si="317"/>
        <v>5.9599999999998943</v>
      </c>
      <c r="C1029" s="170">
        <f t="shared" si="318"/>
        <v>912010.83935568936</v>
      </c>
      <c r="D1029" s="170">
        <f t="shared" si="309"/>
        <v>912.01083935568931</v>
      </c>
      <c r="E1029" s="170">
        <f t="shared" si="310"/>
        <v>-37.500223384368411</v>
      </c>
      <c r="F1029" s="170">
        <f t="shared" si="311"/>
        <v>-206.78954108716945</v>
      </c>
      <c r="G1029" s="170">
        <f t="shared" si="312"/>
        <v>-14.851483127840888</v>
      </c>
      <c r="H1029" s="170">
        <f t="shared" si="313"/>
        <v>99.895352130159537</v>
      </c>
      <c r="I1029" s="170">
        <f t="shared" si="314"/>
        <v>-52.351706512209297</v>
      </c>
      <c r="J1029" s="170">
        <f t="shared" si="315"/>
        <v>-106.89418895700992</v>
      </c>
      <c r="K1029" s="170" t="str">
        <f t="shared" si="301"/>
        <v>1+9.11339549056386i</v>
      </c>
      <c r="L1029" s="170" t="str">
        <f t="shared" si="302"/>
        <v>1-1.32814492959937i</v>
      </c>
      <c r="M1029" s="170" t="str">
        <f t="shared" si="319"/>
        <v>13.1039100122262+7.78525056096449i</v>
      </c>
      <c r="N1029" s="170" t="str">
        <f t="shared" si="303"/>
        <v>1+8712.14642509496i</v>
      </c>
      <c r="O1029" s="170" t="str">
        <f t="shared" si="304"/>
        <v>-20.0120075220641+12.7434736180241i</v>
      </c>
      <c r="P1029" s="170" t="str">
        <f t="shared" si="320"/>
        <v>-111043.020132083-174334.796318706i</v>
      </c>
      <c r="Q1029" s="170" t="str">
        <f t="shared" si="305"/>
        <v>-0.0119036143946473+0.00601022119374378i</v>
      </c>
      <c r="R1029" s="170" t="str">
        <f t="shared" si="306"/>
        <v>10000-21.2816981595993i</v>
      </c>
      <c r="S1029" s="170" t="str">
        <f t="shared" si="307"/>
        <v>-1745.09924908715i</v>
      </c>
      <c r="T1029" s="170" t="str">
        <f t="shared" si="316"/>
        <v>295.322768346109-1692.93399795768i</v>
      </c>
      <c r="U1029" s="170" t="str">
        <f t="shared" si="308"/>
        <v>-0.0310866071943273+0.178203578732388i</v>
      </c>
      <c r="V1029" s="170"/>
    </row>
    <row r="1030" spans="1:22" x14ac:dyDescent="0.2">
      <c r="A1030" s="8"/>
      <c r="B1030" s="170">
        <f t="shared" si="317"/>
        <v>5.9649999999998942</v>
      </c>
      <c r="C1030" s="170">
        <f t="shared" si="318"/>
        <v>922571.4271545402</v>
      </c>
      <c r="D1030" s="170">
        <f t="shared" si="309"/>
        <v>922.57142715454017</v>
      </c>
      <c r="E1030" s="170">
        <f t="shared" si="310"/>
        <v>-37.615772814543277</v>
      </c>
      <c r="F1030" s="170">
        <f t="shared" si="311"/>
        <v>-207.36244834993121</v>
      </c>
      <c r="G1030" s="170">
        <f t="shared" si="312"/>
        <v>-14.948491417012653</v>
      </c>
      <c r="H1030" s="170">
        <f t="shared" si="313"/>
        <v>99.784364637892551</v>
      </c>
      <c r="I1030" s="170">
        <f t="shared" si="314"/>
        <v>-52.564264231555931</v>
      </c>
      <c r="J1030" s="170">
        <f t="shared" si="315"/>
        <v>-107.57808371203866</v>
      </c>
      <c r="K1030" s="170" t="str">
        <f t="shared" si="301"/>
        <v>1+9.21892363679921i</v>
      </c>
      <c r="L1030" s="170" t="str">
        <f t="shared" si="302"/>
        <v>1-1.34352412306218i</v>
      </c>
      <c r="M1030" s="170" t="str">
        <f t="shared" si="319"/>
        <v>13.3858462947079+7.87539951373703i</v>
      </c>
      <c r="N1030" s="170" t="str">
        <f t="shared" si="303"/>
        <v>1+8813.02832612988i</v>
      </c>
      <c r="O1030" s="170" t="str">
        <f t="shared" si="304"/>
        <v>-20.5014400510787+12.8910360878963i</v>
      </c>
      <c r="P1030" s="170" t="str">
        <f t="shared" si="320"/>
        <v>-113629.567635844-180666.880860522i</v>
      </c>
      <c r="Q1030" s="170" t="str">
        <f t="shared" si="305"/>
        <v>-0.011686418892773+0.0060479502507572i</v>
      </c>
      <c r="R1030" s="170" t="str">
        <f t="shared" si="306"/>
        <v>10000-21.0380885752268i</v>
      </c>
      <c r="S1030" s="170" t="str">
        <f t="shared" si="307"/>
        <v>-1725.1232631686i</v>
      </c>
      <c r="T1030" s="170" t="str">
        <f t="shared" si="316"/>
        <v>288.799306945585-1674.69424434872i</v>
      </c>
      <c r="U1030" s="170" t="str">
        <f t="shared" si="308"/>
        <v>-0.0303999270469037+0.176283604668287i</v>
      </c>
      <c r="V1030" s="170"/>
    </row>
    <row r="1031" spans="1:22" x14ac:dyDescent="0.2">
      <c r="A1031" s="8"/>
      <c r="B1031" s="170">
        <f t="shared" si="317"/>
        <v>5.9699999999998941</v>
      </c>
      <c r="C1031" s="170">
        <f t="shared" si="318"/>
        <v>933254.30079676537</v>
      </c>
      <c r="D1031" s="170">
        <f t="shared" si="309"/>
        <v>933.25430079676539</v>
      </c>
      <c r="E1031" s="170">
        <f t="shared" si="310"/>
        <v>-37.731161965777829</v>
      </c>
      <c r="F1031" s="170">
        <f t="shared" si="311"/>
        <v>-207.93261959234539</v>
      </c>
      <c r="G1031" s="170">
        <f t="shared" si="312"/>
        <v>-15.045565812831567</v>
      </c>
      <c r="H1031" s="170">
        <f t="shared" si="313"/>
        <v>99.67457188810846</v>
      </c>
      <c r="I1031" s="170">
        <f t="shared" si="314"/>
        <v>-52.776727778609398</v>
      </c>
      <c r="J1031" s="170">
        <f t="shared" si="315"/>
        <v>-108.25804770423693</v>
      </c>
      <c r="K1031" s="170" t="str">
        <f t="shared" si="301"/>
        <v>1+9.32567374137702i</v>
      </c>
      <c r="L1031" s="170" t="str">
        <f t="shared" si="302"/>
        <v>1-1.35908139919225i</v>
      </c>
      <c r="M1031" s="170" t="str">
        <f t="shared" si="319"/>
        <v>13.6743497168411+7.96659234218477i</v>
      </c>
      <c r="N1031" s="170" t="str">
        <f t="shared" si="303"/>
        <v>1+8915.07838452349i</v>
      </c>
      <c r="O1031" s="170" t="str">
        <f t="shared" si="304"/>
        <v>-21.0022729282136+13.0403072506387i</v>
      </c>
      <c r="P1031" s="170" t="str">
        <f t="shared" si="320"/>
        <v>-116276.363570642-187223.869100929i</v>
      </c>
      <c r="Q1031" s="170" t="str">
        <f t="shared" si="305"/>
        <v>-0.0114722342437096+0.00608260025673018i</v>
      </c>
      <c r="R1031" s="170" t="str">
        <f t="shared" si="306"/>
        <v>10000-20.7972675667073i</v>
      </c>
      <c r="S1031" s="170" t="str">
        <f t="shared" si="307"/>
        <v>-1705.37594047i</v>
      </c>
      <c r="T1031" s="170" t="str">
        <f t="shared" si="316"/>
        <v>282.415644461198-1656.62610857007i</v>
      </c>
      <c r="U1031" s="170" t="str">
        <f t="shared" si="308"/>
        <v>-0.029727962574863+0.174381695638955i</v>
      </c>
      <c r="V1031" s="170"/>
    </row>
    <row r="1032" spans="1:22" x14ac:dyDescent="0.2">
      <c r="A1032" s="8"/>
      <c r="B1032" s="170">
        <f t="shared" si="317"/>
        <v>5.974999999999894</v>
      </c>
      <c r="C1032" s="170">
        <f t="shared" si="318"/>
        <v>944060.87628569338</v>
      </c>
      <c r="D1032" s="170">
        <f t="shared" si="309"/>
        <v>944.06087628569333</v>
      </c>
      <c r="E1032" s="170">
        <f t="shared" si="310"/>
        <v>-37.84638944908238</v>
      </c>
      <c r="F1032" s="170">
        <f t="shared" si="311"/>
        <v>-208.50000866749639</v>
      </c>
      <c r="G1032" s="170">
        <f t="shared" si="312"/>
        <v>-15.142704897659927</v>
      </c>
      <c r="H1032" s="170">
        <f t="shared" si="313"/>
        <v>99.565962676709091</v>
      </c>
      <c r="I1032" s="170">
        <f t="shared" si="314"/>
        <v>-52.989094346742306</v>
      </c>
      <c r="J1032" s="170">
        <f t="shared" si="315"/>
        <v>-108.9340459907873</v>
      </c>
      <c r="K1032" s="170" t="str">
        <f t="shared" si="301"/>
        <v>1+9.43365995390802i</v>
      </c>
      <c r="L1032" s="170" t="str">
        <f t="shared" si="302"/>
        <v>1-1.37481882008967i</v>
      </c>
      <c r="M1032" s="170" t="str">
        <f t="shared" si="319"/>
        <v>13.969573246959+8.05884113381835i</v>
      </c>
      <c r="N1032" s="170" t="str">
        <f t="shared" si="303"/>
        <v>1+9018.31012690048i</v>
      </c>
      <c r="O1032" s="170" t="str">
        <f t="shared" si="304"/>
        <v>-21.5147717016894+13.1913068919825i</v>
      </c>
      <c r="P1032" s="170" t="str">
        <f t="shared" si="320"/>
        <v>-118984.81130272-194013.692208405i</v>
      </c>
      <c r="Q1032" s="170" t="str">
        <f t="shared" si="305"/>
        <v>-0.0112610528567236+0.00611425503822138i</v>
      </c>
      <c r="R1032" s="170" t="str">
        <f t="shared" si="306"/>
        <v>10000-20.5592032134769i</v>
      </c>
      <c r="S1032" s="170" t="str">
        <f t="shared" si="307"/>
        <v>-1685.85466350511i</v>
      </c>
      <c r="T1032" s="170" t="str">
        <f t="shared" si="316"/>
        <v>276.16897313943-1638.72880697285i</v>
      </c>
      <c r="U1032" s="170" t="str">
        <f t="shared" si="308"/>
        <v>-0.0290704182252032+0.172497769155037i</v>
      </c>
      <c r="V1032" s="170"/>
    </row>
    <row r="1033" spans="1:22" x14ac:dyDescent="0.2">
      <c r="A1033" s="8"/>
      <c r="B1033" s="170">
        <f t="shared" si="317"/>
        <v>5.9799999999998938</v>
      </c>
      <c r="C1033" s="170">
        <f t="shared" si="318"/>
        <v>954992.58602120331</v>
      </c>
      <c r="D1033" s="170">
        <f t="shared" si="309"/>
        <v>954.99258602120335</v>
      </c>
      <c r="E1033" s="170">
        <f t="shared" si="310"/>
        <v>-37.961453981037735</v>
      </c>
      <c r="F1033" s="170">
        <f t="shared" si="311"/>
        <v>-209.06457076103348</v>
      </c>
      <c r="G1033" s="170">
        <f t="shared" si="312"/>
        <v>-15.239907282374032</v>
      </c>
      <c r="H1033" s="170">
        <f t="shared" si="313"/>
        <v>99.45852584925774</v>
      </c>
      <c r="I1033" s="170">
        <f t="shared" si="314"/>
        <v>-53.201361263411769</v>
      </c>
      <c r="J1033" s="170">
        <f t="shared" si="315"/>
        <v>-109.60604491177574</v>
      </c>
      <c r="K1033" s="170" t="str">
        <f t="shared" si="301"/>
        <v>1+9.54289658784773i</v>
      </c>
      <c r="L1033" s="170" t="str">
        <f t="shared" si="302"/>
        <v>1-1.39073847173255i</v>
      </c>
      <c r="M1033" s="170" t="str">
        <f t="shared" si="319"/>
        <v>14.2716734164851+8.15215811611518i</v>
      </c>
      <c r="N1033" s="170" t="str">
        <f t="shared" si="303"/>
        <v>1+9122.7372365165i</v>
      </c>
      <c r="O1033" s="170" t="str">
        <f t="shared" si="304"/>
        <v>-22.0392081051398+13.3440550267665i</v>
      </c>
      <c r="P1033" s="170" t="str">
        <f t="shared" si="320"/>
        <v>-121756.346886913-201044.560389068i</v>
      </c>
      <c r="Q1033" s="170" t="str">
        <f t="shared" si="305"/>
        <v>-0.0110528658549286+0.00614299734442319i</v>
      </c>
      <c r="R1033" s="170" t="str">
        <f t="shared" si="306"/>
        <v>10000-20.3238639603635i</v>
      </c>
      <c r="S1033" s="170" t="str">
        <f t="shared" si="307"/>
        <v>-1666.55684474981i</v>
      </c>
      <c r="T1033" s="170" t="str">
        <f t="shared" si="316"/>
        <v>270.056533365101-1621.00152911034i</v>
      </c>
      <c r="U1033" s="170" t="str">
        <f t="shared" si="308"/>
        <v>-0.0284270035121159+0.170631739906352i</v>
      </c>
      <c r="V1033" s="170"/>
    </row>
    <row r="1034" spans="1:22" x14ac:dyDescent="0.2">
      <c r="A1034" s="8"/>
      <c r="B1034" s="170">
        <f t="shared" si="317"/>
        <v>5.9849999999998937</v>
      </c>
      <c r="C1034" s="170">
        <f t="shared" si="318"/>
        <v>966050.87898957799</v>
      </c>
      <c r="D1034" s="170">
        <f t="shared" si="309"/>
        <v>966.050878989578</v>
      </c>
      <c r="E1034" s="170">
        <f t="shared" si="310"/>
        <v>-38.076354383000769</v>
      </c>
      <c r="F1034" s="170">
        <f t="shared" si="311"/>
        <v>-209.62626239675257</v>
      </c>
      <c r="G1034" s="170">
        <f t="shared" si="312"/>
        <v>-15.337171605874049</v>
      </c>
      <c r="H1034" s="170">
        <f t="shared" si="313"/>
        <v>99.352250302795326</v>
      </c>
      <c r="I1034" s="170">
        <f t="shared" si="314"/>
        <v>-53.413525988874817</v>
      </c>
      <c r="J1034" s="170">
        <f t="shared" si="315"/>
        <v>-110.27401209395724</v>
      </c>
      <c r="K1034" s="170" t="str">
        <f t="shared" si="301"/>
        <v>1+9.65339812239366i</v>
      </c>
      <c r="L1034" s="170" t="str">
        <f t="shared" si="302"/>
        <v>1-1.40684246425345i</v>
      </c>
      <c r="M1034" s="170" t="str">
        <f t="shared" si="319"/>
        <v>14.5808104029279+8.24655565814021i</v>
      </c>
      <c r="N1034" s="170" t="str">
        <f t="shared" si="303"/>
        <v>1+9228.37355507182i</v>
      </c>
      <c r="O1034" s="170" t="str">
        <f t="shared" si="304"/>
        <v>-22.5758602016875+13.4985719015905i</v>
      </c>
      <c r="P1034" s="170" t="str">
        <f t="shared" si="320"/>
        <v>-124592.439828075-208324.97269635i</v>
      </c>
      <c r="Q1034" s="170" t="str">
        <f t="shared" si="305"/>
        <v>-0.0108476631149369+0.0061689088207627i</v>
      </c>
      <c r="R1034" s="170" t="str">
        <f t="shared" si="306"/>
        <v>10000-20.0912186134039i</v>
      </c>
      <c r="S1034" s="170" t="str">
        <f t="shared" si="307"/>
        <v>-1647.47992629912i</v>
      </c>
      <c r="T1034" s="170" t="str">
        <f t="shared" si="316"/>
        <v>264.07561320706-1603.4434390332i</v>
      </c>
      <c r="U1034" s="170" t="str">
        <f t="shared" si="308"/>
        <v>-0.0277974329691642+0.168783519898232i</v>
      </c>
      <c r="V1034" s="170"/>
    </row>
    <row r="1035" spans="1:22" x14ac:dyDescent="0.2">
      <c r="A1035" s="8"/>
      <c r="B1035" s="170">
        <f t="shared" si="317"/>
        <v>5.9899999999998936</v>
      </c>
      <c r="C1035" s="170">
        <f t="shared" si="318"/>
        <v>977237.22095557244</v>
      </c>
      <c r="D1035" s="170">
        <f t="shared" si="309"/>
        <v>977.23722095557241</v>
      </c>
      <c r="E1035" s="170">
        <f t="shared" si="310"/>
        <v>-38.191089580181419</v>
      </c>
      <c r="F1035" s="170">
        <f t="shared" si="311"/>
        <v>-210.18504144093487</v>
      </c>
      <c r="G1035" s="170">
        <f t="shared" si="312"/>
        <v>-15.434496534597182</v>
      </c>
      <c r="H1035" s="170">
        <f t="shared" si="313"/>
        <v>99.247124987568242</v>
      </c>
      <c r="I1035" s="170">
        <f t="shared" si="314"/>
        <v>-53.625586114778599</v>
      </c>
      <c r="J1035" s="170">
        <f t="shared" si="315"/>
        <v>-110.93791645336663</v>
      </c>
      <c r="K1035" s="170" t="str">
        <f t="shared" si="301"/>
        <v>1+9.7651792044045i</v>
      </c>
      <c r="L1035" s="170" t="str">
        <f t="shared" si="302"/>
        <v>1-1.42313293221916i</v>
      </c>
      <c r="M1035" s="170" t="str">
        <f t="shared" si="319"/>
        <v>14.8971481148097+8.34204627218534i</v>
      </c>
      <c r="N1035" s="170" t="str">
        <f t="shared" si="303"/>
        <v>1+9335.23308454603i</v>
      </c>
      <c r="O1035" s="170" t="str">
        <f t="shared" si="304"/>
        <v>-23.1250125313776+13.6548779974989i</v>
      </c>
      <c r="P1035" s="170" t="str">
        <f t="shared" si="320"/>
        <v>-127494.593860223-215863.72718546i</v>
      </c>
      <c r="Q1035" s="170" t="str">
        <f t="shared" si="305"/>
        <v>-0.0106454333069661+0.00619206998444807i</v>
      </c>
      <c r="R1035" s="170" t="str">
        <f t="shared" si="306"/>
        <v>10000-19.8612363357096i</v>
      </c>
      <c r="S1035" s="170" t="str">
        <f t="shared" si="307"/>
        <v>-1628.62137952819i</v>
      </c>
      <c r="T1035" s="170" t="str">
        <f t="shared" si="316"/>
        <v>258.223547949625-1586.05367654802i</v>
      </c>
      <c r="U1035" s="170" t="str">
        <f t="shared" si="308"/>
        <v>-0.0271814260999606+0.166953018584002i</v>
      </c>
      <c r="V1035" s="170"/>
    </row>
    <row r="1036" spans="1:22" x14ac:dyDescent="0.2">
      <c r="A1036" s="8"/>
      <c r="B1036" s="170">
        <f t="shared" si="317"/>
        <v>5.9949999999998935</v>
      </c>
      <c r="C1036" s="170">
        <f t="shared" si="318"/>
        <v>988553.09465669782</v>
      </c>
      <c r="D1036" s="170">
        <f t="shared" si="309"/>
        <v>988.55309465669779</v>
      </c>
      <c r="E1036" s="170">
        <f t="shared" si="310"/>
        <v>-38.305658600596374</v>
      </c>
      <c r="F1036" s="170">
        <f t="shared" si="311"/>
        <v>-210.74086710544987</v>
      </c>
      <c r="G1036" s="170">
        <f t="shared" si="312"/>
        <v>-15.531880762037211</v>
      </c>
      <c r="H1036" s="170">
        <f t="shared" si="313"/>
        <v>99.143138908672071</v>
      </c>
      <c r="I1036" s="170">
        <f t="shared" si="314"/>
        <v>-53.837539362633585</v>
      </c>
      <c r="J1036" s="170">
        <f t="shared" si="315"/>
        <v>-111.59772819677779</v>
      </c>
      <c r="K1036" s="170" t="str">
        <f t="shared" si="301"/>
        <v>1+9.87825465034162i</v>
      </c>
      <c r="L1036" s="170" t="str">
        <f t="shared" si="302"/>
        <v>1-1.43961203491355i</v>
      </c>
      <c r="M1036" s="170" t="str">
        <f t="shared" si="319"/>
        <v>15.2208542785725+8.43864261542807i</v>
      </c>
      <c r="N1036" s="170" t="str">
        <f t="shared" si="303"/>
        <v>1+9443.32998905402i</v>
      </c>
      <c r="O1036" s="170" t="str">
        <f t="shared" si="304"/>
        <v>-23.686956262044+13.8129940326955i</v>
      </c>
      <c r="P1036" s="170" t="str">
        <f t="shared" si="320"/>
        <v>-130464.34774384-223669.931424738i</v>
      </c>
      <c r="Q1036" s="170" t="str">
        <f t="shared" si="305"/>
        <v>-0.0104461639353084+0.00621256020193702i</v>
      </c>
      <c r="R1036" s="170" t="str">
        <f t="shared" si="306"/>
        <v>10000-19.6338866433785i</v>
      </c>
      <c r="S1036" s="170" t="str">
        <f t="shared" si="307"/>
        <v>-1609.97870475704i</v>
      </c>
      <c r="T1036" s="170" t="str">
        <f t="shared" si="316"/>
        <v>252.497719610899-1568.83135843926i</v>
      </c>
      <c r="U1036" s="170" t="str">
        <f t="shared" si="308"/>
        <v>-0.0265787073274631+0.165140142993607i</v>
      </c>
      <c r="V1036" s="170"/>
    </row>
    <row r="1037" spans="1:22" x14ac:dyDescent="0.2">
      <c r="A1037" s="8"/>
      <c r="B1037" s="170">
        <f t="shared" si="317"/>
        <v>5.9999999999998934</v>
      </c>
      <c r="C1037" s="170">
        <f t="shared" si="318"/>
        <v>999999.99999975611</v>
      </c>
      <c r="D1037" s="170">
        <f t="shared" si="309"/>
        <v>999.99999999975614</v>
      </c>
      <c r="E1037" s="170">
        <f t="shared" si="310"/>
        <v>-38.420060573904408</v>
      </c>
      <c r="F1037" s="170">
        <f t="shared" si="311"/>
        <v>-211.29369994964912</v>
      </c>
      <c r="G1037" s="170">
        <f t="shared" si="312"/>
        <v>-15.629323008268141</v>
      </c>
      <c r="H1037" s="170">
        <f t="shared" si="313"/>
        <v>99.040281127615231</v>
      </c>
      <c r="I1037" s="170">
        <f t="shared" si="314"/>
        <v>-54.049383582172553</v>
      </c>
      <c r="J1037" s="170">
        <f t="shared" si="315"/>
        <v>-112.25341882203389</v>
      </c>
      <c r="K1037" s="170" t="str">
        <f t="shared" si="301"/>
        <v>1+9.99263944823288i</v>
      </c>
      <c r="L1037" s="170" t="str">
        <f t="shared" si="302"/>
        <v>1-1.45628195662383i</v>
      </c>
      <c r="M1037" s="170" t="str">
        <f t="shared" si="319"/>
        <v>15.552100527509+8.53635749160905i</v>
      </c>
      <c r="N1037" s="170" t="str">
        <f t="shared" si="303"/>
        <v>1+9552.6785967234i</v>
      </c>
      <c r="O1037" s="170" t="str">
        <f t="shared" si="304"/>
        <v>-24.2619893436912+13.9729409652893i</v>
      </c>
      <c r="P1037" s="170" t="str">
        <f t="shared" si="320"/>
        <v>-133503.276081742-231753.013376445i</v>
      </c>
      <c r="Q1037" s="170" t="str">
        <f t="shared" si="305"/>
        <v>-0.0102498413790725+0.00623045766830465i</v>
      </c>
      <c r="R1037" s="170" t="str">
        <f t="shared" si="306"/>
        <v>10000-19.4091394014554i</v>
      </c>
      <c r="S1037" s="170" t="str">
        <f t="shared" si="307"/>
        <v>-1591.54943091934i</v>
      </c>
      <c r="T1037" s="170" t="str">
        <f t="shared" si="316"/>
        <v>246.895556449193-1551.77557965574i</v>
      </c>
      <c r="U1037" s="170" t="str">
        <f t="shared" si="308"/>
        <v>-0.0259890059420204+0.163344797858499i</v>
      </c>
      <c r="V1037" s="170"/>
    </row>
    <row r="1038" spans="1:22" x14ac:dyDescent="0.2">
      <c r="A1038" s="8"/>
      <c r="B1038" s="170">
        <f t="shared" si="317"/>
        <v>6.0049999999998933</v>
      </c>
      <c r="C1038" s="170">
        <f t="shared" si="318"/>
        <v>1011579.4542596518</v>
      </c>
      <c r="D1038" s="170">
        <f t="shared" si="309"/>
        <v>1011.5794542596518</v>
      </c>
      <c r="E1038" s="170">
        <f t="shared" si="310"/>
        <v>-38.534294730129076</v>
      </c>
      <c r="F1038" s="170">
        <f t="shared" si="311"/>
        <v>-211.84350188106563</v>
      </c>
      <c r="G1038" s="170">
        <f t="shared" si="312"/>
        <v>-15.726822019472683</v>
      </c>
      <c r="H1038" s="170">
        <f t="shared" si="313"/>
        <v>98.938540763799821</v>
      </c>
      <c r="I1038" s="170">
        <f t="shared" si="314"/>
        <v>-54.261116749601761</v>
      </c>
      <c r="J1038" s="170">
        <f t="shared" si="315"/>
        <v>-112.90496111726581</v>
      </c>
      <c r="K1038" s="170" t="str">
        <f t="shared" si="301"/>
        <v>1+10.1083487596593i</v>
      </c>
      <c r="L1038" s="170" t="str">
        <f t="shared" si="302"/>
        <v>1-1.47314490693007i</v>
      </c>
      <c r="M1038" s="170" t="str">
        <f t="shared" si="319"/>
        <v>15.891062492765+8.63520385272923i</v>
      </c>
      <c r="N1038" s="170" t="str">
        <f t="shared" si="303"/>
        <v>1+9663.29340159367i</v>
      </c>
      <c r="O1038" s="170" t="str">
        <f t="shared" si="304"/>
        <v>-24.8504166664702+14.1347399960732i</v>
      </c>
      <c r="P1038" s="170" t="str">
        <f t="shared" si="320"/>
        <v>-136612.990153963-240122.732659959i</v>
      </c>
      <c r="Q1038" s="170" t="str">
        <f t="shared" si="305"/>
        <v>-0.0100564509331118+0.00624583938848078i</v>
      </c>
      <c r="R1038" s="170" t="str">
        <f t="shared" si="306"/>
        <v>10000-19.1869648199366i</v>
      </c>
      <c r="S1038" s="170" t="str">
        <f t="shared" si="307"/>
        <v>-1573.3311152348i</v>
      </c>
      <c r="T1038" s="170" t="str">
        <f t="shared" si="316"/>
        <v>241.414532458491-1534.88541446199i</v>
      </c>
      <c r="U1038" s="170" t="str">
        <f t="shared" si="308"/>
        <v>-0.0254120560482622+0.161566885732841i</v>
      </c>
      <c r="V1038" s="170"/>
    </row>
    <row r="1039" spans="1:22" x14ac:dyDescent="0.2">
      <c r="A1039" s="8"/>
      <c r="B1039" s="170">
        <f t="shared" si="317"/>
        <v>6.0099999999998932</v>
      </c>
      <c r="C1039" s="170">
        <f t="shared" si="318"/>
        <v>1023292.9922805045</v>
      </c>
      <c r="D1039" s="170">
        <f t="shared" si="309"/>
        <v>1023.2929922805046</v>
      </c>
      <c r="E1039" s="170">
        <f t="shared" si="310"/>
        <v>-38.648360398275202</v>
      </c>
      <c r="F1039" s="170">
        <f t="shared" si="311"/>
        <v>-212.39023615495412</v>
      </c>
      <c r="G1039" s="170">
        <f t="shared" si="312"/>
        <v>-15.824376567477001</v>
      </c>
      <c r="H1039" s="170">
        <f t="shared" si="313"/>
        <v>98.837906995928634</v>
      </c>
      <c r="I1039" s="170">
        <f t="shared" si="314"/>
        <v>-54.472736965752205</v>
      </c>
      <c r="J1039" s="170">
        <f t="shared" si="315"/>
        <v>-113.55232915902549</v>
      </c>
      <c r="K1039" s="170" t="str">
        <f t="shared" si="301"/>
        <v>1+10.2253979217649i</v>
      </c>
      <c r="L1039" s="170" t="str">
        <f t="shared" si="302"/>
        <v>1-1.49020312099807i</v>
      </c>
      <c r="M1039" s="170" t="str">
        <f t="shared" si="319"/>
        <v>16.2379198964612+8.73519480076683i</v>
      </c>
      <c r="N1039" s="170" t="str">
        <f t="shared" si="303"/>
        <v>1+9775.1890655374i</v>
      </c>
      <c r="O1039" s="170" t="str">
        <f t="shared" si="304"/>
        <v>-25.4525502223366+14.2984125713332i</v>
      </c>
      <c r="P1039" s="170" t="str">
        <f t="shared" si="320"/>
        <v>-139795.138772061-248789.192210855i</v>
      </c>
      <c r="Q1039" s="170" t="str">
        <f t="shared" si="305"/>
        <v>-0.00986597684905303+0.00625878116032655i</v>
      </c>
      <c r="R1039" s="170" t="str">
        <f t="shared" si="306"/>
        <v>10000-18.9673334498222i</v>
      </c>
      <c r="S1039" s="170" t="str">
        <f t="shared" si="307"/>
        <v>-1555.32134288542i</v>
      </c>
      <c r="T1039" s="170" t="str">
        <f t="shared" si="316"/>
        <v>236.052166854097-1518.15991755514i</v>
      </c>
      <c r="U1039" s="170" t="str">
        <f t="shared" si="308"/>
        <v>-0.0248475965109576+0.159806307111068i</v>
      </c>
      <c r="V1039" s="170"/>
    </row>
    <row r="1040" spans="1:22" x14ac:dyDescent="0.2">
      <c r="A1040" s="8"/>
      <c r="B1040" s="170">
        <f t="shared" si="317"/>
        <v>6.0149999999998931</v>
      </c>
      <c r="C1040" s="170">
        <f t="shared" si="318"/>
        <v>1035142.1666790913</v>
      </c>
      <c r="D1040" s="170">
        <f t="shared" si="309"/>
        <v>1035.1421666790914</v>
      </c>
      <c r="E1040" s="170">
        <f t="shared" si="310"/>
        <v>-38.762257004844393</v>
      </c>
      <c r="F1040" s="170">
        <f t="shared" si="311"/>
        <v>-212.93386737268253</v>
      </c>
      <c r="G1040" s="170">
        <f t="shared" si="312"/>
        <v>-15.921985449290011</v>
      </c>
      <c r="H1040" s="170">
        <f t="shared" si="313"/>
        <v>98.738369063334801</v>
      </c>
      <c r="I1040" s="170">
        <f t="shared" si="314"/>
        <v>-54.684242454134406</v>
      </c>
      <c r="J1040" s="170">
        <f t="shared" si="315"/>
        <v>-114.19549830934773</v>
      </c>
      <c r="K1040" s="170" t="str">
        <f t="shared" si="301"/>
        <v>1+10.3438024492893i</v>
      </c>
      <c r="L1040" s="170" t="str">
        <f t="shared" si="302"/>
        <v>1-1.50745885987562i</v>
      </c>
      <c r="M1040" s="170" t="str">
        <f t="shared" si="319"/>
        <v>16.5928566469843+8.83634358941368i</v>
      </c>
      <c r="N1040" s="170" t="str">
        <f t="shared" si="303"/>
        <v>1+9888.38042020365i</v>
      </c>
      <c r="O1040" s="170" t="str">
        <f t="shared" si="304"/>
        <v>-26.0687092704718+14.4639803856921i</v>
      </c>
      <c r="P1040" s="170" t="str">
        <f t="shared" si="320"/>
        <v>-143051.409153358-257762.850349729i</v>
      </c>
      <c r="Q1040" s="170" t="str">
        <f t="shared" si="305"/>
        <v>-0.00967840237634793+0.00626935755951333i</v>
      </c>
      <c r="R1040" s="170" t="str">
        <f t="shared" si="306"/>
        <v>10000-18.7502161792118i</v>
      </c>
      <c r="S1040" s="170" t="str">
        <f t="shared" si="307"/>
        <v>-1537.51772669537i</v>
      </c>
      <c r="T1040" s="170" t="str">
        <f t="shared" si="316"/>
        <v>230.806023549372-1501.59812514815i</v>
      </c>
      <c r="U1040" s="170" t="str">
        <f t="shared" si="308"/>
        <v>-0.0242953708999339+0.158062960541911i</v>
      </c>
      <c r="V1040" s="170"/>
    </row>
    <row r="1041" spans="1:22" x14ac:dyDescent="0.2">
      <c r="A1041" s="8"/>
      <c r="B1041" s="170">
        <f t="shared" si="317"/>
        <v>6.019999999999893</v>
      </c>
      <c r="C1041" s="170">
        <f t="shared" si="318"/>
        <v>1047128.5480506421</v>
      </c>
      <c r="D1041" s="170">
        <f t="shared" si="309"/>
        <v>1047.1285480506422</v>
      </c>
      <c r="E1041" s="170">
        <f t="shared" si="310"/>
        <v>-38.875984072255541</v>
      </c>
      <c r="F1041" s="170">
        <f t="shared" si="311"/>
        <v>-213.47436147901445</v>
      </c>
      <c r="G1041" s="170">
        <f t="shared" si="312"/>
        <v>-16.019647486648108</v>
      </c>
      <c r="H1041" s="170">
        <f t="shared" si="313"/>
        <v>98.639916267240338</v>
      </c>
      <c r="I1041" s="170">
        <f t="shared" si="314"/>
        <v>-54.895631558903645</v>
      </c>
      <c r="J1041" s="170">
        <f t="shared" si="315"/>
        <v>-114.83444521177411</v>
      </c>
      <c r="K1041" s="170" t="str">
        <f t="shared" si="301"/>
        <v>1+10.4635780366242i</v>
      </c>
      <c r="L1041" s="170" t="str">
        <f t="shared" si="302"/>
        <v>1-1.52491441079223i</v>
      </c>
      <c r="M1041" s="170" t="str">
        <f t="shared" si="319"/>
        <v>16.9560609364973+8.93866362583197i</v>
      </c>
      <c r="N1041" s="170" t="str">
        <f t="shared" si="303"/>
        <v>1+10002.8824689839i</v>
      </c>
      <c r="O1041" s="170" t="str">
        <f t="shared" si="304"/>
        <v>-26.6992205065587+14.6314653849843i</v>
      </c>
      <c r="P1041" s="170" t="str">
        <f t="shared" si="320"/>
        <v>-146383.527815511-267054.533275207i</v>
      </c>
      <c r="Q1041" s="170" t="str">
        <f t="shared" si="305"/>
        <v>-0.00949370980326964+0.00627764192616819i</v>
      </c>
      <c r="R1041" s="170" t="str">
        <f t="shared" si="306"/>
        <v>10000-18.5355842294465i</v>
      </c>
      <c r="S1041" s="170" t="str">
        <f t="shared" si="307"/>
        <v>-1519.91790681461i</v>
      </c>
      <c r="T1041" s="170" t="str">
        <f t="shared" si="316"/>
        <v>225.673710624553-1485.19905601989i</v>
      </c>
      <c r="U1041" s="170" t="str">
        <f t="shared" si="308"/>
        <v>-0.0237551274341635+0.156336742738936i</v>
      </c>
      <c r="V1041" s="170"/>
    </row>
    <row r="1042" spans="1:22" x14ac:dyDescent="0.2">
      <c r="A1042" s="8"/>
      <c r="B1042" s="170">
        <f t="shared" si="317"/>
        <v>6.0249999999998929</v>
      </c>
      <c r="C1042" s="170">
        <f t="shared" si="318"/>
        <v>1059253.7251770284</v>
      </c>
      <c r="D1042" s="170">
        <f t="shared" si="309"/>
        <v>1059.2537251770284</v>
      </c>
      <c r="E1042" s="170">
        <f t="shared" si="310"/>
        <v>-38.989541217175685</v>
      </c>
      <c r="F1042" s="170">
        <f t="shared" si="311"/>
        <v>-214.01168575830067</v>
      </c>
      <c r="G1042" s="170">
        <f t="shared" si="312"/>
        <v>-16.11736152556546</v>
      </c>
      <c r="H1042" s="170">
        <f t="shared" si="313"/>
        <v>98.542537971943347</v>
      </c>
      <c r="I1042" s="170">
        <f t="shared" si="314"/>
        <v>-55.106902742741141</v>
      </c>
      <c r="J1042" s="170">
        <f t="shared" si="315"/>
        <v>-115.46914778635733</v>
      </c>
      <c r="K1042" s="170" t="str">
        <f t="shared" si="301"/>
        <v>1+10.5847405598942i</v>
      </c>
      <c r="L1042" s="170" t="str">
        <f t="shared" si="302"/>
        <v>1-1.54257208746226i</v>
      </c>
      <c r="M1042" s="170" t="str">
        <f t="shared" si="319"/>
        <v>17.3277253407224+9.04216847243194i</v>
      </c>
      <c r="N1042" s="170" t="str">
        <f t="shared" si="303"/>
        <v>1+10118.7103890006i</v>
      </c>
      <c r="O1042" s="170" t="str">
        <f t="shared" si="304"/>
        <v>-27.3444182360008+14.800889769165i</v>
      </c>
      <c r="P1042" s="170" t="str">
        <f t="shared" si="320"/>
        <v>-149793.261491939-276675.44799603i</v>
      </c>
      <c r="Q1042" s="170" t="str">
        <f t="shared" si="305"/>
        <v>-0.00931188049778279+0.00628370635324442i</v>
      </c>
      <c r="R1042" s="170" t="str">
        <f t="shared" si="306"/>
        <v>10000-18.3234091512936i</v>
      </c>
      <c r="S1042" s="170" t="str">
        <f t="shared" si="307"/>
        <v>-1502.51955040608i</v>
      </c>
      <c r="T1042" s="170" t="str">
        <f t="shared" si="316"/>
        <v>220.6528797885-1468.96171253284i</v>
      </c>
      <c r="U1042" s="170" t="str">
        <f t="shared" si="308"/>
        <v>-0.0232266189251053+0.154627548687668i</v>
      </c>
      <c r="V1042" s="170"/>
    </row>
    <row r="1043" spans="1:22" x14ac:dyDescent="0.2">
      <c r="A1043" s="8"/>
      <c r="B1043" s="170">
        <f t="shared" si="317"/>
        <v>6.0299999999998928</v>
      </c>
      <c r="C1043" s="170">
        <f t="shared" si="318"/>
        <v>1071519.3052373428</v>
      </c>
      <c r="D1043" s="170">
        <f t="shared" si="309"/>
        <v>1071.5193052373429</v>
      </c>
      <c r="E1043" s="170">
        <f t="shared" si="310"/>
        <v>-39.102928148769152</v>
      </c>
      <c r="F1043" s="170">
        <f t="shared" si="311"/>
        <v>-214.54580882961363</v>
      </c>
      <c r="G1043" s="170">
        <f t="shared" si="312"/>
        <v>-16.215126435890262</v>
      </c>
      <c r="H1043" s="170">
        <f t="shared" si="313"/>
        <v>98.446223605938073</v>
      </c>
      <c r="I1043" s="170">
        <f t="shared" si="314"/>
        <v>-55.318054584659414</v>
      </c>
      <c r="J1043" s="170">
        <f t="shared" si="315"/>
        <v>-116.09958522367556</v>
      </c>
      <c r="K1043" s="170" t="str">
        <f t="shared" si="301"/>
        <v>1+10.7073060790604i</v>
      </c>
      <c r="L1043" s="170" t="str">
        <f t="shared" si="302"/>
        <v>1-1.56043423039162i</v>
      </c>
      <c r="M1043" s="170" t="str">
        <f t="shared" si="319"/>
        <v>17.7080469210461+9.14687184866878i</v>
      </c>
      <c r="N1043" s="170" t="str">
        <f t="shared" si="303"/>
        <v>1+10235.8795331192i</v>
      </c>
      <c r="O1043" s="170" t="str">
        <f t="shared" si="304"/>
        <v>-28.0046445511745+14.9722759952529i</v>
      </c>
      <c r="P1043" s="170" t="str">
        <f t="shared" si="320"/>
        <v>-153282.418068572-286637.19571765i</v>
      </c>
      <c r="Q1043" s="170" t="str">
        <f t="shared" si="305"/>
        <v>-0.00913289494821534+0.00628762167657369i</v>
      </c>
      <c r="R1043" s="170" t="str">
        <f t="shared" si="306"/>
        <v>10000-18.1136628211766i</v>
      </c>
      <c r="S1043" s="170" t="str">
        <f t="shared" si="307"/>
        <v>-1485.32035133648i</v>
      </c>
      <c r="T1043" s="170" t="str">
        <f t="shared" si="316"/>
        <v>215.741225834262-1452.88508161895i</v>
      </c>
      <c r="U1043" s="170" t="str">
        <f t="shared" si="308"/>
        <v>-0.022709602719396+0.152935271749363i</v>
      </c>
      <c r="V1043" s="170"/>
    </row>
    <row r="1044" spans="1:22" x14ac:dyDescent="0.2">
      <c r="A1044" s="8"/>
      <c r="B1044" s="170">
        <f t="shared" si="317"/>
        <v>6.0349999999998927</v>
      </c>
      <c r="C1044" s="170">
        <f t="shared" si="318"/>
        <v>1083926.9140209369</v>
      </c>
      <c r="D1044" s="170">
        <f t="shared" si="309"/>
        <v>1083.9269140209369</v>
      </c>
      <c r="E1044" s="170">
        <f t="shared" si="310"/>
        <v>-39.216144666867628</v>
      </c>
      <c r="F1044" s="170">
        <f t="shared" si="311"/>
        <v>-215.07670064085255</v>
      </c>
      <c r="G1044" s="170">
        <f t="shared" si="312"/>
        <v>-16.31294111086569</v>
      </c>
      <c r="H1044" s="170">
        <f t="shared" si="313"/>
        <v>98.350962662967646</v>
      </c>
      <c r="I1044" s="170">
        <f t="shared" si="314"/>
        <v>-55.529085777733314</v>
      </c>
      <c r="J1044" s="170">
        <f t="shared" si="315"/>
        <v>-116.7257379778849</v>
      </c>
      <c r="K1044" s="170" t="str">
        <f t="shared" si="301"/>
        <v>1+10.8312908400496i</v>
      </c>
      <c r="L1044" s="170" t="str">
        <f t="shared" si="302"/>
        <v>1-1.57850320718802i</v>
      </c>
      <c r="M1044" s="170" t="str">
        <f t="shared" si="319"/>
        <v>18.0972273290045+9.25278763286158i</v>
      </c>
      <c r="N1044" s="170" t="str">
        <f t="shared" si="303"/>
        <v>1+10354.4054319828i</v>
      </c>
      <c r="O1044" s="170" t="str">
        <f t="shared" si="304"/>
        <v>-28.680249512811+15.1456467803065i</v>
      </c>
      <c r="P1044" s="170" t="str">
        <f t="shared" si="320"/>
        <v>-156852.847542411-296951.785699292i</v>
      </c>
      <c r="Q1044" s="170" t="str">
        <f t="shared" si="305"/>
        <v>-0.00895673280367057+0.00628945746655688i</v>
      </c>
      <c r="R1044" s="170" t="str">
        <f t="shared" si="306"/>
        <v>10000-17.9063174374465i</v>
      </c>
      <c r="S1044" s="170" t="str">
        <f t="shared" si="307"/>
        <v>-1468.31802987061i</v>
      </c>
      <c r="T1044" s="170" t="str">
        <f t="shared" si="316"/>
        <v>210.936486089245-1436.96813573447i</v>
      </c>
      <c r="U1044" s="170" t="str">
        <f t="shared" si="308"/>
        <v>-0.0222038406409732+0.151259803761523i</v>
      </c>
      <c r="V1044" s="170"/>
    </row>
    <row r="1045" spans="1:22" x14ac:dyDescent="0.2">
      <c r="A1045" s="8"/>
      <c r="B1045" s="170">
        <f t="shared" si="317"/>
        <v>6.0399999999998926</v>
      </c>
      <c r="C1045" s="170">
        <f t="shared" si="318"/>
        <v>1096478.1961429152</v>
      </c>
      <c r="D1045" s="170">
        <f t="shared" si="309"/>
        <v>1096.4781961429151</v>
      </c>
      <c r="E1045" s="170">
        <f t="shared" si="310"/>
        <v>-39.329190660070239</v>
      </c>
      <c r="F1045" s="170">
        <f t="shared" si="311"/>
        <v>-215.6043324618513</v>
      </c>
      <c r="G1045" s="170">
        <f t="shared" si="312"/>
        <v>-16.410804466697716</v>
      </c>
      <c r="H1045" s="170">
        <f t="shared" si="313"/>
        <v>98.256744703013894</v>
      </c>
      <c r="I1045" s="170">
        <f t="shared" si="314"/>
        <v>-55.739995126767951</v>
      </c>
      <c r="J1045" s="170">
        <f t="shared" si="315"/>
        <v>-117.34758775883741</v>
      </c>
      <c r="K1045" s="170" t="str">
        <f t="shared" si="301"/>
        <v>1+10.9567112769076i</v>
      </c>
      <c r="L1045" s="170" t="str">
        <f t="shared" si="302"/>
        <v>1-1.59678141287476i</v>
      </c>
      <c r="M1045" s="170" t="str">
        <f t="shared" si="319"/>
        <v>18.4954729132013+9.35992986403284i</v>
      </c>
      <c r="N1045" s="170" t="str">
        <f t="shared" si="303"/>
        <v>1+10474.3037960709i</v>
      </c>
      <c r="O1045" s="170" t="str">
        <f t="shared" si="304"/>
        <v>-29.3715913356038+15.3210251044356i</v>
      </c>
      <c r="P1045" s="170" t="str">
        <f t="shared" si="320"/>
        <v>-160506.443002423-307631.649598054i</v>
      </c>
      <c r="Q1045" s="170" t="str">
        <f t="shared" si="305"/>
        <v>-0.0087833729141138+0.0062892820214448i</v>
      </c>
      <c r="R1045" s="170" t="str">
        <f t="shared" si="306"/>
        <v>10000-17.7013455166972i</v>
      </c>
      <c r="S1045" s="170" t="str">
        <f t="shared" si="307"/>
        <v>-1451.51033236917i</v>
      </c>
      <c r="T1045" s="170" t="str">
        <f t="shared" si="316"/>
        <v>206.236439860775-1421.20983378426i</v>
      </c>
      <c r="U1045" s="170" t="str">
        <f t="shared" si="308"/>
        <v>-0.0217090989327132+0.149601035135185i</v>
      </c>
      <c r="V1045" s="170"/>
    </row>
    <row r="1046" spans="1:22" x14ac:dyDescent="0.2">
      <c r="A1046" s="8"/>
      <c r="B1046" s="170">
        <f t="shared" si="317"/>
        <v>6.0449999999998925</v>
      </c>
      <c r="C1046" s="170">
        <f t="shared" si="318"/>
        <v>1109174.8152621281</v>
      </c>
      <c r="D1046" s="170">
        <f t="shared" si="309"/>
        <v>1109.174815262128</v>
      </c>
      <c r="E1046" s="170">
        <f t="shared" si="310"/>
        <v>-39.442066103777329</v>
      </c>
      <c r="F1046" s="170">
        <f t="shared" si="311"/>
        <v>-216.12867687651951</v>
      </c>
      <c r="G1046" s="170">
        <f t="shared" si="312"/>
        <v>-16.508715442127155</v>
      </c>
      <c r="H1046" s="170">
        <f t="shared" si="313"/>
        <v>98.163559353224599</v>
      </c>
      <c r="I1046" s="170">
        <f t="shared" si="314"/>
        <v>-55.950781545904483</v>
      </c>
      <c r="J1046" s="170">
        <f t="shared" si="315"/>
        <v>-117.96511752329491</v>
      </c>
      <c r="K1046" s="170" t="str">
        <f t="shared" si="301"/>
        <v>1+11.0835840139775i</v>
      </c>
      <c r="L1046" s="170" t="str">
        <f t="shared" si="302"/>
        <v>1-1.6152712702082i</v>
      </c>
      <c r="M1046" s="170" t="str">
        <f t="shared" si="319"/>
        <v>18.9029948287167+9.4683127437693i</v>
      </c>
      <c r="N1046" s="170" t="str">
        <f t="shared" si="303"/>
        <v>1+10595.5905177817i</v>
      </c>
      <c r="O1046" s="170" t="str">
        <f t="shared" si="304"/>
        <v>-30.0790365781382+15.4984342138472i</v>
      </c>
      <c r="P1046" s="170" t="str">
        <f t="shared" si="320"/>
        <v>-164245.141633281-318689.656317116i</v>
      </c>
      <c r="Q1046" s="170" t="str">
        <f t="shared" si="305"/>
        <v>-0.00861279337007831+0.00628716236216179i</v>
      </c>
      <c r="R1046" s="170" t="str">
        <f t="shared" si="306"/>
        <v>10000-17.4987198901228i</v>
      </c>
      <c r="S1046" s="170" t="str">
        <f t="shared" si="307"/>
        <v>-1434.89503099007i</v>
      </c>
      <c r="T1046" s="170" t="str">
        <f t="shared" si="316"/>
        <v>201.638907877789-1405.60912201647i</v>
      </c>
      <c r="U1046" s="170" t="str">
        <f t="shared" si="308"/>
        <v>-0.021225148197662+0.147958854949102i</v>
      </c>
      <c r="V1046" s="170"/>
    </row>
    <row r="1047" spans="1:22" x14ac:dyDescent="0.2">
      <c r="A1047" s="8"/>
      <c r="B1047" s="170">
        <f t="shared" si="317"/>
        <v>6.0499999999998924</v>
      </c>
      <c r="C1047" s="170">
        <f t="shared" si="318"/>
        <v>1122018.4543016874</v>
      </c>
      <c r="D1047" s="170">
        <f t="shared" si="309"/>
        <v>1122.0184543016874</v>
      </c>
      <c r="E1047" s="170">
        <f t="shared" si="310"/>
        <v>-39.554771058165457</v>
      </c>
      <c r="F1047" s="170">
        <f t="shared" si="311"/>
        <v>-216.6497077740519</v>
      </c>
      <c r="G1047" s="170">
        <f t="shared" si="312"/>
        <v>-16.606672998009081</v>
      </c>
      <c r="H1047" s="170">
        <f t="shared" si="313"/>
        <v>98.071396308781061</v>
      </c>
      <c r="I1047" s="170">
        <f t="shared" si="314"/>
        <v>-56.161444056174538</v>
      </c>
      <c r="J1047" s="170">
        <f t="shared" si="315"/>
        <v>-118.57831146527084</v>
      </c>
      <c r="K1047" s="170" t="str">
        <f t="shared" si="301"/>
        <v>1+11.2119258681031i</v>
      </c>
      <c r="L1047" s="170" t="str">
        <f t="shared" si="302"/>
        <v>1-1.6339752299989i</v>
      </c>
      <c r="M1047" s="170" t="str">
        <f t="shared" si="319"/>
        <v>19.3200091490644+9.5779506381042i</v>
      </c>
      <c r="N1047" s="170" t="str">
        <f t="shared" si="303"/>
        <v>1+10718.281673539i</v>
      </c>
      <c r="O1047" s="170" t="str">
        <f t="shared" si="304"/>
        <v>-30.8029603372461+15.6778976239265i</v>
      </c>
      <c r="P1047" s="170" t="str">
        <f t="shared" si="320"/>
        <v>-168070.925742489-330139.12737583i</v>
      </c>
      <c r="Q1047" s="170" t="str">
        <f t="shared" si="305"/>
        <v>-0.00844497154193398+0.00628316422862158i</v>
      </c>
      <c r="R1047" s="170" t="str">
        <f t="shared" si="306"/>
        <v>10000-17.2984136999158i</v>
      </c>
      <c r="S1047" s="170" t="str">
        <f t="shared" si="307"/>
        <v>-1418.4699233931i</v>
      </c>
      <c r="T1047" s="170" t="str">
        <f t="shared" si="316"/>
        <v>197.141751729328-1390.1649348879i</v>
      </c>
      <c r="U1047" s="170" t="str">
        <f t="shared" si="308"/>
        <v>-0.0207517633399293+0.146333151040832i</v>
      </c>
      <c r="V1047" s="170"/>
    </row>
    <row r="1048" spans="1:22" x14ac:dyDescent="0.2">
      <c r="A1048" s="8"/>
      <c r="B1048" s="170">
        <f t="shared" si="317"/>
        <v>6.0549999999998922</v>
      </c>
      <c r="C1048" s="170">
        <f t="shared" si="318"/>
        <v>1135010.8156720358</v>
      </c>
      <c r="D1048" s="170">
        <f t="shared" si="309"/>
        <v>1135.0108156720357</v>
      </c>
      <c r="E1048" s="170">
        <f t="shared" si="310"/>
        <v>-39.66730566610687</v>
      </c>
      <c r="F1048" s="170">
        <f t="shared" si="311"/>
        <v>-217.16740033923418</v>
      </c>
      <c r="G1048" s="170">
        <f t="shared" si="312"/>
        <v>-16.704676116896657</v>
      </c>
      <c r="H1048" s="170">
        <f t="shared" si="313"/>
        <v>97.980245333707515</v>
      </c>
      <c r="I1048" s="170">
        <f t="shared" si="314"/>
        <v>-56.371981783003527</v>
      </c>
      <c r="J1048" s="170">
        <f t="shared" si="315"/>
        <v>-119.18715500552666</v>
      </c>
      <c r="K1048" s="170" t="str">
        <f t="shared" si="301"/>
        <v>1+11.3417538508581i</v>
      </c>
      <c r="L1048" s="170" t="str">
        <f t="shared" si="302"/>
        <v>1-1.65289577143648i</v>
      </c>
      <c r="M1048" s="170" t="str">
        <f t="shared" si="319"/>
        <v>19.7467369807568+9.68885807942162i</v>
      </c>
      <c r="N1048" s="170" t="str">
        <f t="shared" si="303"/>
        <v>1+10842.3935259225i</v>
      </c>
      <c r="O1048" s="170" t="str">
        <f t="shared" si="304"/>
        <v>-31.5437464468867+15.8594391223541i</v>
      </c>
      <c r="P1048" s="170" t="str">
        <f t="shared" si="320"/>
        <v>-171985.823811421-341993.852819943i</v>
      </c>
      <c r="Q1048" s="170" t="str">
        <f t="shared" si="305"/>
        <v>-0.00827988411867085+0.00627735207748548i</v>
      </c>
      <c r="R1048" s="170" t="str">
        <f t="shared" si="306"/>
        <v>10000-17.1004003957077i</v>
      </c>
      <c r="S1048" s="170" t="str">
        <f t="shared" si="307"/>
        <v>-1402.23283244804i</v>
      </c>
      <c r="T1048" s="170" t="str">
        <f t="shared" si="316"/>
        <v>192.742873300538-1374.87619590112i</v>
      </c>
      <c r="U1048" s="170" t="str">
        <f t="shared" si="308"/>
        <v>-0.0202887235053198+0.144723810094855i</v>
      </c>
      <c r="V1048" s="170"/>
    </row>
    <row r="1049" spans="1:22" x14ac:dyDescent="0.2">
      <c r="A1049" s="8"/>
      <c r="B1049" s="170">
        <f t="shared" si="317"/>
        <v>6.0599999999998921</v>
      </c>
      <c r="C1049" s="170">
        <f t="shared" si="318"/>
        <v>1148153.6214966001</v>
      </c>
      <c r="D1049" s="170">
        <f t="shared" si="309"/>
        <v>1148.1536214966002</v>
      </c>
      <c r="E1049" s="170">
        <f t="shared" si="310"/>
        <v>-39.779670151041813</v>
      </c>
      <c r="F1049" s="170">
        <f t="shared" si="311"/>
        <v>-217.68173104188659</v>
      </c>
      <c r="G1049" s="170">
        <f t="shared" si="312"/>
        <v>-16.802723802631331</v>
      </c>
      <c r="H1049" s="170">
        <f t="shared" si="313"/>
        <v>97.890096261624507</v>
      </c>
      <c r="I1049" s="170">
        <f t="shared" si="314"/>
        <v>-56.582393953673147</v>
      </c>
      <c r="J1049" s="170">
        <f t="shared" si="315"/>
        <v>-119.79163478026209</v>
      </c>
      <c r="K1049" s="170" t="str">
        <f t="shared" si="301"/>
        <v>1+11.4730851708012i</v>
      </c>
      <c r="L1049" s="170" t="str">
        <f t="shared" si="302"/>
        <v>1-1.67203540241821i</v>
      </c>
      <c r="M1049" s="170" t="str">
        <f t="shared" si="319"/>
        <v>20.183404580539+9.80104976838299i</v>
      </c>
      <c r="N1049" s="170" t="str">
        <f t="shared" si="303"/>
        <v>1+10967.9425258237i</v>
      </c>
      <c r="O1049" s="170" t="str">
        <f t="shared" si="304"/>
        <v>-32.3017876816608+16.043082772259i</v>
      </c>
      <c r="P1049" s="170" t="str">
        <f t="shared" si="320"/>
        <v>-175991.911570851-354268.107691043i</v>
      </c>
      <c r="Q1049" s="170" t="str">
        <f t="shared" si="305"/>
        <v>-0.00811750714614698+0.00626978908131024i</v>
      </c>
      <c r="R1049" s="170" t="str">
        <f t="shared" si="306"/>
        <v>10000-16.9046537310496i</v>
      </c>
      <c r="S1049" s="170" t="str">
        <f t="shared" si="307"/>
        <v>-1386.18160594607i</v>
      </c>
      <c r="T1049" s="170" t="str">
        <f t="shared" si="316"/>
        <v>188.440214206771-1359.74181841366i</v>
      </c>
      <c r="U1049" s="170" t="str">
        <f t="shared" si="308"/>
        <v>-0.0198358120217654+0.143130717727754i</v>
      </c>
      <c r="V1049" s="170"/>
    </row>
    <row r="1050" spans="1:22" x14ac:dyDescent="0.2">
      <c r="A1050" s="8"/>
      <c r="B1050" s="170">
        <f t="shared" si="317"/>
        <v>6.064999999999892</v>
      </c>
      <c r="C1050" s="170">
        <f t="shared" si="318"/>
        <v>1161448.6138400547</v>
      </c>
      <c r="D1050" s="170">
        <f t="shared" si="309"/>
        <v>1161.4486138400548</v>
      </c>
      <c r="E1050" s="170">
        <f t="shared" si="310"/>
        <v>-39.891864814808251</v>
      </c>
      <c r="F1050" s="170">
        <f t="shared" si="311"/>
        <v>-218.19267762547244</v>
      </c>
      <c r="G1050" s="170">
        <f t="shared" si="312"/>
        <v>-16.900815079938774</v>
      </c>
      <c r="H1050" s="170">
        <f t="shared" si="313"/>
        <v>97.800938996448295</v>
      </c>
      <c r="I1050" s="170">
        <f t="shared" si="314"/>
        <v>-56.792679894747025</v>
      </c>
      <c r="J1050" s="170">
        <f t="shared" si="315"/>
        <v>-120.39173862902415</v>
      </c>
      <c r="K1050" s="170" t="str">
        <f t="shared" si="301"/>
        <v>1+11.6059372357564i</v>
      </c>
      <c r="L1050" s="170" t="str">
        <f t="shared" si="302"/>
        <v>1-1.69139665988144i</v>
      </c>
      <c r="M1050" s="170" t="str">
        <f t="shared" si="319"/>
        <v>20.630243475352+9.91454057587496i</v>
      </c>
      <c r="N1050" s="170" t="str">
        <f t="shared" si="303"/>
        <v>1+11094.9453146267i</v>
      </c>
      <c r="O1050" s="170" t="str">
        <f t="shared" si="304"/>
        <v>-33.0774859650649+16.2288529154082i</v>
      </c>
      <c r="P1050" s="170" t="str">
        <f t="shared" si="320"/>
        <v>-180091.313101539-366976.669074812i</v>
      </c>
      <c r="Q1050" s="170" t="str">
        <f t="shared" si="305"/>
        <v>-0.00795781606475856+0.00626053712903252i</v>
      </c>
      <c r="R1050" s="170" t="str">
        <f t="shared" si="306"/>
        <v>10000-16.7111477599331i</v>
      </c>
      <c r="S1050" s="170" t="str">
        <f t="shared" si="307"/>
        <v>-1370.31411631452i</v>
      </c>
      <c r="T1050" s="170" t="str">
        <f t="shared" si="316"/>
        <v>184.231755226408-1344.76070642014i</v>
      </c>
      <c r="U1050" s="170" t="str">
        <f t="shared" si="308"/>
        <v>-0.0193928163396219+0.141553758570541i</v>
      </c>
      <c r="V1050" s="170"/>
    </row>
    <row r="1051" spans="1:22" x14ac:dyDescent="0.2">
      <c r="A1051" s="8"/>
      <c r="B1051" s="170">
        <f t="shared" si="317"/>
        <v>6.0699999999998919</v>
      </c>
      <c r="C1051" s="170">
        <f t="shared" si="318"/>
        <v>1174897.5549392381</v>
      </c>
      <c r="D1051" s="170">
        <f t="shared" si="309"/>
        <v>1174.897554939238</v>
      </c>
      <c r="E1051" s="170">
        <f t="shared" si="310"/>
        <v>-40.003890035432697</v>
      </c>
      <c r="F1051" s="170">
        <f t="shared" si="311"/>
        <v>-218.70021909491194</v>
      </c>
      <c r="G1051" s="170">
        <f t="shared" si="312"/>
        <v>-16.998948994030837</v>
      </c>
      <c r="H1051" s="170">
        <f t="shared" si="313"/>
        <v>97.712763513037061</v>
      </c>
      <c r="I1051" s="170">
        <f t="shared" si="314"/>
        <v>-57.00283902946353</v>
      </c>
      <c r="J1051" s="170">
        <f t="shared" si="315"/>
        <v>-120.98745558187488</v>
      </c>
      <c r="K1051" s="170" t="str">
        <f t="shared" si="301"/>
        <v>1+11.740327655121i</v>
      </c>
      <c r="L1051" s="170" t="str">
        <f t="shared" si="302"/>
        <v>1-1.71098211013988i</v>
      </c>
      <c r="M1051" s="170" t="str">
        <f t="shared" si="319"/>
        <v>21.0874905850925+10.0293455449811i</v>
      </c>
      <c r="N1051" s="170" t="str">
        <f t="shared" si="303"/>
        <v>1+11223.4187264135i</v>
      </c>
      <c r="O1051" s="170" t="str">
        <f t="shared" si="304"/>
        <v>-33.8712525825967+16.4167741754327i</v>
      </c>
      <c r="P1051" s="170" t="str">
        <f t="shared" si="320"/>
        <v>-184286.201960435-380134.833748422i</v>
      </c>
      <c r="Q1051" s="170" t="str">
        <f t="shared" si="305"/>
        <v>-0.00780078574649324+0.00624965682773901i</v>
      </c>
      <c r="R1051" s="170" t="str">
        <f t="shared" si="306"/>
        <v>10000-16.5198568333513i</v>
      </c>
      <c r="S1051" s="170" t="str">
        <f t="shared" si="307"/>
        <v>-1354.6282603348i</v>
      </c>
      <c r="T1051" s="170" t="str">
        <f t="shared" si="316"/>
        <v>180.115515732928-1329.9317553078i</v>
      </c>
      <c r="U1051" s="170" t="str">
        <f t="shared" si="308"/>
        <v>-0.0189595279718872+0.13999281634819i</v>
      </c>
      <c r="V1051" s="170"/>
    </row>
    <row r="1052" spans="1:22" x14ac:dyDescent="0.2">
      <c r="A1052" s="8"/>
      <c r="B1052" s="170">
        <f t="shared" si="317"/>
        <v>6.0749999999998918</v>
      </c>
      <c r="C1052" s="170">
        <f t="shared" si="318"/>
        <v>1188502.2274367237</v>
      </c>
      <c r="D1052" s="170">
        <f t="shared" si="309"/>
        <v>1188.5022274367236</v>
      </c>
      <c r="E1052" s="170">
        <f t="shared" si="310"/>
        <v>-40.115746264890085</v>
      </c>
      <c r="F1052" s="170">
        <f t="shared" si="311"/>
        <v>-219.20433570363113</v>
      </c>
      <c r="G1052" s="170">
        <f t="shared" si="312"/>
        <v>-17.097124610212749</v>
      </c>
      <c r="H1052" s="170">
        <f t="shared" si="313"/>
        <v>97.625559857787636</v>
      </c>
      <c r="I1052" s="170">
        <f t="shared" si="314"/>
        <v>-57.212870875102837</v>
      </c>
      <c r="J1052" s="170">
        <f t="shared" si="315"/>
        <v>-121.5787758458435</v>
      </c>
      <c r="K1052" s="170" t="str">
        <f t="shared" si="301"/>
        <v>1+11.8762742421997i</v>
      </c>
      <c r="L1052" s="170" t="str">
        <f t="shared" si="302"/>
        <v>1-1.73079434922375i</v>
      </c>
      <c r="M1052" s="170" t="str">
        <f t="shared" si="319"/>
        <v>21.5553883482308+10.145479892976i</v>
      </c>
      <c r="N1052" s="170" t="str">
        <f t="shared" si="303"/>
        <v>1+11353.3797901956i</v>
      </c>
      <c r="O1052" s="170" t="str">
        <f t="shared" si="304"/>
        <v>-34.6835083998233+16.6068714610923i</v>
      </c>
      <c r="P1052" s="170" t="str">
        <f t="shared" si="320"/>
        <v>-188578.802333141-393758.436448172i</v>
      </c>
      <c r="Q1052" s="170" t="str">
        <f t="shared" si="305"/>
        <v>-0.0076463905313278+0.00623720750566581i</v>
      </c>
      <c r="R1052" s="170" t="str">
        <f t="shared" si="306"/>
        <v>10000-16.330755595899i</v>
      </c>
      <c r="S1052" s="170" t="str">
        <f t="shared" si="307"/>
        <v>-1339.12195886372i</v>
      </c>
      <c r="T1052" s="170" t="str">
        <f t="shared" si="316"/>
        <v>176.089553126833-1315.25385258635i</v>
      </c>
      <c r="U1052" s="170" t="str">
        <f t="shared" si="308"/>
        <v>-0.0185357424344035+0.138447773956458i</v>
      </c>
      <c r="V1052" s="170"/>
    </row>
    <row r="1053" spans="1:22" x14ac:dyDescent="0.2">
      <c r="A1053" s="8"/>
      <c r="B1053" s="170">
        <f t="shared" si="317"/>
        <v>6.0799999999998917</v>
      </c>
      <c r="C1053" s="170">
        <f t="shared" si="318"/>
        <v>1202264.4346171145</v>
      </c>
      <c r="D1053" s="170">
        <f t="shared" si="309"/>
        <v>1202.2644346171144</v>
      </c>
      <c r="E1053" s="170">
        <f t="shared" si="310"/>
        <v>-40.227434026836917</v>
      </c>
      <c r="F1053" s="170">
        <f t="shared" si="311"/>
        <v>-219.70500893989029</v>
      </c>
      <c r="G1053" s="170">
        <f t="shared" si="312"/>
        <v>-17.195341013497089</v>
      </c>
      <c r="H1053" s="170">
        <f t="shared" si="313"/>
        <v>97.539318149182179</v>
      </c>
      <c r="I1053" s="170">
        <f t="shared" si="314"/>
        <v>-57.422775040334002</v>
      </c>
      <c r="J1053" s="170">
        <f t="shared" si="315"/>
        <v>-122.16569079070811</v>
      </c>
      <c r="K1053" s="170" t="str">
        <f t="shared" si="301"/>
        <v>1+12.0137950165653i</v>
      </c>
      <c r="L1053" s="170" t="str">
        <f t="shared" si="302"/>
        <v>1-1.75083600322388i</v>
      </c>
      <c r="M1053" s="170" t="str">
        <f t="shared" si="319"/>
        <v>22.0341848503542+10.2629590133414i</v>
      </c>
      <c r="N1053" s="170" t="str">
        <f t="shared" si="303"/>
        <v>1+11484.8457321715i</v>
      </c>
      <c r="O1053" s="170" t="str">
        <f t="shared" si="304"/>
        <v>-35.5146840855306+16.799169969576i</v>
      </c>
      <c r="P1053" s="170" t="str">
        <f t="shared" si="320"/>
        <v>-192971.390213194-407863.868779156i</v>
      </c>
      <c r="Q1053" s="170" t="str">
        <f t="shared" si="305"/>
        <v>-0.00749460426293662+0.0062232472163755i</v>
      </c>
      <c r="R1053" s="170" t="str">
        <f t="shared" si="306"/>
        <v>10000-16.143818982412i</v>
      </c>
      <c r="S1053" s="170" t="str">
        <f t="shared" si="307"/>
        <v>-1323.79315655779i</v>
      </c>
      <c r="T1053" s="170" t="str">
        <f t="shared" si="316"/>
        <v>172.151962267827-1300.72587859234i</v>
      </c>
      <c r="U1053" s="170" t="str">
        <f t="shared" si="308"/>
        <v>-0.0181212591860871+0.136918513536036i</v>
      </c>
      <c r="V1053" s="170"/>
    </row>
    <row r="1054" spans="1:22" x14ac:dyDescent="0.2">
      <c r="A1054" s="8"/>
      <c r="B1054" s="170">
        <f t="shared" si="317"/>
        <v>6.0849999999998916</v>
      </c>
      <c r="C1054" s="170">
        <f t="shared" si="318"/>
        <v>1216186.0006460662</v>
      </c>
      <c r="D1054" s="170">
        <f t="shared" si="309"/>
        <v>1216.1860006460661</v>
      </c>
      <c r="E1054" s="170">
        <f t="shared" si="310"/>
        <v>-40.338953914321145</v>
      </c>
      <c r="F1054" s="170">
        <f t="shared" si="311"/>
        <v>-220.20222151241336</v>
      </c>
      <c r="G1054" s="170">
        <f t="shared" si="312"/>
        <v>-17.293597308222186</v>
      </c>
      <c r="H1054" s="170">
        <f t="shared" si="313"/>
        <v>97.45402857828833</v>
      </c>
      <c r="I1054" s="170">
        <f t="shared" si="314"/>
        <v>-57.632551222543327</v>
      </c>
      <c r="J1054" s="170">
        <f t="shared" si="315"/>
        <v>-122.74819293412503</v>
      </c>
      <c r="K1054" s="170" t="str">
        <f t="shared" si="301"/>
        <v>1+12.1529082064474i</v>
      </c>
      <c r="L1054" s="170" t="str">
        <f t="shared" si="302"/>
        <v>1-1.77110972863979i</v>
      </c>
      <c r="M1054" s="170" t="str">
        <f t="shared" si="319"/>
        <v>22.5241339557053+10.3817984778076i</v>
      </c>
      <c r="N1054" s="170" t="str">
        <f t="shared" si="303"/>
        <v>1+11617.8339780091i</v>
      </c>
      <c r="O1054" s="170" t="str">
        <f t="shared" si="304"/>
        <v>-36.3652203400691+16.9936951898429i</v>
      </c>
      <c r="P1054" s="170" t="str">
        <f t="shared" si="320"/>
        <v>-197466.294608827-422468.098789453i</v>
      </c>
      <c r="Q1054" s="170" t="str">
        <f t="shared" si="305"/>
        <v>-0.00734540032368357+0.0062078327440572i</v>
      </c>
      <c r="R1054" s="170" t="str">
        <f t="shared" si="306"/>
        <v>10000-15.9590222146449i</v>
      </c>
      <c r="S1054" s="170" t="str">
        <f t="shared" si="307"/>
        <v>-1308.63982160088i</v>
      </c>
      <c r="T1054" s="170" t="str">
        <f t="shared" si="316"/>
        <v>168.300874907842-1286.34670716927i</v>
      </c>
      <c r="U1054" s="170" t="str">
        <f t="shared" si="308"/>
        <v>-0.0177158815692465+0.135404916544134i</v>
      </c>
      <c r="V1054" s="170"/>
    </row>
    <row r="1055" spans="1:22" x14ac:dyDescent="0.2">
      <c r="A1055" s="8"/>
      <c r="B1055" s="170">
        <f t="shared" si="317"/>
        <v>6.0899999999998915</v>
      </c>
      <c r="C1055" s="170">
        <f t="shared" si="318"/>
        <v>1230268.7708120761</v>
      </c>
      <c r="D1055" s="170">
        <f t="shared" si="309"/>
        <v>1230.2687708120761</v>
      </c>
      <c r="E1055" s="170">
        <f t="shared" si="310"/>
        <v>-40.450306587476234</v>
      </c>
      <c r="F1055" s="170">
        <f t="shared" si="311"/>
        <v>-220.69595733537048</v>
      </c>
      <c r="G1055" s="170">
        <f t="shared" si="312"/>
        <v>-17.391892617677833</v>
      </c>
      <c r="H1055" s="170">
        <f t="shared" si="313"/>
        <v>97.369681409213939</v>
      </c>
      <c r="I1055" s="170">
        <f t="shared" si="314"/>
        <v>-57.842199205154067</v>
      </c>
      <c r="J1055" s="170">
        <f t="shared" si="315"/>
        <v>-123.32627592615654</v>
      </c>
      <c r="K1055" s="170" t="str">
        <f t="shared" si="301"/>
        <v>1+12.2936322511487i</v>
      </c>
      <c r="L1055" s="170" t="str">
        <f t="shared" si="302"/>
        <v>1-1.79161821273184i</v>
      </c>
      <c r="M1055" s="170" t="str">
        <f t="shared" si="319"/>
        <v>23.0254954417855+10.5020140384169i</v>
      </c>
      <c r="N1055" s="170" t="str">
        <f t="shared" si="303"/>
        <v>1+11752.3621551566i</v>
      </c>
      <c r="O1055" s="170" t="str">
        <f t="shared" si="304"/>
        <v>-37.235568129019+17.1904729060004i</v>
      </c>
      <c r="P1055" s="170" t="str">
        <f t="shared" si="320"/>
        <v>-202065.898777853-437588.691232332i</v>
      </c>
      <c r="Q1055" s="170" t="str">
        <f t="shared" si="305"/>
        <v>-0.00719875166886592+0.00619101960989646i</v>
      </c>
      <c r="R1055" s="170" t="str">
        <f t="shared" si="306"/>
        <v>10000-15.776340797986i</v>
      </c>
      <c r="S1055" s="170" t="str">
        <f t="shared" si="307"/>
        <v>-1293.65994543485i</v>
      </c>
      <c r="T1055" s="170" t="str">
        <f t="shared" si="316"/>
        <v>164.534459125258-1272.11520632342i</v>
      </c>
      <c r="U1055" s="170" t="str">
        <f t="shared" si="308"/>
        <v>-0.0173194167500272+0.133906863823518i</v>
      </c>
      <c r="V1055" s="170"/>
    </row>
    <row r="1056" spans="1:22" x14ac:dyDescent="0.2">
      <c r="A1056" s="8"/>
      <c r="B1056" s="170">
        <f t="shared" si="317"/>
        <v>6.0949999999998914</v>
      </c>
      <c r="C1056" s="170">
        <f t="shared" si="318"/>
        <v>1244514.611771076</v>
      </c>
      <c r="D1056" s="170">
        <f t="shared" si="309"/>
        <v>1244.514611771076</v>
      </c>
      <c r="E1056" s="170">
        <f t="shared" si="310"/>
        <v>-40.561492771202133</v>
      </c>
      <c r="F1056" s="170">
        <f t="shared" si="311"/>
        <v>-221.18620151273666</v>
      </c>
      <c r="G1056" s="170">
        <f t="shared" si="312"/>
        <v>-17.490226083735575</v>
      </c>
      <c r="H1056" s="170">
        <f t="shared" si="313"/>
        <v>97.286266979516654</v>
      </c>
      <c r="I1056" s="170">
        <f t="shared" si="314"/>
        <v>-58.051718854937704</v>
      </c>
      <c r="J1056" s="170">
        <f t="shared" si="315"/>
        <v>-123.89993453322001</v>
      </c>
      <c r="K1056" s="170" t="str">
        <f t="shared" si="301"/>
        <v>1+12.4359858034889i</v>
      </c>
      <c r="L1056" s="170" t="str">
        <f t="shared" si="302"/>
        <v>1-1.81236417387737i</v>
      </c>
      <c r="M1056" s="170" t="str">
        <f t="shared" si="319"/>
        <v>23.5385351370909+10.6236216296115i</v>
      </c>
      <c r="N1056" s="170" t="str">
        <f t="shared" si="303"/>
        <v>1+11888.448095178i</v>
      </c>
      <c r="O1056" s="170" t="str">
        <f t="shared" si="304"/>
        <v>-38.1261889222984+17.3895292007214i</v>
      </c>
      <c r="P1056" s="170" t="str">
        <f t="shared" si="320"/>
        <v>-206772.641491281-453243.828540494i</v>
      </c>
      <c r="Q1056" s="170" t="str">
        <f t="shared" si="305"/>
        <v>-0.00705463086018939+0.00617286207946138i</v>
      </c>
      <c r="R1056" s="170" t="str">
        <f t="shared" si="306"/>
        <v>10000-15.5957505182116i</v>
      </c>
      <c r="S1056" s="170" t="str">
        <f t="shared" si="307"/>
        <v>-1278.85154249335i</v>
      </c>
      <c r="T1056" s="170" t="str">
        <f t="shared" si="316"/>
        <v>160.850918760795-1258.03023885652i</v>
      </c>
      <c r="U1056" s="170" t="str">
        <f t="shared" si="308"/>
        <v>-0.0169316756590311+0.132424235669108i</v>
      </c>
      <c r="V1056" s="170"/>
    </row>
    <row r="1057" spans="1:22" x14ac:dyDescent="0.2">
      <c r="A1057" s="8"/>
      <c r="B1057" s="170">
        <f t="shared" si="317"/>
        <v>6.0999999999998913</v>
      </c>
      <c r="C1057" s="170">
        <f t="shared" si="318"/>
        <v>1258925.4117938546</v>
      </c>
      <c r="D1057" s="170">
        <f t="shared" si="309"/>
        <v>1258.9254117938547</v>
      </c>
      <c r="E1057" s="170">
        <f t="shared" si="310"/>
        <v>-40.672513252838947</v>
      </c>
      <c r="F1057" s="170">
        <f t="shared" si="311"/>
        <v>-221.67294032206661</v>
      </c>
      <c r="G1057" s="170">
        <f t="shared" si="312"/>
        <v>-17.588596866485805</v>
      </c>
      <c r="H1057" s="170">
        <f t="shared" si="313"/>
        <v>97.203775700572962</v>
      </c>
      <c r="I1057" s="170">
        <f t="shared" si="314"/>
        <v>-58.261110119324755</v>
      </c>
      <c r="J1057" s="170">
        <f t="shared" si="315"/>
        <v>-124.46916462149365</v>
      </c>
      <c r="K1057" s="170" t="str">
        <f t="shared" si="301"/>
        <v>1+12.5799877322772i</v>
      </c>
      <c r="L1057" s="170" t="str">
        <f t="shared" si="302"/>
        <v>1-1.83335036193106i</v>
      </c>
      <c r="M1057" s="170" t="str">
        <f t="shared" si="319"/>
        <v>24.0635250620587+10.7466373703461i</v>
      </c>
      <c r="N1057" s="170" t="str">
        <f t="shared" si="303"/>
        <v>1+12026.1098361173i</v>
      </c>
      <c r="O1057" s="170" t="str">
        <f t="shared" si="304"/>
        <v>-39.0375549388409+17.5908904587024i</v>
      </c>
      <c r="P1057" s="170" t="str">
        <f t="shared" si="320"/>
        <v>-211589.018326402-469452.332537505i</v>
      </c>
      <c r="Q1057" s="170" t="str">
        <f t="shared" si="305"/>
        <v>-0.00691301009845134+0.00615341317105172i</v>
      </c>
      <c r="R1057" s="170" t="str">
        <f t="shared" si="306"/>
        <v>10000-15.4172274382756i</v>
      </c>
      <c r="S1057" s="170" t="str">
        <f t="shared" si="307"/>
        <v>-1264.2126499386i</v>
      </c>
      <c r="T1057" s="170" t="str">
        <f t="shared" si="316"/>
        <v>157.24849285547-1244.09066297557i</v>
      </c>
      <c r="U1057" s="170" t="str">
        <f t="shared" si="308"/>
        <v>-0.0165524729321548+0.130956911892165i</v>
      </c>
      <c r="V1057" s="170"/>
    </row>
    <row r="1058" spans="1:22" x14ac:dyDescent="0.2">
      <c r="A1058" s="8"/>
      <c r="B1058" s="170">
        <f t="shared" si="317"/>
        <v>6.1049999999998912</v>
      </c>
      <c r="C1058" s="170">
        <f t="shared" si="318"/>
        <v>1273503.0810163454</v>
      </c>
      <c r="D1058" s="170">
        <f t="shared" si="309"/>
        <v>1273.5030810163455</v>
      </c>
      <c r="E1058" s="170">
        <f t="shared" si="310"/>
        <v>-40.783368879836303</v>
      </c>
      <c r="F1058" s="170">
        <f t="shared" si="311"/>
        <v>-222.15616119772483</v>
      </c>
      <c r="G1058" s="170">
        <f t="shared" si="312"/>
        <v>-17.687004143879403</v>
      </c>
      <c r="H1058" s="170">
        <f t="shared" si="313"/>
        <v>97.122198057904271</v>
      </c>
      <c r="I1058" s="170">
        <f t="shared" si="314"/>
        <v>-58.470373023715709</v>
      </c>
      <c r="J1058" s="170">
        <f t="shared" si="315"/>
        <v>-125.03396313982056</v>
      </c>
      <c r="K1058" s="170" t="str">
        <f t="shared" si="301"/>
        <v>1+12.7256571248131i</v>
      </c>
      <c r="L1058" s="170" t="str">
        <f t="shared" si="302"/>
        <v>1-1.85457955858941i</v>
      </c>
      <c r="M1058" s="170" t="str">
        <f t="shared" si="319"/>
        <v>24.6007435732961+10.8710775662237i</v>
      </c>
      <c r="N1058" s="170" t="str">
        <f t="shared" si="303"/>
        <v>1+12165.3656248891i</v>
      </c>
      <c r="O1058" s="170" t="str">
        <f t="shared" si="304"/>
        <v>-39.9701493969716+17.7945833701598i</v>
      </c>
      <c r="P1058" s="170" t="str">
        <f t="shared" si="320"/>
        <v>-216517.582989962-486233.68691223i</v>
      </c>
      <c r="Q1058" s="170" t="str">
        <f t="shared" si="305"/>
        <v>-0.00677386125541451+0.00613272466496004i</v>
      </c>
      <c r="R1058" s="170" t="str">
        <f t="shared" si="306"/>
        <v>10000-15.2407478951372i</v>
      </c>
      <c r="S1058" s="170" t="str">
        <f t="shared" si="307"/>
        <v>-1249.74132740125i</v>
      </c>
      <c r="T1058" s="170" t="str">
        <f t="shared" si="316"/>
        <v>153.725455090966-1230.29533288056i</v>
      </c>
      <c r="U1058" s="170" t="str">
        <f t="shared" si="308"/>
        <v>-0.0161816268516807+0.129504771882164i</v>
      </c>
      <c r="V1058" s="170"/>
    </row>
    <row r="1059" spans="1:22" x14ac:dyDescent="0.2">
      <c r="A1059" s="8"/>
      <c r="B1059" s="170">
        <f t="shared" si="317"/>
        <v>6.1099999999998911</v>
      </c>
      <c r="C1059" s="170">
        <f t="shared" si="318"/>
        <v>1288249.5516928115</v>
      </c>
      <c r="D1059" s="170">
        <f t="shared" si="309"/>
        <v>1288.2495516928116</v>
      </c>
      <c r="E1059" s="170">
        <f t="shared" si="310"/>
        <v>-40.894060557424297</v>
      </c>
      <c r="F1059" s="170">
        <f t="shared" si="311"/>
        <v>-222.63585271359895</v>
      </c>
      <c r="G1059" s="170">
        <f t="shared" si="312"/>
        <v>-17.785447111376051</v>
      </c>
      <c r="H1059" s="170">
        <f t="shared" si="313"/>
        <v>97.041524611465391</v>
      </c>
      <c r="I1059" s="170">
        <f t="shared" si="314"/>
        <v>-58.679507668800348</v>
      </c>
      <c r="J1059" s="170">
        <f t="shared" si="315"/>
        <v>-125.59432810213356</v>
      </c>
      <c r="K1059" s="170" t="str">
        <f t="shared" si="301"/>
        <v>1+12.873013289417i</v>
      </c>
      <c r="L1059" s="170" t="str">
        <f t="shared" si="302"/>
        <v>1-1.87605457775943i</v>
      </c>
      <c r="M1059" s="170" t="str">
        <f t="shared" si="319"/>
        <v>25.1504755111687+10.9969587116576i</v>
      </c>
      <c r="N1059" s="170" t="str">
        <f t="shared" si="303"/>
        <v>1+12306.2339196974i</v>
      </c>
      <c r="O1059" s="170" t="str">
        <f t="shared" si="304"/>
        <v>-40.9244667706164+18.0006349343685i</v>
      </c>
      <c r="P1059" s="170" t="str">
        <f t="shared" si="320"/>
        <v>-221560.948672186-503608.060483154i</v>
      </c>
      <c r="Q1059" s="170" t="str">
        <f t="shared" si="305"/>
        <v>-0.00663715590485485+0.00611084711359102i</v>
      </c>
      <c r="R1059" s="170" t="str">
        <f t="shared" si="306"/>
        <v>10000-15.0662884966242i</v>
      </c>
      <c r="S1059" s="170" t="str">
        <f t="shared" si="307"/>
        <v>-1235.43565672318i</v>
      </c>
      <c r="T1059" s="170" t="str">
        <f t="shared" si="316"/>
        <v>150.2801132328-1216.64309933063i</v>
      </c>
      <c r="U1059" s="170" t="str">
        <f t="shared" si="308"/>
        <v>-0.0158189592876632+0.128067694666382i</v>
      </c>
      <c r="V1059" s="170"/>
    </row>
    <row r="1060" spans="1:22" x14ac:dyDescent="0.2">
      <c r="A1060" s="8"/>
      <c r="B1060" s="170">
        <f t="shared" si="317"/>
        <v>6.114999999999891</v>
      </c>
      <c r="C1060" s="170">
        <f t="shared" si="318"/>
        <v>1303166.7784519733</v>
      </c>
      <c r="D1060" s="170">
        <f t="shared" si="309"/>
        <v>1303.1667784519734</v>
      </c>
      <c r="E1060" s="170">
        <f t="shared" si="310"/>
        <v>-41.00458924628866</v>
      </c>
      <c r="F1060" s="170">
        <f t="shared" si="311"/>
        <v>-223.11200456533905</v>
      </c>
      <c r="G1060" s="170">
        <f t="shared" si="312"/>
        <v>-17.883924981598206</v>
      </c>
      <c r="H1060" s="170">
        <f t="shared" si="313"/>
        <v>96.96174599589402</v>
      </c>
      <c r="I1060" s="170">
        <f t="shared" si="314"/>
        <v>-58.888514227886866</v>
      </c>
      <c r="J1060" s="170">
        <f t="shared" si="315"/>
        <v>-126.15025856944503</v>
      </c>
      <c r="K1060" s="170" t="str">
        <f t="shared" si="301"/>
        <v>1+13.0220757579889i</v>
      </c>
      <c r="L1060" s="170" t="str">
        <f t="shared" si="302"/>
        <v>1-1.89777826593167i</v>
      </c>
      <c r="M1060" s="170" t="str">
        <f t="shared" si="319"/>
        <v>25.713012350827+11.1242974920572i</v>
      </c>
      <c r="N1060" s="170" t="str">
        <f t="shared" si="303"/>
        <v>1+12448.7333924822i</v>
      </c>
      <c r="O1060" s="170" t="str">
        <f t="shared" si="304"/>
        <v>-41.9010130514792+18.2090724632401i</v>
      </c>
      <c r="P1060" s="170" t="str">
        <f t="shared" si="320"/>
        <v>-226721.789432317-521596.331280318i</v>
      </c>
      <c r="Q1060" s="170" t="str">
        <f t="shared" si="305"/>
        <v>-0.00650286535277067+0.00608782985239i</v>
      </c>
      <c r="R1060" s="170" t="str">
        <f t="shared" si="306"/>
        <v>10000-14.893826118332i</v>
      </c>
      <c r="S1060" s="170" t="str">
        <f t="shared" si="307"/>
        <v>-1221.29374170323i</v>
      </c>
      <c r="T1060" s="170" t="str">
        <f t="shared" si="316"/>
        <v>146.910808576569-1203.13281018913i</v>
      </c>
      <c r="U1060" s="170" t="str">
        <f t="shared" si="308"/>
        <v>-0.0154642956396389+0.126645558967277i</v>
      </c>
      <c r="V1060" s="170"/>
    </row>
    <row r="1061" spans="1:22" x14ac:dyDescent="0.2">
      <c r="A1061" s="8"/>
      <c r="B1061" s="170">
        <f t="shared" si="317"/>
        <v>6.1199999999998909</v>
      </c>
      <c r="C1061" s="170">
        <f t="shared" si="318"/>
        <v>1318256.7385560772</v>
      </c>
      <c r="D1061" s="170">
        <f t="shared" si="309"/>
        <v>1318.2567385560772</v>
      </c>
      <c r="E1061" s="170">
        <f t="shared" si="310"/>
        <v>-41.114955960254363</v>
      </c>
      <c r="F1061" s="170">
        <f t="shared" si="311"/>
        <v>-223.58460755214864</v>
      </c>
      <c r="G1061" s="170">
        <f t="shared" si="312"/>
        <v>-17.982436983990091</v>
      </c>
      <c r="H1061" s="170">
        <f t="shared" si="313"/>
        <v>96.882852920723806</v>
      </c>
      <c r="I1061" s="170">
        <f t="shared" si="314"/>
        <v>-59.097392944244454</v>
      </c>
      <c r="J1061" s="170">
        <f t="shared" si="315"/>
        <v>-126.70175463142483</v>
      </c>
      <c r="K1061" s="170" t="str">
        <f t="shared" ref="K1061:K1124" si="321">COMPLEX(1,2*PI()*C1061*esr*Cout)</f>
        <v>1+13.1728642885975i</v>
      </c>
      <c r="L1061" s="170" t="str">
        <f t="shared" ref="L1061:L1124" si="322">COMPLEX(1,-2*PI()*C1061*(1-Dmax)^2*Lout*10^-6/Req)</f>
        <v>1-1.91975350255746i</v>
      </c>
      <c r="M1061" s="170" t="str">
        <f t="shared" si="319"/>
        <v>26.2886523567491+11.25311078604i</v>
      </c>
      <c r="N1061" s="170" t="str">
        <f t="shared" ref="N1061:N1124" si="323">COMPLEX(1,2*PI()*C1061*(Rd+Rs+esr)*Req*Cout/(Req+Rd+Rs))</f>
        <v>1+12592.8829313941i</v>
      </c>
      <c r="O1061" s="170" t="str">
        <f t="shared" ref="O1061:O1124" si="324">IMSUM(COMPLEX(1,2*PI()*C1061/(Qd*ws)),IMPRODUCT(COMPLEX(0,2*PI()*C1061/ws),COMPLEX(0,2*PI()*C1061/ws)))</f>
        <v>-42.9003060173238+18.4199235849434i</v>
      </c>
      <c r="P1061" s="170" t="str">
        <f t="shared" si="320"/>
        <v>-232002.841616435-540220.111473556i</v>
      </c>
      <c r="Q1061" s="170" t="str">
        <f t="shared" ref="Q1061:Q1124" si="325">IMPRODUCT(Ap,IMDIV(M1061,P1061))</f>
        <v>-0.00637096066674284+0.00606372101152905i</v>
      </c>
      <c r="R1061" s="170" t="str">
        <f t="shared" ref="R1061:R1124" si="326">IMSUM(Rz*10^3,IMDIV(1,COMPLEX(0,(2*PI()*C1061*Cz*10^-9))))</f>
        <v>10000-14.7233379005595i</v>
      </c>
      <c r="S1061" s="170" t="str">
        <f t="shared" ref="S1061:S1124" si="327">IMDIV(1,COMPLEX(0,(2*PI()*C1061*Cp*10^-12)))</f>
        <v>-1207.31370784588i</v>
      </c>
      <c r="T1061" s="170" t="str">
        <f t="shared" si="316"/>
        <v>143.615915397631-1189.76331094841i</v>
      </c>
      <c r="U1061" s="170" t="str">
        <f t="shared" ref="U1061:U1124" si="328">IMPRODUCT(-Rs*g/(Rs+Rd),T1061)</f>
        <v>-0.015117464778698+0.125238243257728i</v>
      </c>
      <c r="V1061" s="170"/>
    </row>
    <row r="1062" spans="1:22" x14ac:dyDescent="0.2">
      <c r="A1062" s="8"/>
      <c r="B1062" s="170">
        <f t="shared" si="317"/>
        <v>6.1249999999998908</v>
      </c>
      <c r="C1062" s="170">
        <f t="shared" si="318"/>
        <v>1333521.4321629901</v>
      </c>
      <c r="D1062" s="170">
        <f t="shared" ref="D1062:D1125" si="329">C1062/1000</f>
        <v>1333.5214321629901</v>
      </c>
      <c r="E1062" s="170">
        <f t="shared" ref="E1062:E1125" si="330">20*LOG(IMABS(Q1062))</f>
        <v>-41.225161763982008</v>
      </c>
      <c r="F1062" s="170">
        <f t="shared" ref="F1062:F1125" si="331">IF(180/PI()*IMARGUMENT(Q1062)&gt;0,180/PI()*IMARGUMENT(Q1062)-360,180/PI()*IMARGUMENT(Q1062))</f>
        <v>-224.05365355817241</v>
      </c>
      <c r="G1062" s="170">
        <f t="shared" ref="G1062:G1125" si="332">20*LOG(IMABS(U1062))</f>
        <v>-18.080982364482853</v>
      </c>
      <c r="H1062" s="170">
        <f t="shared" ref="H1062:H1125" si="333">180/PI()*IMARGUMENT(U1062)</f>
        <v>96.804836170562666</v>
      </c>
      <c r="I1062" s="170">
        <f t="shared" ref="I1062:I1125" si="334">E1062+G1062</f>
        <v>-59.306144128464865</v>
      </c>
      <c r="J1062" s="170">
        <f t="shared" ref="J1062:J1125" si="335">F1062+H1062</f>
        <v>-127.24881738760975</v>
      </c>
      <c r="K1062" s="170" t="str">
        <f t="shared" si="321"/>
        <v>1+13.3253988680991i</v>
      </c>
      <c r="L1062" s="170" t="str">
        <f t="shared" si="322"/>
        <v>1-1.9419832004306i</v>
      </c>
      <c r="M1062" s="170" t="str">
        <f t="shared" si="319"/>
        <v>26.8777007408854+11.3834156676685i</v>
      </c>
      <c r="N1062" s="170" t="str">
        <f t="shared" si="323"/>
        <v>1+12738.7016432984i</v>
      </c>
      <c r="O1062" s="170" t="str">
        <f t="shared" si="324"/>
        <v>-43.922875506508+18.6332162475661i</v>
      </c>
      <c r="P1062" s="170" t="str">
        <f t="shared" si="320"/>
        <v>-237406.905308311-559501.773176897i</v>
      </c>
      <c r="Q1062" s="170" t="str">
        <f t="shared" si="325"/>
        <v>-0.00624141270443622+0.00603856752830245i</v>
      </c>
      <c r="R1062" s="170" t="str">
        <f t="shared" si="326"/>
        <v>10000-14.5548012452779i</v>
      </c>
      <c r="S1062" s="170" t="str">
        <f t="shared" si="327"/>
        <v>-1193.49370211279i</v>
      </c>
      <c r="T1062" s="170" t="str">
        <f t="shared" ref="T1062:T1125" si="336">IMDIV(IMPRODUCT(R1062,S1062),IMSUM(R1062,S1062))</f>
        <v>140.39384040447-1176.53344523466i</v>
      </c>
      <c r="U1062" s="170" t="str">
        <f t="shared" si="328"/>
        <v>-0.0147782989899442+0.123845625814175i</v>
      </c>
      <c r="V1062" s="170"/>
    </row>
    <row r="1063" spans="1:22" x14ac:dyDescent="0.2">
      <c r="A1063" s="8"/>
      <c r="B1063" s="170">
        <f t="shared" ref="B1063:B1126" si="337">B1062+0.005</f>
        <v>6.1299999999998906</v>
      </c>
      <c r="C1063" s="170">
        <f t="shared" ref="C1063:C1126" si="338">10^B1063</f>
        <v>1348962.8825913158</v>
      </c>
      <c r="D1063" s="170">
        <f t="shared" si="329"/>
        <v>1348.9628825913157</v>
      </c>
      <c r="E1063" s="170">
        <f t="shared" si="330"/>
        <v>-41.335207770678949</v>
      </c>
      <c r="F1063" s="170">
        <f t="shared" si="331"/>
        <v>-224.51913553350477</v>
      </c>
      <c r="G1063" s="170">
        <f t="shared" si="332"/>
        <v>-18.179560385164987</v>
      </c>
      <c r="H1063" s="170">
        <f t="shared" si="333"/>
        <v>96.727686605236514</v>
      </c>
      <c r="I1063" s="170">
        <f t="shared" si="334"/>
        <v>-59.514768155843939</v>
      </c>
      <c r="J1063" s="170">
        <f t="shared" si="335"/>
        <v>-127.79144892826825</v>
      </c>
      <c r="K1063" s="170" t="str">
        <f t="shared" si="321"/>
        <v>1+13.4796997147872i</v>
      </c>
      <c r="L1063" s="170" t="str">
        <f t="shared" si="322"/>
        <v>1-1.96447030607348i</v>
      </c>
      <c r="M1063" s="170" t="str">
        <f t="shared" ref="M1063:M1126" si="339">IMPRODUCT(K1063,L1063)</f>
        <v>27.4804698244866+11.5152294087137i</v>
      </c>
      <c r="N1063" s="170" t="str">
        <f t="shared" si="323"/>
        <v>1+12886.2088563075i</v>
      </c>
      <c r="O1063" s="170" t="str">
        <f t="shared" si="324"/>
        <v>-44.9692636989103+18.8489787228196i</v>
      </c>
      <c r="P1063" s="170" t="str">
        <f t="shared" ref="P1063:P1126" si="340">IMPRODUCT(N1063,O1063)</f>
        <v>-242936.845814048-579464.475159802i</v>
      </c>
      <c r="Q1063" s="170" t="str">
        <f t="shared" si="325"/>
        <v>-0.00611419214123821+0.00601241516018304i</v>
      </c>
      <c r="R1063" s="170" t="str">
        <f t="shared" si="326"/>
        <v>10000-14.3881938131361i</v>
      </c>
      <c r="S1063" s="170" t="str">
        <f t="shared" si="327"/>
        <v>-1179.83189267716i</v>
      </c>
      <c r="T1063" s="170" t="str">
        <f t="shared" si="336"/>
        <v>137.243022196023-1163.44205529345i</v>
      </c>
      <c r="U1063" s="170" t="str">
        <f t="shared" si="328"/>
        <v>-0.0144466339153709+0.122467584767732i</v>
      </c>
      <c r="V1063" s="170"/>
    </row>
    <row r="1064" spans="1:22" x14ac:dyDescent="0.2">
      <c r="A1064" s="8"/>
      <c r="B1064" s="170">
        <f t="shared" si="337"/>
        <v>6.1349999999998905</v>
      </c>
      <c r="C1064" s="170">
        <f t="shared" si="338"/>
        <v>1364583.1365885828</v>
      </c>
      <c r="D1064" s="170">
        <f t="shared" si="329"/>
        <v>1364.5831365885829</v>
      </c>
      <c r="E1064" s="170">
        <f t="shared" si="330"/>
        <v>-41.445095139830038</v>
      </c>
      <c r="F1064" s="170">
        <f t="shared" si="331"/>
        <v>-224.98104747485777</v>
      </c>
      <c r="G1064" s="170">
        <f t="shared" si="332"/>
        <v>-18.278170323958541</v>
      </c>
      <c r="H1064" s="170">
        <f t="shared" si="333"/>
        <v>96.651395159901227</v>
      </c>
      <c r="I1064" s="170">
        <f t="shared" si="334"/>
        <v>-59.723265463788579</v>
      </c>
      <c r="J1064" s="170">
        <f t="shared" si="335"/>
        <v>-128.32965231495655</v>
      </c>
      <c r="K1064" s="170" t="str">
        <f t="shared" si="321"/>
        <v>1+13.6357872810717i</v>
      </c>
      <c r="L1064" s="170" t="str">
        <f t="shared" si="322"/>
        <v>1-1.98721780012759i</v>
      </c>
      <c r="M1064" s="170" t="str">
        <f t="shared" si="339"/>
        <v>28.0972792036991+11.6485694809441i</v>
      </c>
      <c r="N1064" s="170" t="str">
        <f t="shared" si="323"/>
        <v>1+13035.4241223426i</v>
      </c>
      <c r="O1064" s="170" t="str">
        <f t="shared" si="324"/>
        <v>-46.040025403401+19.0672396097863i</v>
      </c>
      <c r="P1064" s="170" t="str">
        <f t="shared" si="340"/>
        <v>-248595.595181298-600132.19049715i</v>
      </c>
      <c r="Q1064" s="170" t="str">
        <f t="shared" si="325"/>
        <v>-0.00598926949702868+0.00598530849849207i</v>
      </c>
      <c r="R1064" s="170" t="str">
        <f t="shared" si="326"/>
        <v>10000-14.2234935204995i</v>
      </c>
      <c r="S1064" s="170" t="str">
        <f t="shared" si="327"/>
        <v>-1166.32646868096i</v>
      </c>
      <c r="T1064" s="170" t="str">
        <f t="shared" si="336"/>
        <v>134.161930723223-1150.48798245654i</v>
      </c>
      <c r="U1064" s="170" t="str">
        <f t="shared" si="328"/>
        <v>-0.0141223084971814+0.12110399815332i</v>
      </c>
      <c r="V1064" s="170"/>
    </row>
    <row r="1065" spans="1:22" x14ac:dyDescent="0.2">
      <c r="A1065" s="8"/>
      <c r="B1065" s="170">
        <f t="shared" si="337"/>
        <v>6.1399999999998904</v>
      </c>
      <c r="C1065" s="170">
        <f t="shared" si="338"/>
        <v>1380384.2646025391</v>
      </c>
      <c r="D1065" s="170">
        <f t="shared" si="329"/>
        <v>1380.3842646025391</v>
      </c>
      <c r="E1065" s="170">
        <f t="shared" si="330"/>
        <v>-41.554825074949818</v>
      </c>
      <c r="F1065" s="170">
        <f t="shared" si="331"/>
        <v>-225.43938440591836</v>
      </c>
      <c r="G1065" s="170">
        <f t="shared" si="332"/>
        <v>-18.376811474300446</v>
      </c>
      <c r="H1065" s="170">
        <f t="shared" si="333"/>
        <v>96.575952845122586</v>
      </c>
      <c r="I1065" s="170">
        <f t="shared" si="334"/>
        <v>-59.931636549250264</v>
      </c>
      <c r="J1065" s="170">
        <f t="shared" si="335"/>
        <v>-128.86343156079579</v>
      </c>
      <c r="K1065" s="170" t="str">
        <f t="shared" si="321"/>
        <v>1+13.7936822561906i</v>
      </c>
      <c r="L1065" s="170" t="str">
        <f t="shared" si="322"/>
        <v>1-2.01022869774862i</v>
      </c>
      <c r="M1065" s="170" t="str">
        <f t="shared" si="339"/>
        <v>28.7284559190203+11.783453558442i</v>
      </c>
      <c r="N1065" s="170" t="str">
        <f t="shared" si="323"/>
        <v>1+13186.3672197257i</v>
      </c>
      <c r="O1065" s="170" t="str">
        <f t="shared" si="324"/>
        <v>-47.1357283520089+19.2880278387103i</v>
      </c>
      <c r="P1065" s="170" t="str">
        <f t="shared" si="340"/>
        <v>-254386.153753878-621529.735190987i</v>
      </c>
      <c r="Q1065" s="170" t="str">
        <f t="shared" si="325"/>
        <v>-0.0058666151620806+0.005957290982637i</v>
      </c>
      <c r="R1065" s="170" t="str">
        <f t="shared" si="326"/>
        <v>10000-14.0606785365227i</v>
      </c>
      <c r="S1065" s="170" t="str">
        <f t="shared" si="327"/>
        <v>-1152.97563999487i</v>
      </c>
      <c r="T1065" s="170" t="str">
        <f t="shared" si="336"/>
        <v>131.149066754967-1137.67006759042i</v>
      </c>
      <c r="U1065" s="170" t="str">
        <f t="shared" si="328"/>
        <v>-0.0138051649215755+0.119754743956886i</v>
      </c>
      <c r="V1065" s="170"/>
    </row>
    <row r="1066" spans="1:22" x14ac:dyDescent="0.2">
      <c r="A1066" s="8"/>
      <c r="B1066" s="170">
        <f t="shared" si="337"/>
        <v>6.1449999999998903</v>
      </c>
      <c r="C1066" s="170">
        <f t="shared" si="338"/>
        <v>1396368.3610555877</v>
      </c>
      <c r="D1066" s="170">
        <f t="shared" si="329"/>
        <v>1396.3683610555877</v>
      </c>
      <c r="E1066" s="170">
        <f t="shared" si="330"/>
        <v>-41.664398821359889</v>
      </c>
      <c r="F1066" s="170">
        <f t="shared" si="331"/>
        <v>-225.89414235743041</v>
      </c>
      <c r="G1066" s="170">
        <f t="shared" si="332"/>
        <v>-18.475483144830235</v>
      </c>
      <c r="H1066" s="170">
        <f t="shared" si="333"/>
        <v>96.501350746926491</v>
      </c>
      <c r="I1066" s="170">
        <f t="shared" si="334"/>
        <v>-60.139881966190124</v>
      </c>
      <c r="J1066" s="170">
        <f t="shared" si="335"/>
        <v>-129.39279161050393</v>
      </c>
      <c r="K1066" s="170" t="str">
        <f t="shared" si="321"/>
        <v>1+13.9534055689518i</v>
      </c>
      <c r="L1066" s="170" t="str">
        <f t="shared" si="322"/>
        <v>1-2.03350604900613i</v>
      </c>
      <c r="M1066" s="170" t="str">
        <f t="shared" si="339"/>
        <v>29.3743346286993+11.9198995199457i</v>
      </c>
      <c r="N1066" s="170" t="str">
        <f t="shared" si="323"/>
        <v>1+13339.0581558007i</v>
      </c>
      <c r="O1066" s="170" t="str">
        <f t="shared" si="324"/>
        <v>-48.2569535009408+19.5113726748323i</v>
      </c>
      <c r="P1066" s="170" t="str">
        <f t="shared" si="340"/>
        <v>-260311.59176259-643682.797798145i</v>
      </c>
      <c r="Q1066" s="170" t="str">
        <f t="shared" si="325"/>
        <v>-0.00574619942209022+0.00592840491487246i</v>
      </c>
      <c r="R1066" s="170" t="str">
        <f t="shared" si="326"/>
        <v>10000-13.899727280256i</v>
      </c>
      <c r="S1066" s="170" t="str">
        <f t="shared" si="327"/>
        <v>-1139.77763698099i</v>
      </c>
      <c r="T1066" s="170" t="str">
        <f t="shared" si="336"/>
        <v>128.202961348734-1124.98715152706i</v>
      </c>
      <c r="U1066" s="170" t="str">
        <f t="shared" si="328"/>
        <v>-0.0134950485630246+0.118419700160743i</v>
      </c>
      <c r="V1066" s="170"/>
    </row>
    <row r="1067" spans="1:22" x14ac:dyDescent="0.2">
      <c r="A1067" s="8"/>
      <c r="B1067" s="170">
        <f t="shared" si="337"/>
        <v>6.1499999999998902</v>
      </c>
      <c r="C1067" s="170">
        <f t="shared" si="338"/>
        <v>1412537.5446224003</v>
      </c>
      <c r="D1067" s="170">
        <f t="shared" si="329"/>
        <v>1412.5375446224002</v>
      </c>
      <c r="E1067" s="170">
        <f t="shared" si="330"/>
        <v>-41.773817663993704</v>
      </c>
      <c r="F1067" s="170">
        <f t="shared" si="331"/>
        <v>-226.34531834702855</v>
      </c>
      <c r="G1067" s="170">
        <f t="shared" si="332"/>
        <v>-18.574184659081531</v>
      </c>
      <c r="H1067" s="170">
        <f t="shared" si="333"/>
        <v>96.42758002682038</v>
      </c>
      <c r="I1067" s="170">
        <f t="shared" si="334"/>
        <v>-60.348002323075235</v>
      </c>
      <c r="J1067" s="170">
        <f t="shared" si="335"/>
        <v>-129.91773832020817</v>
      </c>
      <c r="K1067" s="170" t="str">
        <f t="shared" si="321"/>
        <v>1+14.1149783905072i</v>
      </c>
      <c r="L1067" s="170" t="str">
        <f t="shared" si="322"/>
        <v>1-2.05705293928783i</v>
      </c>
      <c r="M1067" s="170" t="str">
        <f t="shared" si="339"/>
        <v>30.035257786177+12.0579254512194i</v>
      </c>
      <c r="N1067" s="170" t="str">
        <f t="shared" si="323"/>
        <v>1+13493.5171695859i</v>
      </c>
      <c r="O1067" s="170" t="str">
        <f t="shared" si="324"/>
        <v>-49.4042953386116+19.7373037222683i</v>
      </c>
      <c r="P1067" s="170" t="str">
        <f t="shared" si="340"/>
        <v>-266375.050953098-666617.970099126i</v>
      </c>
      <c r="Q1067" s="170" t="str">
        <f t="shared" si="325"/>
        <v>-0.00562799248233937+0.00589869147554055i</v>
      </c>
      <c r="R1067" s="170" t="str">
        <f t="shared" si="326"/>
        <v>10000-13.7406184177845i</v>
      </c>
      <c r="S1067" s="170" t="str">
        <f t="shared" si="327"/>
        <v>-1126.73071025833i</v>
      </c>
      <c r="T1067" s="170" t="str">
        <f t="shared" si="336"/>
        <v>125.322175326064-1112.43807547766i</v>
      </c>
      <c r="U1067" s="170" t="str">
        <f t="shared" si="328"/>
        <v>-0.0131918079290594+0.117098744787122i</v>
      </c>
      <c r="V1067" s="170"/>
    </row>
    <row r="1068" spans="1:22" x14ac:dyDescent="0.2">
      <c r="A1068" s="8"/>
      <c r="B1068" s="170">
        <f t="shared" si="337"/>
        <v>6.1549999999998901</v>
      </c>
      <c r="C1068" s="170">
        <f t="shared" si="338"/>
        <v>1428893.9585107423</v>
      </c>
      <c r="D1068" s="170">
        <f t="shared" si="329"/>
        <v>1428.8939585107423</v>
      </c>
      <c r="E1068" s="170">
        <f t="shared" si="330"/>
        <v>-41.88308292523115</v>
      </c>
      <c r="F1068" s="170">
        <f t="shared" si="331"/>
        <v>-226.79291035885686</v>
      </c>
      <c r="G1068" s="170">
        <f t="shared" si="332"/>
        <v>-18.672915355180567</v>
      </c>
      <c r="H1068" s="170">
        <f t="shared" si="333"/>
        <v>96.354631921786577</v>
      </c>
      <c r="I1068" s="170">
        <f t="shared" si="334"/>
        <v>-60.555998280411714</v>
      </c>
      <c r="J1068" s="170">
        <f t="shared" si="335"/>
        <v>-130.43827843707027</v>
      </c>
      <c r="K1068" s="170" t="str">
        <f t="shared" si="321"/>
        <v>1+14.2784221371596i</v>
      </c>
      <c r="L1068" s="170" t="str">
        <f t="shared" si="322"/>
        <v>1-2.0808724897085i</v>
      </c>
      <c r="M1068" s="170" t="str">
        <f t="shared" si="339"/>
        <v>30.7115758216603+12.1975496474511i</v>
      </c>
      <c r="N1068" s="170" t="str">
        <f t="shared" si="323"/>
        <v>1+13649.7647344563i</v>
      </c>
      <c r="O1068" s="170" t="str">
        <f t="shared" si="324"/>
        <v>-50.5783622008506+19.965850927934i</v>
      </c>
      <c r="P1068" s="170" t="str">
        <f t="shared" si="340"/>
        <v>-272579.746251726-690362.7788448i</v>
      </c>
      <c r="Q1068" s="170" t="str">
        <f t="shared" si="325"/>
        <v>-0.00551196449099299+0.00586819073874881i</v>
      </c>
      <c r="R1068" s="170" t="str">
        <f t="shared" si="326"/>
        <v>10000-13.583330859401i</v>
      </c>
      <c r="S1068" s="170" t="str">
        <f t="shared" si="327"/>
        <v>-1113.83313047088i</v>
      </c>
      <c r="T1068" s="170" t="str">
        <f t="shared" si="336"/>
        <v>122.505298753042-1100.02168142944i</v>
      </c>
      <c r="U1068" s="170" t="str">
        <f t="shared" si="328"/>
        <v>-0.0128952946055834+0.115791755939941i</v>
      </c>
      <c r="V1068" s="170"/>
    </row>
    <row r="1069" spans="1:22" x14ac:dyDescent="0.2">
      <c r="A1069" s="8"/>
      <c r="B1069" s="170">
        <f t="shared" si="337"/>
        <v>6.15999999999989</v>
      </c>
      <c r="C1069" s="170">
        <f t="shared" si="338"/>
        <v>1445439.7707455626</v>
      </c>
      <c r="D1069" s="170">
        <f t="shared" si="329"/>
        <v>1445.4397707455626</v>
      </c>
      <c r="E1069" s="170">
        <f t="shared" si="330"/>
        <v>-41.992195962766125</v>
      </c>
      <c r="F1069" s="170">
        <f t="shared" si="331"/>
        <v>-227.23691732300276</v>
      </c>
      <c r="G1069" s="170">
        <f t="shared" si="332"/>
        <v>-18.771674585548741</v>
      </c>
      <c r="H1069" s="170">
        <f t="shared" si="333"/>
        <v>96.282497744248928</v>
      </c>
      <c r="I1069" s="170">
        <f t="shared" si="334"/>
        <v>-60.76387054831487</v>
      </c>
      <c r="J1069" s="170">
        <f t="shared" si="335"/>
        <v>-130.95441957875383</v>
      </c>
      <c r="K1069" s="170" t="str">
        <f t="shared" si="321"/>
        <v>1+14.4437584732003i</v>
      </c>
      <c r="L1069" s="170" t="str">
        <f t="shared" si="322"/>
        <v>1-2.10496785752376i</v>
      </c>
      <c r="M1069" s="170" t="str">
        <f t="shared" si="339"/>
        <v>31.4036473279231+12.3387906156765i</v>
      </c>
      <c r="N1069" s="170" t="str">
        <f t="shared" si="323"/>
        <v>1+13807.8215608573i</v>
      </c>
      <c r="O1069" s="170" t="str">
        <f t="shared" si="324"/>
        <v>-51.7797765934489+20.197044585514i</v>
      </c>
      <c r="P1069" s="170" t="str">
        <f t="shared" si="340"/>
        <v>-278928.96747005-714945.718618812i</v>
      </c>
      <c r="Q1069" s="170" t="str">
        <f t="shared" si="325"/>
        <v>-0.0053980855615364+0.00583694168844431i</v>
      </c>
      <c r="R1069" s="170" t="str">
        <f t="shared" si="326"/>
        <v>10000-13.42784375681i</v>
      </c>
      <c r="S1069" s="170" t="str">
        <f t="shared" si="327"/>
        <v>-1101.08318805842i</v>
      </c>
      <c r="T1069" s="170" t="str">
        <f t="shared" si="336"/>
        <v>119.750950425972-1087.73681252641i</v>
      </c>
      <c r="U1069" s="170" t="str">
        <f t="shared" si="328"/>
        <v>-0.0126053632027339+0.114498611844885i</v>
      </c>
      <c r="V1069" s="170"/>
    </row>
    <row r="1070" spans="1:22" x14ac:dyDescent="0.2">
      <c r="A1070" s="8"/>
      <c r="B1070" s="170">
        <f t="shared" si="337"/>
        <v>6.1649999999998899</v>
      </c>
      <c r="C1070" s="170">
        <f t="shared" si="338"/>
        <v>1462177.1744563489</v>
      </c>
      <c r="D1070" s="170">
        <f t="shared" si="329"/>
        <v>1462.1771744563489</v>
      </c>
      <c r="E1070" s="170">
        <f t="shared" si="330"/>
        <v>-42.101158167507798</v>
      </c>
      <c r="F1070" s="170">
        <f t="shared" si="331"/>
        <v>-227.6773390947734</v>
      </c>
      <c r="G1070" s="170">
        <f t="shared" si="332"/>
        <v>-18.870461716611416</v>
      </c>
      <c r="H1070" s="170">
        <f t="shared" si="333"/>
        <v>96.211168882014277</v>
      </c>
      <c r="I1070" s="170">
        <f t="shared" si="334"/>
        <v>-60.971619884119214</v>
      </c>
      <c r="J1070" s="170">
        <f t="shared" si="335"/>
        <v>-131.46617021275912</v>
      </c>
      <c r="K1070" s="170" t="str">
        <f t="shared" si="321"/>
        <v>1+14.6110093137818i</v>
      </c>
      <c r="L1070" s="170" t="str">
        <f t="shared" si="322"/>
        <v>1-2.12934223654851i</v>
      </c>
      <c r="M1070" s="170" t="str">
        <f t="shared" si="339"/>
        <v>32.1118392504392+12.4816670772333i</v>
      </c>
      <c r="N1070" s="170" t="str">
        <f t="shared" si="323"/>
        <v>1+13967.7085990501i</v>
      </c>
      <c r="O1070" s="170" t="str">
        <f t="shared" si="324"/>
        <v>-53.0091755222201+20.4309153394771i</v>
      </c>
      <c r="P1070" s="170" t="str">
        <f t="shared" si="340"/>
        <v>-285426.081049201-740396.28585493i</v>
      </c>
      <c r="Q1070" s="170" t="str">
        <f t="shared" si="325"/>
        <v>-0.00528632579435964+0.00580498223484516i</v>
      </c>
      <c r="R1070" s="170" t="str">
        <f t="shared" si="326"/>
        <v>10000-13.2741365003644i</v>
      </c>
      <c r="S1070" s="170" t="str">
        <f t="shared" si="327"/>
        <v>-1088.47919302988i</v>
      </c>
      <c r="T1070" s="170" t="str">
        <f t="shared" si="336"/>
        <v>117.057777362392-1075.58231343424i</v>
      </c>
      <c r="U1070" s="170" t="str">
        <f t="shared" si="328"/>
        <v>-0.0123218713013044+0.113219190887815i</v>
      </c>
      <c r="V1070" s="170"/>
    </row>
    <row r="1071" spans="1:22" x14ac:dyDescent="0.2">
      <c r="A1071" s="8"/>
      <c r="B1071" s="170">
        <f t="shared" si="337"/>
        <v>6.1699999999998898</v>
      </c>
      <c r="C1071" s="170">
        <f t="shared" si="338"/>
        <v>1479108.3881678339</v>
      </c>
      <c r="D1071" s="170">
        <f t="shared" si="329"/>
        <v>1479.1083881678339</v>
      </c>
      <c r="E1071" s="170">
        <f t="shared" si="330"/>
        <v>-42.209970961519183</v>
      </c>
      <c r="F1071" s="170">
        <f t="shared" si="331"/>
        <v>-228.11417643384468</v>
      </c>
      <c r="G1071" s="170">
        <f t="shared" si="332"/>
        <v>-18.969276128511229</v>
      </c>
      <c r="H1071" s="170">
        <f t="shared" si="333"/>
        <v>96.140636798189433</v>
      </c>
      <c r="I1071" s="170">
        <f t="shared" si="334"/>
        <v>-61.179247090030415</v>
      </c>
      <c r="J1071" s="170">
        <f t="shared" si="335"/>
        <v>-131.97353963565524</v>
      </c>
      <c r="K1071" s="170" t="str">
        <f t="shared" si="321"/>
        <v>1+14.7801968278216i</v>
      </c>
      <c r="L1071" s="170" t="str">
        <f t="shared" si="322"/>
        <v>1-2.15399885758029i</v>
      </c>
      <c r="M1071" s="170" t="str">
        <f t="shared" si="339"/>
        <v>32.8365270819396+12.6261979702413i</v>
      </c>
      <c r="N1071" s="170" t="str">
        <f t="shared" si="323"/>
        <v>1+14129.4470418884i</v>
      </c>
      <c r="O1071" s="170" t="str">
        <f t="shared" si="324"/>
        <v>-54.2672108307489+20.6674941891384i</v>
      </c>
      <c r="P1071" s="170" t="str">
        <f t="shared" si="340"/>
        <v>-292074.531844798-766745.01404987i</v>
      </c>
      <c r="Q1071" s="170" t="str">
        <f t="shared" si="325"/>
        <v>-0.00517665529749557+0.00577234923119035i</v>
      </c>
      <c r="R1071" s="170" t="str">
        <f t="shared" si="326"/>
        <v>10000-13.1221887163338i</v>
      </c>
      <c r="S1071" s="170" t="str">
        <f t="shared" si="327"/>
        <v>-1076.01947473937i</v>
      </c>
      <c r="T1071" s="170" t="str">
        <f t="shared" si="336"/>
        <v>114.424454297573-1063.55703069i</v>
      </c>
      <c r="U1071" s="170" t="str">
        <f t="shared" si="328"/>
        <v>-0.0120446793997445+0.111953371651579i</v>
      </c>
      <c r="V1071" s="170"/>
    </row>
    <row r="1072" spans="1:22" x14ac:dyDescent="0.2">
      <c r="A1072" s="8"/>
      <c r="B1072" s="170">
        <f t="shared" si="337"/>
        <v>6.1749999999998897</v>
      </c>
      <c r="C1072" s="170">
        <f t="shared" si="338"/>
        <v>1496235.6560940554</v>
      </c>
      <c r="D1072" s="170">
        <f t="shared" si="329"/>
        <v>1496.2356560940555</v>
      </c>
      <c r="E1072" s="170">
        <f t="shared" si="330"/>
        <v>-42.318635795993558</v>
      </c>
      <c r="F1072" s="170">
        <f t="shared" si="331"/>
        <v>-228.54743098330775</v>
      </c>
      <c r="G1072" s="170">
        <f t="shared" si="332"/>
        <v>-19.06811721482616</v>
      </c>
      <c r="H1072" s="170">
        <f t="shared" si="333"/>
        <v>96.070893031073851</v>
      </c>
      <c r="I1072" s="170">
        <f t="shared" si="334"/>
        <v>-61.386753010819717</v>
      </c>
      <c r="J1072" s="170">
        <f t="shared" si="335"/>
        <v>-132.47653795223391</v>
      </c>
      <c r="K1072" s="170" t="str">
        <f t="shared" si="321"/>
        <v>1+14.9513434409417i</v>
      </c>
      <c r="L1072" s="170" t="str">
        <f t="shared" si="322"/>
        <v>1-2.17894098882752i</v>
      </c>
      <c r="M1072" s="170" t="str">
        <f t="shared" si="339"/>
        <v>33.5780950615054+12.7724024521142i</v>
      </c>
      <c r="N1072" s="170" t="str">
        <f t="shared" si="323"/>
        <v>1+14293.0583276276i</v>
      </c>
      <c r="O1072" s="170" t="str">
        <f t="shared" si="324"/>
        <v>-55.5545495460084+20.9068124927683i</v>
      </c>
      <c r="P1072" s="170" t="str">
        <f t="shared" si="340"/>
        <v>-298877.844953457-794023.510213683i</v>
      </c>
      <c r="Q1072" s="170" t="str">
        <f t="shared" si="325"/>
        <v>-0.00506904420652172+0.0057390784907717i</v>
      </c>
      <c r="R1072" s="170" t="str">
        <f t="shared" si="326"/>
        <v>10000-12.9719802642042i</v>
      </c>
      <c r="S1072" s="170" t="str">
        <f t="shared" si="327"/>
        <v>-1063.70238166474i</v>
      </c>
      <c r="T1072" s="170" t="str">
        <f t="shared" si="336"/>
        <v>111.849683186603-1051.65981303705i</v>
      </c>
      <c r="U1072" s="170" t="str">
        <f t="shared" si="328"/>
        <v>-0.0117736508617477+0.110701032951269i</v>
      </c>
      <c r="V1072" s="170"/>
    </row>
    <row r="1073" spans="1:22" x14ac:dyDescent="0.2">
      <c r="A1073" s="8"/>
      <c r="B1073" s="170">
        <f t="shared" si="337"/>
        <v>6.1799999999998896</v>
      </c>
      <c r="C1073" s="170">
        <f t="shared" si="338"/>
        <v>1513561.2484358258</v>
      </c>
      <c r="D1073" s="170">
        <f t="shared" si="329"/>
        <v>1513.5612484358257</v>
      </c>
      <c r="E1073" s="170">
        <f t="shared" si="330"/>
        <v>-42.427154149271075</v>
      </c>
      <c r="F1073" s="170">
        <f t="shared" si="331"/>
        <v>-228.97710524864328</v>
      </c>
      <c r="G1073" s="170">
        <f t="shared" si="332"/>
        <v>-19.166984382294341</v>
      </c>
      <c r="H1073" s="170">
        <f t="shared" si="333"/>
        <v>96.001929194030936</v>
      </c>
      <c r="I1073" s="170">
        <f t="shared" si="334"/>
        <v>-61.59413853156542</v>
      </c>
      <c r="J1073" s="170">
        <f t="shared" si="335"/>
        <v>-132.97517605461235</v>
      </c>
      <c r="K1073" s="170" t="str">
        <f t="shared" si="321"/>
        <v>1+15.1244718384401i</v>
      </c>
      <c r="L1073" s="170" t="str">
        <f t="shared" si="322"/>
        <v>1-2.20417193634267i</v>
      </c>
      <c r="M1073" s="170" t="str">
        <f t="shared" si="339"/>
        <v>34.3369363782947+12.9202999020974i</v>
      </c>
      <c r="N1073" s="170" t="str">
        <f t="shared" si="323"/>
        <v>1+14458.5641427664i</v>
      </c>
      <c r="O1073" s="170" t="str">
        <f t="shared" si="324"/>
        <v>-56.8718742320251+21.1489019717486i</v>
      </c>
      <c r="P1073" s="170" t="str">
        <f t="shared" si="340"/>
        <v>-305839.627581838-822264.492601107i</v>
      </c>
      <c r="Q1073" s="170" t="str">
        <f t="shared" si="325"/>
        <v>-0.00496346270363525+0.00570520480421246i</v>
      </c>
      <c r="R1073" s="170" t="str">
        <f t="shared" si="326"/>
        <v>10000-12.8234912340078i</v>
      </c>
      <c r="S1073" s="170" t="str">
        <f t="shared" si="327"/>
        <v>-1051.52628118864i</v>
      </c>
      <c r="T1073" s="170" t="str">
        <f t="shared" si="336"/>
        <v>109.332192712184-1039.88951174547i</v>
      </c>
      <c r="U1073" s="170" t="str">
        <f t="shared" si="328"/>
        <v>-0.0115086518644404+0.109462053867944i</v>
      </c>
      <c r="V1073" s="170"/>
    </row>
    <row r="1074" spans="1:22" x14ac:dyDescent="0.2">
      <c r="A1074" s="8"/>
      <c r="B1074" s="170">
        <f t="shared" si="337"/>
        <v>6.1849999999998895</v>
      </c>
      <c r="C1074" s="170">
        <f t="shared" si="338"/>
        <v>1531087.4616816433</v>
      </c>
      <c r="D1074" s="170">
        <f t="shared" si="329"/>
        <v>1531.0874616816432</v>
      </c>
      <c r="E1074" s="170">
        <f t="shared" si="330"/>
        <v>-42.535527524896686</v>
      </c>
      <c r="F1074" s="170">
        <f t="shared" si="331"/>
        <v>-229.40320257664513</v>
      </c>
      <c r="G1074" s="170">
        <f t="shared" si="332"/>
        <v>-19.265877050541715</v>
      </c>
      <c r="H1074" s="170">
        <f t="shared" si="333"/>
        <v>95.933736975336728</v>
      </c>
      <c r="I1074" s="170">
        <f t="shared" si="334"/>
        <v>-61.801404575438397</v>
      </c>
      <c r="J1074" s="170">
        <f t="shared" si="335"/>
        <v>-133.4694656013084</v>
      </c>
      <c r="K1074" s="170" t="str">
        <f t="shared" si="321"/>
        <v>1+15.2996049682985i</v>
      </c>
      <c r="L1074" s="170" t="str">
        <f t="shared" si="322"/>
        <v>1-2.2296950444605i</v>
      </c>
      <c r="M1074" s="170" t="str">
        <f t="shared" si="339"/>
        <v>35.1134533800184+13.069909923838i</v>
      </c>
      <c r="N1074" s="170" t="str">
        <f t="shared" si="323"/>
        <v>1+14625.9864249214i</v>
      </c>
      <c r="O1074" s="170" t="str">
        <f t="shared" si="324"/>
        <v>-58.2198833517845+21.3937947147775i</v>
      </c>
      <c r="P1074" s="170" t="str">
        <f t="shared" si="340"/>
        <v>-312963.570959243-851501.829768993i</v>
      </c>
      <c r="Q1074" s="170" t="str">
        <f t="shared" si="325"/>
        <v>-0.00485988103591295+0.00567076195695827i</v>
      </c>
      <c r="R1074" s="170" t="str">
        <f t="shared" si="326"/>
        <v>10000-12.6767019436845i</v>
      </c>
      <c r="S1074" s="170" t="str">
        <f t="shared" si="327"/>
        <v>-1039.48955938213i</v>
      </c>
      <c r="T1074" s="170" t="str">
        <f t="shared" si="336"/>
        <v>106.87073779824-1028.2449809187i</v>
      </c>
      <c r="U1074" s="170" t="str">
        <f t="shared" si="328"/>
        <v>-0.0112495513471832+0.108236313780916i</v>
      </c>
      <c r="V1074" s="170"/>
    </row>
    <row r="1075" spans="1:22" x14ac:dyDescent="0.2">
      <c r="A1075" s="8"/>
      <c r="B1075" s="170">
        <f t="shared" si="337"/>
        <v>6.1899999999998894</v>
      </c>
      <c r="C1075" s="170">
        <f t="shared" si="338"/>
        <v>1548816.6189120898</v>
      </c>
      <c r="D1075" s="170">
        <f t="shared" si="329"/>
        <v>1548.8166189120898</v>
      </c>
      <c r="E1075" s="170">
        <f t="shared" si="330"/>
        <v>-42.643757449720887</v>
      </c>
      <c r="F1075" s="170">
        <f t="shared" si="331"/>
        <v>-229.8257271343218</v>
      </c>
      <c r="G1075" s="170">
        <f t="shared" si="332"/>
        <v>-19.364794651816364</v>
      </c>
      <c r="H1075" s="170">
        <f t="shared" si="333"/>
        <v>95.866308138009131</v>
      </c>
      <c r="I1075" s="170">
        <f t="shared" si="334"/>
        <v>-62.008552101537248</v>
      </c>
      <c r="J1075" s="170">
        <f t="shared" si="335"/>
        <v>-133.95941899631265</v>
      </c>
      <c r="K1075" s="170" t="str">
        <f t="shared" si="321"/>
        <v>1+15.4767660442234i</v>
      </c>
      <c r="L1075" s="170" t="str">
        <f t="shared" si="322"/>
        <v>1-2.25551369624135i</v>
      </c>
      <c r="M1075" s="170" t="str">
        <f t="shared" si="339"/>
        <v>35.9080577862689+13.2212523479821i</v>
      </c>
      <c r="N1075" s="170" t="str">
        <f t="shared" si="323"/>
        <v>1+14795.3473657346i</v>
      </c>
      <c r="O1075" s="170" t="str">
        <f t="shared" si="324"/>
        <v>-59.5992916375647+21.6415231821229i</v>
      </c>
      <c r="P1075" s="170" t="str">
        <f t="shared" si="340"/>
        <v>-320253.452294744-881770.581006309i</v>
      </c>
      <c r="Q1075" s="170" t="str">
        <f t="shared" si="325"/>
        <v>-0.00475826953276787+0.00563578274694825i</v>
      </c>
      <c r="R1075" s="170" t="str">
        <f t="shared" si="326"/>
        <v>10000-12.5315929364729i</v>
      </c>
      <c r="S1075" s="170" t="str">
        <f t="shared" si="327"/>
        <v>-1027.59062079078i</v>
      </c>
      <c r="T1075" s="170" t="str">
        <f t="shared" si="336"/>
        <v>104.464099129435-1016.72507778663i</v>
      </c>
      <c r="U1075" s="170" t="str">
        <f t="shared" si="328"/>
        <v>-0.0109962209609932+0.107023692398593i</v>
      </c>
      <c r="V1075" s="170"/>
    </row>
    <row r="1076" spans="1:22" x14ac:dyDescent="0.2">
      <c r="A1076" s="8"/>
      <c r="B1076" s="170">
        <f t="shared" si="337"/>
        <v>6.1949999999998893</v>
      </c>
      <c r="C1076" s="170">
        <f t="shared" si="338"/>
        <v>1566751.0701077529</v>
      </c>
      <c r="D1076" s="170">
        <f t="shared" si="329"/>
        <v>1566.7510701077529</v>
      </c>
      <c r="E1076" s="170">
        <f t="shared" si="330"/>
        <v>-42.751845472044479</v>
      </c>
      <c r="F1076" s="170">
        <f t="shared" si="331"/>
        <v>-230.24468388779701</v>
      </c>
      <c r="G1076" s="170">
        <f t="shared" si="332"/>
        <v>-19.463736630726824</v>
      </c>
      <c r="H1076" s="170">
        <f t="shared" si="333"/>
        <v>95.799634519616475</v>
      </c>
      <c r="I1076" s="170">
        <f t="shared" si="334"/>
        <v>-62.215582102771307</v>
      </c>
      <c r="J1076" s="170">
        <f t="shared" si="335"/>
        <v>-134.44504936818055</v>
      </c>
      <c r="K1076" s="170" t="str">
        <f t="shared" si="321"/>
        <v>1+15.6559785487236i</v>
      </c>
      <c r="L1076" s="170" t="str">
        <f t="shared" si="322"/>
        <v>1-2.28163131391955i</v>
      </c>
      <c r="M1076" s="170" t="str">
        <f t="shared" si="339"/>
        <v>36.7211709068205+13.374347234804i</v>
      </c>
      <c r="N1076" s="170" t="str">
        <f t="shared" si="323"/>
        <v>1+14966.6694138155i</v>
      </c>
      <c r="O1076" s="170" t="str">
        <f t="shared" si="324"/>
        <v>-61.0108304698976+21.8921202099248i</v>
      </c>
      <c r="P1076" s="170" t="str">
        <f t="shared" si="340"/>
        <v>-327713.136779924-913107.038185089i</v>
      </c>
      <c r="Q1076" s="170" t="str">
        <f t="shared" si="325"/>
        <v>-0.00465859862261601+0.00560029900243452i</v>
      </c>
      <c r="R1076" s="170" t="str">
        <f t="shared" si="326"/>
        <v>10000-12.3881449783314i</v>
      </c>
      <c r="S1076" s="170" t="str">
        <f t="shared" si="327"/>
        <v>-1015.82788822317i</v>
      </c>
      <c r="T1076" s="170" t="str">
        <f t="shared" si="336"/>
        <v>102.111082676648-1005.3286629856i</v>
      </c>
      <c r="U1076" s="170" t="str">
        <f t="shared" si="328"/>
        <v>-0.0107485350185945+0.105824069787958i</v>
      </c>
      <c r="V1076" s="170"/>
    </row>
    <row r="1077" spans="1:22" x14ac:dyDescent="0.2">
      <c r="A1077" s="8"/>
      <c r="B1077" s="170">
        <f t="shared" si="337"/>
        <v>6.1999999999998892</v>
      </c>
      <c r="C1077" s="170">
        <f t="shared" si="338"/>
        <v>1584893.1924607099</v>
      </c>
      <c r="D1077" s="170">
        <f t="shared" si="329"/>
        <v>1584.89319246071</v>
      </c>
      <c r="E1077" s="170">
        <f t="shared" si="330"/>
        <v>-42.859793159807793</v>
      </c>
      <c r="F1077" s="170">
        <f t="shared" si="331"/>
        <v>-230.66007858123305</v>
      </c>
      <c r="G1077" s="170">
        <f t="shared" si="332"/>
        <v>-19.562702443985213</v>
      </c>
      <c r="H1077" s="170">
        <f t="shared" si="333"/>
        <v>95.733708032067526</v>
      </c>
      <c r="I1077" s="170">
        <f t="shared" si="334"/>
        <v>-62.42249560379301</v>
      </c>
      <c r="J1077" s="170">
        <f t="shared" si="335"/>
        <v>-134.92637054916554</v>
      </c>
      <c r="K1077" s="170" t="str">
        <f t="shared" si="321"/>
        <v>1+15.8372662362225i</v>
      </c>
      <c r="L1077" s="170" t="str">
        <f t="shared" si="322"/>
        <v>1-2.30805135935703i</v>
      </c>
      <c r="M1077" s="170" t="str">
        <f t="shared" si="339"/>
        <v>37.5532238650125+13.5292148768655i</v>
      </c>
      <c r="N1077" s="170" t="str">
        <f t="shared" si="323"/>
        <v>1+15139.9752777157i</v>
      </c>
      <c r="O1077" s="170" t="str">
        <f t="shared" si="324"/>
        <v>-62.455248265356+22.1456190145478i</v>
      </c>
      <c r="P1077" s="170" t="str">
        <f t="shared" si="340"/>
        <v>-335346.57963823-945548.769082072i</v>
      </c>
      <c r="Q1077" s="170" t="str">
        <f t="shared" si="325"/>
        <v>-0.00456083884876709+0.00556434159992093i</v>
      </c>
      <c r="R1077" s="170" t="str">
        <f t="shared" si="326"/>
        <v>10000-12.2463390553883i</v>
      </c>
      <c r="S1077" s="170" t="str">
        <f t="shared" si="327"/>
        <v>-1004.19980254184i</v>
      </c>
      <c r="T1077" s="170" t="str">
        <f t="shared" si="336"/>
        <v>99.8105192285054-994.054600825777i</v>
      </c>
      <c r="U1077" s="170" t="str">
        <f t="shared" si="328"/>
        <v>-0.0105063704451058+0.104637326402714i</v>
      </c>
      <c r="V1077" s="170"/>
    </row>
    <row r="1078" spans="1:22" x14ac:dyDescent="0.2">
      <c r="A1078" s="8"/>
      <c r="B1078" s="170">
        <f t="shared" si="337"/>
        <v>6.204999999999889</v>
      </c>
      <c r="C1078" s="170">
        <f t="shared" si="338"/>
        <v>1603245.3906896331</v>
      </c>
      <c r="D1078" s="170">
        <f t="shared" si="329"/>
        <v>1603.245390689633</v>
      </c>
      <c r="E1078" s="170">
        <f t="shared" si="330"/>
        <v>-42.967602098826767</v>
      </c>
      <c r="F1078" s="170">
        <f t="shared" si="331"/>
        <v>-231.07191771580082</v>
      </c>
      <c r="G1078" s="170">
        <f t="shared" si="332"/>
        <v>-19.661691560156058</v>
      </c>
      <c r="H1078" s="170">
        <f t="shared" si="333"/>
        <v>95.668520661383738</v>
      </c>
      <c r="I1078" s="170">
        <f t="shared" si="334"/>
        <v>-62.629293658982824</v>
      </c>
      <c r="J1078" s="170">
        <f t="shared" si="335"/>
        <v>-135.4033970544171</v>
      </c>
      <c r="K1078" s="170" t="str">
        <f t="shared" si="321"/>
        <v>1+16.0206531362067i</v>
      </c>
      <c r="L1078" s="170" t="str">
        <f t="shared" si="322"/>
        <v>1-2.3347773345022i</v>
      </c>
      <c r="M1078" s="170" t="str">
        <f t="shared" si="339"/>
        <v>38.404657826337+13.6858758017045i</v>
      </c>
      <c r="N1078" s="170" t="str">
        <f t="shared" si="323"/>
        <v>1+15315.28792894i</v>
      </c>
      <c r="O1078" s="170" t="str">
        <f t="shared" si="324"/>
        <v>-63.9333108733742+22.4020531969839i</v>
      </c>
      <c r="P1078" s="170" t="str">
        <f t="shared" si="340"/>
        <v>-343157.828222113-979134.662222959i</v>
      </c>
      <c r="Q1078" s="170" t="str">
        <f t="shared" si="325"/>
        <v>-0.00446496088455302+0.00552794048219154i</v>
      </c>
      <c r="R1078" s="170" t="str">
        <f t="shared" si="326"/>
        <v>10000-12.1061563714222i</v>
      </c>
      <c r="S1078" s="170" t="str">
        <f t="shared" si="327"/>
        <v>-992.704822456624i</v>
      </c>
      <c r="T1078" s="170" t="str">
        <f t="shared" si="336"/>
        <v>97.5612639290108-982.901759546203i</v>
      </c>
      <c r="U1078" s="170" t="str">
        <f t="shared" si="328"/>
        <v>-0.0102696067293696+0.103463343110127i</v>
      </c>
      <c r="V1078" s="170"/>
    </row>
    <row r="1079" spans="1:22" x14ac:dyDescent="0.2">
      <c r="A1079" s="8"/>
      <c r="B1079" s="170">
        <f t="shared" si="337"/>
        <v>6.2099999999998889</v>
      </c>
      <c r="C1079" s="170">
        <f t="shared" si="338"/>
        <v>1621810.0973585169</v>
      </c>
      <c r="D1079" s="170">
        <f t="shared" si="329"/>
        <v>1621.8100973585169</v>
      </c>
      <c r="E1079" s="170">
        <f t="shared" si="330"/>
        <v>-43.075273891074431</v>
      </c>
      <c r="F1079" s="170">
        <f t="shared" si="331"/>
        <v>-231.4802085287138</v>
      </c>
      <c r="G1079" s="170">
        <f t="shared" si="332"/>
        <v>-19.760703459408454</v>
      </c>
      <c r="H1079" s="170">
        <f t="shared" si="333"/>
        <v>95.604064467453895</v>
      </c>
      <c r="I1079" s="170">
        <f t="shared" si="334"/>
        <v>-62.835977350482885</v>
      </c>
      <c r="J1079" s="170">
        <f t="shared" si="335"/>
        <v>-135.87614406125991</v>
      </c>
      <c r="K1079" s="170" t="str">
        <f t="shared" si="321"/>
        <v>1+16.2061635564111i</v>
      </c>
      <c r="L1079" s="170" t="str">
        <f t="shared" si="322"/>
        <v>1-2.36181278185412i</v>
      </c>
      <c r="M1079" s="170" t="str">
        <f t="shared" si="339"/>
        <v>39.2759242323502+13.844350774557i</v>
      </c>
      <c r="N1079" s="170" t="str">
        <f t="shared" si="323"/>
        <v>1+15492.6306049904i</v>
      </c>
      <c r="O1079" s="170" t="str">
        <f t="shared" si="324"/>
        <v>-65.4458019823115+22.6614567473062i</v>
      </c>
      <c r="P1079" s="170" t="str">
        <f t="shared" si="340"/>
        <v>-351151.024158965-1013904.97330255i</v>
      </c>
      <c r="Q1079" s="170" t="str">
        <f t="shared" si="325"/>
        <v>-0.00437093554771078+0.0054911246764029i</v>
      </c>
      <c r="R1079" s="170" t="str">
        <f t="shared" si="326"/>
        <v>10000-11.9675783453703i</v>
      </c>
      <c r="S1079" s="170" t="str">
        <f t="shared" si="327"/>
        <v>-981.341424320365i</v>
      </c>
      <c r="T1079" s="170" t="str">
        <f t="shared" si="336"/>
        <v>95.3621958213334-971.869011558035i</v>
      </c>
      <c r="U1079" s="170" t="str">
        <f t="shared" si="328"/>
        <v>-0.0100381258759298+0.102302001216635i</v>
      </c>
      <c r="V1079" s="170"/>
    </row>
    <row r="1080" spans="1:22" x14ac:dyDescent="0.2">
      <c r="A1080" s="8"/>
      <c r="B1080" s="170">
        <f t="shared" si="337"/>
        <v>6.2149999999998888</v>
      </c>
      <c r="C1080" s="170">
        <f t="shared" si="338"/>
        <v>1640589.7731991212</v>
      </c>
      <c r="D1080" s="170">
        <f t="shared" si="329"/>
        <v>1640.5897731991213</v>
      </c>
      <c r="E1080" s="170">
        <f t="shared" si="330"/>
        <v>-43.182810153010251</v>
      </c>
      <c r="F1080" s="170">
        <f t="shared" si="331"/>
        <v>-231.88495897234989</v>
      </c>
      <c r="G1080" s="170">
        <f t="shared" si="332"/>
        <v>-19.859737633273877</v>
      </c>
      <c r="H1080" s="170">
        <f t="shared" si="333"/>
        <v>95.540331583773067</v>
      </c>
      <c r="I1080" s="170">
        <f t="shared" si="334"/>
        <v>-63.042547786284132</v>
      </c>
      <c r="J1080" s="170">
        <f t="shared" si="335"/>
        <v>-136.34462738857684</v>
      </c>
      <c r="K1080" s="170" t="str">
        <f t="shared" si="321"/>
        <v>1+16.393822086041i</v>
      </c>
      <c r="L1080" s="170" t="str">
        <f t="shared" si="322"/>
        <v>1-2.38916128493204i</v>
      </c>
      <c r="M1080" s="170" t="str">
        <f t="shared" si="339"/>
        <v>40.167485040033+14.004660801109i</v>
      </c>
      <c r="N1080" s="170" t="str">
        <f t="shared" si="323"/>
        <v>1+15672.0268124464i</v>
      </c>
      <c r="O1080" s="170" t="str">
        <f t="shared" si="324"/>
        <v>-66.993523534974+22.9238640491743i</v>
      </c>
      <c r="P1080" s="170" t="str">
        <f t="shared" si="340"/>
        <v>-359330.405547071-1049901.37323632i</v>
      </c>
      <c r="Q1080" s="170" t="str">
        <f t="shared" si="325"/>
        <v>-0.00427873381403418+0.00545392231221344i</v>
      </c>
      <c r="R1080" s="170" t="str">
        <f t="shared" si="326"/>
        <v>10000-11.8305866088652i</v>
      </c>
      <c r="S1080" s="170" t="str">
        <f t="shared" si="327"/>
        <v>-970.108101926944i</v>
      </c>
      <c r="T1080" s="170" t="str">
        <f t="shared" si="336"/>
        <v>93.2122173977855-960.955233676234i</v>
      </c>
      <c r="U1080" s="170" t="str">
        <f t="shared" si="328"/>
        <v>-0.00981181235766164+0.101153182492235i</v>
      </c>
      <c r="V1080" s="170"/>
    </row>
    <row r="1081" spans="1:22" x14ac:dyDescent="0.2">
      <c r="A1081" s="8"/>
      <c r="B1081" s="170">
        <f t="shared" si="337"/>
        <v>6.2199999999998887</v>
      </c>
      <c r="C1081" s="170">
        <f t="shared" si="338"/>
        <v>1659586.9074371378</v>
      </c>
      <c r="D1081" s="170">
        <f t="shared" si="329"/>
        <v>1659.5869074371378</v>
      </c>
      <c r="E1081" s="170">
        <f t="shared" si="330"/>
        <v>-43.290212513956902</v>
      </c>
      <c r="F1081" s="170">
        <f t="shared" si="331"/>
        <v>-232.28617769347898</v>
      </c>
      <c r="G1081" s="170">
        <f t="shared" si="332"/>
        <v>-19.958793584408244</v>
      </c>
      <c r="H1081" s="170">
        <f t="shared" si="333"/>
        <v>95.477314217165244</v>
      </c>
      <c r="I1081" s="170">
        <f t="shared" si="334"/>
        <v>-63.249006098365143</v>
      </c>
      <c r="J1081" s="170">
        <f t="shared" si="335"/>
        <v>-136.80886347631372</v>
      </c>
      <c r="K1081" s="170" t="str">
        <f t="shared" si="321"/>
        <v>1+16.5836535990312i</v>
      </c>
      <c r="L1081" s="170" t="str">
        <f t="shared" si="322"/>
        <v>1-2.41682646875043i</v>
      </c>
      <c r="M1081" s="170" t="str">
        <f t="shared" si="339"/>
        <v>41.0798129667269+14.1668271302808i</v>
      </c>
      <c r="N1081" s="170" t="str">
        <f t="shared" si="323"/>
        <v>1+15853.500330081i</v>
      </c>
      <c r="O1081" s="170" t="str">
        <f t="shared" si="324"/>
        <v>-68.5772961538154+23.1893098843919i</v>
      </c>
      <c r="P1081" s="170" t="str">
        <f t="shared" si="340"/>
        <v>-367700.309202711-1087166.99790069i</v>
      </c>
      <c r="Q1081" s="170" t="str">
        <f t="shared" si="325"/>
        <v>-0.00418832683031121+0.00541636063992583i</v>
      </c>
      <c r="R1081" s="170" t="str">
        <f t="shared" si="326"/>
        <v>10000-11.6951630038006i</v>
      </c>
      <c r="S1081" s="170" t="str">
        <f t="shared" si="327"/>
        <v>-959.003366311652i</v>
      </c>
      <c r="T1081" s="170" t="str">
        <f t="shared" si="336"/>
        <v>91.1102541560285-950.159307340171i</v>
      </c>
      <c r="U1081" s="170" t="str">
        <f t="shared" si="328"/>
        <v>-0.00959055306905564+0.100016769193702i</v>
      </c>
      <c r="V1081" s="170"/>
    </row>
    <row r="1082" spans="1:22" x14ac:dyDescent="0.2">
      <c r="A1082" s="8"/>
      <c r="B1082" s="170">
        <f t="shared" si="337"/>
        <v>6.2249999999998886</v>
      </c>
      <c r="C1082" s="170">
        <f t="shared" si="338"/>
        <v>1678804.0181221324</v>
      </c>
      <c r="D1082" s="170">
        <f t="shared" si="329"/>
        <v>1678.8040181221324</v>
      </c>
      <c r="E1082" s="170">
        <f t="shared" si="330"/>
        <v>-43.397482614525089</v>
      </c>
      <c r="F1082" s="170">
        <f t="shared" si="331"/>
        <v>-232.68387401261316</v>
      </c>
      <c r="G1082" s="170">
        <f t="shared" si="332"/>
        <v>-20.057870826358535</v>
      </c>
      <c r="H1082" s="170">
        <f t="shared" si="333"/>
        <v>95.415004647491358</v>
      </c>
      <c r="I1082" s="170">
        <f t="shared" si="334"/>
        <v>-63.455353440883627</v>
      </c>
      <c r="J1082" s="170">
        <f t="shared" si="335"/>
        <v>-137.26886936512182</v>
      </c>
      <c r="K1082" s="170" t="str">
        <f t="shared" si="321"/>
        <v>1+16.7756832573432i</v>
      </c>
      <c r="L1082" s="170" t="str">
        <f t="shared" si="322"/>
        <v>1-2.44481200029944i</v>
      </c>
      <c r="M1082" s="170" t="str">
        <f t="shared" si="339"/>
        <v>42.013391740775+14.3308712570438i</v>
      </c>
      <c r="N1082" s="170" t="str">
        <f t="shared" si="323"/>
        <v>1+16037.0752120124i</v>
      </c>
      <c r="O1082" s="170" t="str">
        <f t="shared" si="324"/>
        <v>-70.1979595760421+23.4578294375168i</v>
      </c>
      <c r="P1082" s="170" t="str">
        <f t="shared" si="340"/>
        <v>-376265.172959591-1125746.49962136i</v>
      </c>
      <c r="Q1082" s="170" t="str">
        <f t="shared" si="325"/>
        <v>-0.00409968592656382+0.00537846604861908i</v>
      </c>
      <c r="R1082" s="170" t="str">
        <f t="shared" si="326"/>
        <v>10000-11.5612895799244i</v>
      </c>
      <c r="S1082" s="170" t="str">
        <f t="shared" si="327"/>
        <v>-948.025745553805i</v>
      </c>
      <c r="T1082" s="170" t="str">
        <f t="shared" si="336"/>
        <v>89.0552541615269-939.480118823411i</v>
      </c>
      <c r="U1082" s="170" t="str">
        <f t="shared" si="328"/>
        <v>-0.00937423728016074+0.098892644086675i</v>
      </c>
      <c r="V1082" s="170"/>
    </row>
    <row r="1083" spans="1:22" x14ac:dyDescent="0.2">
      <c r="A1083" s="8"/>
      <c r="B1083" s="170">
        <f t="shared" si="337"/>
        <v>6.2299999999998885</v>
      </c>
      <c r="C1083" s="170">
        <f t="shared" si="338"/>
        <v>1698243.6524613115</v>
      </c>
      <c r="D1083" s="170">
        <f t="shared" si="329"/>
        <v>1698.2436524613115</v>
      </c>
      <c r="E1083" s="170">
        <f t="shared" si="330"/>
        <v>-43.504622105086675</v>
      </c>
      <c r="F1083" s="170">
        <f t="shared" si="331"/>
        <v>-233.07805790350011</v>
      </c>
      <c r="G1083" s="170">
        <f t="shared" si="332"/>
        <v>-20.156968883333768</v>
      </c>
      <c r="H1083" s="170">
        <f t="shared" si="333"/>
        <v>95.353395227343469</v>
      </c>
      <c r="I1083" s="170">
        <f t="shared" si="334"/>
        <v>-63.661590988420443</v>
      </c>
      <c r="J1083" s="170">
        <f t="shared" si="335"/>
        <v>-137.72466267615664</v>
      </c>
      <c r="K1083" s="170" t="str">
        <f t="shared" si="321"/>
        <v>1+16.9699365143001i</v>
      </c>
      <c r="L1083" s="170" t="str">
        <f t="shared" si="322"/>
        <v>1-2.47312158903096i</v>
      </c>
      <c r="M1083" s="170" t="str">
        <f t="shared" si="339"/>
        <v>42.9687163580004+14.4968149252691i</v>
      </c>
      <c r="N1083" s="170" t="str">
        <f t="shared" si="323"/>
        <v>1+16222.7757908925i</v>
      </c>
      <c r="O1083" s="170" t="str">
        <f t="shared" si="324"/>
        <v>-71.8563730988522+23.729458300525i</v>
      </c>
      <c r="P1083" s="170" t="str">
        <f t="shared" si="340"/>
        <v>-385029.538021849-1165686.1004711i</v>
      </c>
      <c r="Q1083" s="170" t="str">
        <f t="shared" si="325"/>
        <v>-0.00401278262760669+0.00534026408424843i</v>
      </c>
      <c r="R1083" s="170" t="str">
        <f t="shared" si="326"/>
        <v>10000-11.4289485924593i</v>
      </c>
      <c r="S1083" s="170" t="str">
        <f t="shared" si="327"/>
        <v>-937.173784581663i</v>
      </c>
      <c r="T1083" s="170" t="str">
        <f t="shared" si="336"/>
        <v>87.0461876162798-928.916559433144i</v>
      </c>
      <c r="U1083" s="170" t="str">
        <f t="shared" si="328"/>
        <v>-0.00916275659118736+0.0977806904666469i</v>
      </c>
      <c r="V1083" s="170"/>
    </row>
    <row r="1084" spans="1:22" x14ac:dyDescent="0.2">
      <c r="A1084" s="8"/>
      <c r="B1084" s="170">
        <f t="shared" si="337"/>
        <v>6.2349999999998884</v>
      </c>
      <c r="C1084" s="170">
        <f t="shared" si="338"/>
        <v>1717908.3871571501</v>
      </c>
      <c r="D1084" s="170">
        <f t="shared" si="329"/>
        <v>1717.9083871571502</v>
      </c>
      <c r="E1084" s="170">
        <f t="shared" si="330"/>
        <v>-43.611632644296066</v>
      </c>
      <c r="F1084" s="170">
        <f t="shared" si="331"/>
        <v>-233.4687399727726</v>
      </c>
      <c r="G1084" s="170">
        <f t="shared" si="332"/>
        <v>-20.25608728998035</v>
      </c>
      <c r="H1084" s="170">
        <f t="shared" si="333"/>
        <v>95.292478381725047</v>
      </c>
      <c r="I1084" s="170">
        <f t="shared" si="334"/>
        <v>-63.867719934276415</v>
      </c>
      <c r="J1084" s="170">
        <f t="shared" si="335"/>
        <v>-138.17626159104753</v>
      </c>
      <c r="K1084" s="170" t="str">
        <f t="shared" si="321"/>
        <v>1+17.1664391179608i</v>
      </c>
      <c r="L1084" s="170" t="str">
        <f t="shared" si="322"/>
        <v>1-2.50175898735031i</v>
      </c>
      <c r="M1084" s="170" t="str">
        <f t="shared" si="339"/>
        <v>43.9462933441604+14.6646801306105i</v>
      </c>
      <c r="N1084" s="170" t="str">
        <f t="shared" si="323"/>
        <v>1+16410.6266811317i</v>
      </c>
      <c r="O1084" s="170" t="str">
        <f t="shared" si="324"/>
        <v>-73.5534160350475+24.0042324775281i</v>
      </c>
      <c r="P1084" s="170" t="str">
        <f t="shared" si="340"/>
        <v>-393998.051371846-1207033.64744065i</v>
      </c>
      <c r="Q1084" s="170" t="str">
        <f t="shared" si="325"/>
        <v>-0.00392758866394275+0.00530177946769237i</v>
      </c>
      <c r="R1084" s="170" t="str">
        <f t="shared" si="326"/>
        <v>10000-11.2981224997507i</v>
      </c>
      <c r="S1084" s="170" t="str">
        <f t="shared" si="327"/>
        <v>-926.446044979557i</v>
      </c>
      <c r="T1084" s="170" t="str">
        <f t="shared" si="336"/>
        <v>85.0820464338273-918.467525699504i</v>
      </c>
      <c r="U1084" s="170" t="str">
        <f t="shared" si="328"/>
        <v>-0.00895600488777131+0.0966807921788953i</v>
      </c>
      <c r="V1084" s="170"/>
    </row>
    <row r="1085" spans="1:22" x14ac:dyDescent="0.2">
      <c r="A1085" s="8"/>
      <c r="B1085" s="170">
        <f t="shared" si="337"/>
        <v>6.2399999999998883</v>
      </c>
      <c r="C1085" s="170">
        <f t="shared" si="338"/>
        <v>1737800.8287489323</v>
      </c>
      <c r="D1085" s="170">
        <f t="shared" si="329"/>
        <v>1737.8008287489324</v>
      </c>
      <c r="E1085" s="170">
        <f t="shared" si="330"/>
        <v>-43.718515897660339</v>
      </c>
      <c r="F1085" s="170">
        <f t="shared" si="331"/>
        <v>-233.85593143977334</v>
      </c>
      <c r="G1085" s="170">
        <f t="shared" si="332"/>
        <v>-20.355225591161901</v>
      </c>
      <c r="H1085" s="170">
        <f t="shared" si="333"/>
        <v>95.232246607718679</v>
      </c>
      <c r="I1085" s="170">
        <f t="shared" si="334"/>
        <v>-64.073741488822236</v>
      </c>
      <c r="J1085" s="170">
        <f t="shared" si="335"/>
        <v>-138.62368483205466</v>
      </c>
      <c r="K1085" s="170" t="str">
        <f t="shared" si="321"/>
        <v>1+17.3652171145326i</v>
      </c>
      <c r="L1085" s="170" t="str">
        <f t="shared" si="322"/>
        <v>1-2.53072799111362i</v>
      </c>
      <c r="M1085" s="170" t="str">
        <f t="shared" si="339"/>
        <v>44.9466410235129+14.834489123419i</v>
      </c>
      <c r="N1085" s="170" t="str">
        <f t="shared" si="323"/>
        <v>1+16600.6527821622i</v>
      </c>
      <c r="O1085" s="170" t="str">
        <f t="shared" si="324"/>
        <v>-75.2899881792556+24.2821883895456i</v>
      </c>
      <c r="P1085" s="170" t="str">
        <f t="shared" si="340"/>
        <v>-403175.468234076-1249838.66954853i</v>
      </c>
      <c r="Q1085" s="170" t="str">
        <f t="shared" si="325"/>
        <v>-0.00384407598201244+0.00526303611272718i</v>
      </c>
      <c r="R1085" s="170" t="str">
        <f t="shared" si="326"/>
        <v>10000-11.1687939609418i</v>
      </c>
      <c r="S1085" s="170" t="str">
        <f t="shared" si="327"/>
        <v>-915.841104797224i</v>
      </c>
      <c r="T1085" s="170" t="str">
        <f t="shared" si="336"/>
        <v>83.1618438205448-908.131919555162i</v>
      </c>
      <c r="U1085" s="170" t="str">
        <f t="shared" si="328"/>
        <v>-0.00875387829689946+0.0955928336373856i</v>
      </c>
      <c r="V1085" s="170"/>
    </row>
    <row r="1086" spans="1:22" x14ac:dyDescent="0.2">
      <c r="A1086" s="8"/>
      <c r="B1086" s="170">
        <f t="shared" si="337"/>
        <v>6.2449999999998882</v>
      </c>
      <c r="C1086" s="170">
        <f t="shared" si="338"/>
        <v>1757923.6139582412</v>
      </c>
      <c r="D1086" s="170">
        <f t="shared" si="329"/>
        <v>1757.9236139582413</v>
      </c>
      <c r="E1086" s="170">
        <f t="shared" si="330"/>
        <v>-43.825273536156971</v>
      </c>
      <c r="F1086" s="170">
        <f t="shared" si="331"/>
        <v>-234.2396441165655</v>
      </c>
      <c r="G1086" s="170">
        <f t="shared" si="332"/>
        <v>-20.45438334174338</v>
      </c>
      <c r="H1086" s="170">
        <f t="shared" si="333"/>
        <v>95.172692474141698</v>
      </c>
      <c r="I1086" s="170">
        <f t="shared" si="334"/>
        <v>-64.279656877900351</v>
      </c>
      <c r="J1086" s="170">
        <f t="shared" si="335"/>
        <v>-139.06695164242382</v>
      </c>
      <c r="K1086" s="170" t="str">
        <f t="shared" si="321"/>
        <v>1+17.5662968518235i</v>
      </c>
      <c r="L1086" s="170" t="str">
        <f t="shared" si="322"/>
        <v>1-2.56003244013096i</v>
      </c>
      <c r="M1086" s="170" t="str">
        <f t="shared" si="339"/>
        <v>45.9702897936385+15.0062644116925i</v>
      </c>
      <c r="N1086" s="170" t="str">
        <f t="shared" si="323"/>
        <v>1+16792.8792817376i</v>
      </c>
      <c r="O1086" s="170" t="str">
        <f t="shared" si="324"/>
        <v>-77.0670102850135+24.5633628793325i</v>
      </c>
      <c r="P1086" s="170" t="str">
        <f t="shared" si="340"/>
        <v>-412566.65459643-1294152.43695778i</v>
      </c>
      <c r="Q1086" s="170" t="str">
        <f t="shared" si="325"/>
        <v>-0.00376221675381523+0.00522405714391109i</v>
      </c>
      <c r="R1086" s="170" t="str">
        <f t="shared" si="326"/>
        <v>10000-11.0409458336747i</v>
      </c>
      <c r="S1086" s="170" t="str">
        <f t="shared" si="327"/>
        <v>-905.357558361324i</v>
      </c>
      <c r="T1086" s="170" t="str">
        <f t="shared" si="336"/>
        <v>81.284613863221-897.908648505492i</v>
      </c>
      <c r="U1086" s="170" t="str">
        <f t="shared" si="328"/>
        <v>-0.00855627514349696+0.0945166998426835i</v>
      </c>
      <c r="V1086" s="170"/>
    </row>
    <row r="1087" spans="1:22" x14ac:dyDescent="0.2">
      <c r="A1087" s="8"/>
      <c r="B1087" s="170">
        <f t="shared" si="337"/>
        <v>6.2499999999998881</v>
      </c>
      <c r="C1087" s="170">
        <f t="shared" si="338"/>
        <v>1778279.4100384661</v>
      </c>
      <c r="D1087" s="170">
        <f t="shared" si="329"/>
        <v>1778.279410038466</v>
      </c>
      <c r="E1087" s="170">
        <f t="shared" si="330"/>
        <v>-43.931907234901047</v>
      </c>
      <c r="F1087" s="170">
        <f t="shared" si="331"/>
        <v>-234.61989038814775</v>
      </c>
      <c r="G1087" s="170">
        <f t="shared" si="332"/>
        <v>-20.553560106379006</v>
      </c>
      <c r="H1087" s="170">
        <f t="shared" si="333"/>
        <v>95.113808621190287</v>
      </c>
      <c r="I1087" s="170">
        <f t="shared" si="334"/>
        <v>-64.485467341280057</v>
      </c>
      <c r="J1087" s="170">
        <f t="shared" si="335"/>
        <v>-139.50608176695746</v>
      </c>
      <c r="K1087" s="170" t="str">
        <f t="shared" si="321"/>
        <v>1+17.769704982735i</v>
      </c>
      <c r="L1087" s="170" t="str">
        <f t="shared" si="322"/>
        <v>1-2.58967621867531i</v>
      </c>
      <c r="M1087" s="170" t="str">
        <f t="shared" si="339"/>
        <v>47.017782406665+15.1800287640597i</v>
      </c>
      <c r="N1087" s="170" t="str">
        <f t="shared" si="323"/>
        <v>1+16987.3316592725i</v>
      </c>
      <c r="O1087" s="170" t="str">
        <f t="shared" si="324"/>
        <v>-78.885424552964+24.8477932162631i</v>
      </c>
      <c r="P1087" s="170" t="str">
        <f t="shared" si="340"/>
        <v>-422176.589790236-1340028.0221705i</v>
      </c>
      <c r="Q1087" s="170" t="str">
        <f t="shared" si="325"/>
        <v>-0.00368198338591997+0.00518486491436i</v>
      </c>
      <c r="R1087" s="170" t="str">
        <f t="shared" si="326"/>
        <v>10000-10.9145611718188i</v>
      </c>
      <c r="S1087" s="170" t="str">
        <f t="shared" si="327"/>
        <v>-894.994016089138i</v>
      </c>
      <c r="T1087" s="170" t="str">
        <f t="shared" si="336"/>
        <v>79.449411122919-887.79662578968i</v>
      </c>
      <c r="U1087" s="170" t="str">
        <f t="shared" si="328"/>
        <v>-0.0083630959076757+0.0934522763989138i</v>
      </c>
      <c r="V1087" s="170"/>
    </row>
    <row r="1088" spans="1:22" x14ac:dyDescent="0.2">
      <c r="A1088" s="8"/>
      <c r="B1088" s="170">
        <f t="shared" si="337"/>
        <v>6.254999999999888</v>
      </c>
      <c r="C1088" s="170">
        <f t="shared" si="338"/>
        <v>1798870.9151283256</v>
      </c>
      <c r="D1088" s="170">
        <f t="shared" si="329"/>
        <v>1798.8709151283256</v>
      </c>
      <c r="E1088" s="170">
        <f t="shared" si="330"/>
        <v>-44.038418671859063</v>
      </c>
      <c r="F1088" s="170">
        <f t="shared" si="331"/>
        <v>-234.99668319288321</v>
      </c>
      <c r="G1088" s="170">
        <f t="shared" si="332"/>
        <v>-20.652755459304814</v>
      </c>
      <c r="H1088" s="170">
        <f t="shared" si="333"/>
        <v>95.055587760072584</v>
      </c>
      <c r="I1088" s="170">
        <f t="shared" si="334"/>
        <v>-64.691174131163876</v>
      </c>
      <c r="J1088" s="170">
        <f t="shared" si="335"/>
        <v>-139.94109543281064</v>
      </c>
      <c r="K1088" s="170" t="str">
        <f t="shared" si="321"/>
        <v>1+17.9754684687945i</v>
      </c>
      <c r="L1088" s="170" t="str">
        <f t="shared" si="322"/>
        <v>1-2.61966325599741i</v>
      </c>
      <c r="M1088" s="170" t="str">
        <f t="shared" si="339"/>
        <v>48.089674257041+15.3558052127971i</v>
      </c>
      <c r="N1088" s="170" t="str">
        <f t="shared" si="323"/>
        <v>1+17184.0356892188i</v>
      </c>
      <c r="O1088" s="170" t="str">
        <f t="shared" si="324"/>
        <v>-80.7461951304209+25.1355171012702i</v>
      </c>
      <c r="P1088" s="170" t="str">
        <f t="shared" si="340"/>
        <v>-432010.369130327-1387520.36337268i</v>
      </c>
      <c r="Q1088" s="170" t="str">
        <f t="shared" si="325"/>
        <v>-0.00360334852788335+0.00514548102340004i</v>
      </c>
      <c r="R1088" s="170" t="str">
        <f t="shared" si="326"/>
        <v>10000-10.7896232232239i</v>
      </c>
      <c r="S1088" s="170" t="str">
        <f t="shared" si="327"/>
        <v>-884.749104304361i</v>
      </c>
      <c r="T1088" s="170" t="str">
        <f t="shared" si="336"/>
        <v>77.6553102350955-877.794770532991i</v>
      </c>
      <c r="U1088" s="170" t="str">
        <f t="shared" si="328"/>
        <v>-0.00817424318264164+0.0923994495297887i</v>
      </c>
      <c r="V1088" s="170"/>
    </row>
    <row r="1089" spans="1:22" x14ac:dyDescent="0.2">
      <c r="A1089" s="8"/>
      <c r="B1089" s="170">
        <f t="shared" si="337"/>
        <v>6.2599999999998879</v>
      </c>
      <c r="C1089" s="170">
        <f t="shared" si="338"/>
        <v>1819700.8586095157</v>
      </c>
      <c r="D1089" s="170">
        <f t="shared" si="329"/>
        <v>1819.7008586095158</v>
      </c>
      <c r="E1089" s="170">
        <f t="shared" si="330"/>
        <v>-44.144809526611304</v>
      </c>
      <c r="F1089" s="170">
        <f t="shared" si="331"/>
        <v>-235.3700360031541</v>
      </c>
      <c r="G1089" s="170">
        <f t="shared" si="332"/>
        <v>-20.751968984134955</v>
      </c>
      <c r="H1089" s="170">
        <f t="shared" si="333"/>
        <v>94.99802267263162</v>
      </c>
      <c r="I1089" s="170">
        <f t="shared" si="334"/>
        <v>-64.896778510746259</v>
      </c>
      <c r="J1089" s="170">
        <f t="shared" si="335"/>
        <v>-140.37201333052246</v>
      </c>
      <c r="K1089" s="170" t="str">
        <f t="shared" si="321"/>
        <v>1+18.1836145837291i</v>
      </c>
      <c r="L1089" s="170" t="str">
        <f t="shared" si="322"/>
        <v>1-2.64999752684657i</v>
      </c>
      <c r="M1089" s="170" t="str">
        <f t="shared" si="339"/>
        <v>49.1865336760133+15.5336170568825i</v>
      </c>
      <c r="N1089" s="170" t="str">
        <f t="shared" si="323"/>
        <v>1+17383.0174444825i</v>
      </c>
      <c r="O1089" s="170" t="str">
        <f t="shared" si="324"/>
        <v>-82.6503086225749+25.4265726718433i</v>
      </c>
      <c r="P1089" s="170" t="str">
        <f t="shared" si="340"/>
        <v>-442073.206616677-1436686.33000541i</v>
      </c>
      <c r="Q1089" s="170" t="str">
        <f t="shared" si="325"/>
        <v>-0.00352628508009346+0.00510592633408064i</v>
      </c>
      <c r="R1089" s="170" t="str">
        <f t="shared" si="326"/>
        <v>10000-10.6661154275004i</v>
      </c>
      <c r="S1089" s="170" t="str">
        <f t="shared" si="327"/>
        <v>-874.62146505503i</v>
      </c>
      <c r="T1089" s="170" t="str">
        <f t="shared" si="336"/>
        <v>75.9014055159738-867.902007890584i</v>
      </c>
      <c r="U1089" s="170" t="str">
        <f t="shared" si="328"/>
        <v>-0.00798962163326041+0.0913581060937458i</v>
      </c>
      <c r="V1089" s="170"/>
    </row>
    <row r="1090" spans="1:22" x14ac:dyDescent="0.2">
      <c r="A1090" s="8"/>
      <c r="B1090" s="170">
        <f t="shared" si="337"/>
        <v>6.2649999999998878</v>
      </c>
      <c r="C1090" s="170">
        <f t="shared" si="338"/>
        <v>1840772.0014684827</v>
      </c>
      <c r="D1090" s="170">
        <f t="shared" si="329"/>
        <v>1840.7720014684826</v>
      </c>
      <c r="E1090" s="170">
        <f t="shared" si="330"/>
        <v>-44.251081479161307</v>
      </c>
      <c r="F1090" s="170">
        <f t="shared" si="331"/>
        <v>-235.73996280625727</v>
      </c>
      <c r="G1090" s="170">
        <f t="shared" si="332"/>
        <v>-20.851200273661988</v>
      </c>
      <c r="H1090" s="170">
        <f t="shared" si="333"/>
        <v>94.941106210958552</v>
      </c>
      <c r="I1090" s="170">
        <f t="shared" si="334"/>
        <v>-65.102281752823302</v>
      </c>
      <c r="J1090" s="170">
        <f t="shared" si="335"/>
        <v>-140.79885659529873</v>
      </c>
      <c r="K1090" s="170" t="str">
        <f t="shared" si="321"/>
        <v>1+18.394170917081i</v>
      </c>
      <c r="L1090" s="170" t="str">
        <f t="shared" si="322"/>
        <v>1-2.68068305199754i</v>
      </c>
      <c r="M1090" s="170" t="str">
        <f t="shared" si="339"/>
        <v>50.3089422329651+15.7134878650835i</v>
      </c>
      <c r="N1090" s="170" t="str">
        <f t="shared" si="323"/>
        <v>1+17584.30329988i</v>
      </c>
      <c r="O1090" s="170" t="str">
        <f t="shared" si="324"/>
        <v>-84.5987746156032+25.7209985070829i</v>
      </c>
      <c r="P1090" s="170" t="str">
        <f t="shared" si="340"/>
        <v>-452370.437698922-1487584.79064045i</v>
      </c>
      <c r="Q1090" s="170" t="str">
        <f t="shared" si="325"/>
        <v>-0.00345076620105655+0.00506622099053507i</v>
      </c>
      <c r="R1090" s="170" t="str">
        <f t="shared" si="326"/>
        <v>10000-10.5440214138236i</v>
      </c>
      <c r="S1090" s="170" t="str">
        <f t="shared" si="327"/>
        <v>-864.609755933539i</v>
      </c>
      <c r="T1090" s="170" t="str">
        <f t="shared" si="336"/>
        <v>74.1868105751447-858.11726918312i</v>
      </c>
      <c r="U1090" s="170" t="str">
        <f t="shared" si="328"/>
        <v>-0.0078091379552784+0.0903281335982233i</v>
      </c>
      <c r="V1090" s="170"/>
    </row>
    <row r="1091" spans="1:22" x14ac:dyDescent="0.2">
      <c r="A1091" s="8"/>
      <c r="B1091" s="170">
        <f t="shared" si="337"/>
        <v>6.2699999999998877</v>
      </c>
      <c r="C1091" s="170">
        <f t="shared" si="338"/>
        <v>1862087.1366623887</v>
      </c>
      <c r="D1091" s="170">
        <f t="shared" si="329"/>
        <v>1862.0871366623887</v>
      </c>
      <c r="E1091" s="170">
        <f t="shared" si="330"/>
        <v>-44.357236208791718</v>
      </c>
      <c r="F1091" s="170">
        <f t="shared" si="331"/>
        <v>-236.10647808554648</v>
      </c>
      <c r="G1091" s="170">
        <f t="shared" si="332"/>
        <v>-20.950448929661441</v>
      </c>
      <c r="H1091" s="170">
        <f t="shared" si="333"/>
        <v>94.884831296996495</v>
      </c>
      <c r="I1091" s="170">
        <f t="shared" si="334"/>
        <v>-65.307685138453166</v>
      </c>
      <c r="J1091" s="170">
        <f t="shared" si="335"/>
        <v>-141.22164678855</v>
      </c>
      <c r="K1091" s="170" t="str">
        <f t="shared" si="321"/>
        <v>1+18.6071653778641i</v>
      </c>
      <c r="L1091" s="170" t="str">
        <f t="shared" si="322"/>
        <v>1-2.71172389878343i</v>
      </c>
      <c r="M1091" s="170" t="str">
        <f t="shared" si="339"/>
        <v>51.4574950437697+15.8954414790807i</v>
      </c>
      <c r="N1091" s="170" t="str">
        <f t="shared" si="323"/>
        <v>1+17787.9199356331i</v>
      </c>
      <c r="O1091" s="170" t="str">
        <f t="shared" si="324"/>
        <v>-86.5926262119663+26.0188336328145i</v>
      </c>
      <c r="P1091" s="170" t="str">
        <f t="shared" si="340"/>
        <v>-462907.522105274-1540276.68324103i</v>
      </c>
      <c r="Q1091" s="170" t="str">
        <f t="shared" si="325"/>
        <v>-0.00337676531414526+0.00502638443517536i</v>
      </c>
      <c r="R1091" s="170" t="str">
        <f t="shared" si="326"/>
        <v>10000-10.4233249987644i</v>
      </c>
      <c r="S1091" s="170" t="str">
        <f t="shared" si="327"/>
        <v>-854.712649898681i</v>
      </c>
      <c r="T1091" s="170" t="str">
        <f t="shared" si="336"/>
        <v>72.51065793436-848.439492024431i</v>
      </c>
      <c r="U1091" s="170" t="str">
        <f t="shared" si="328"/>
        <v>-0.0076327008351958+0.0893094202130981i</v>
      </c>
      <c r="V1091" s="170"/>
    </row>
    <row r="1092" spans="1:22" x14ac:dyDescent="0.2">
      <c r="A1092" s="8"/>
      <c r="B1092" s="170">
        <f t="shared" si="337"/>
        <v>6.2749999999998876</v>
      </c>
      <c r="C1092" s="170">
        <f t="shared" si="338"/>
        <v>1883649.0894893161</v>
      </c>
      <c r="D1092" s="170">
        <f t="shared" si="329"/>
        <v>1883.6490894893161</v>
      </c>
      <c r="E1092" s="170">
        <f t="shared" si="330"/>
        <v>-44.463275392967034</v>
      </c>
      <c r="F1092" s="170">
        <f t="shared" si="331"/>
        <v>-236.4695968018338</v>
      </c>
      <c r="G1092" s="170">
        <f t="shared" si="332"/>
        <v>-21.049714562699776</v>
      </c>
      <c r="H1092" s="170">
        <f t="shared" si="333"/>
        <v>94.829190922135965</v>
      </c>
      <c r="I1092" s="170">
        <f t="shared" si="334"/>
        <v>-65.512989955666811</v>
      </c>
      <c r="J1092" s="170">
        <f t="shared" si="335"/>
        <v>-141.64040587969782</v>
      </c>
      <c r="K1092" s="170" t="str">
        <f t="shared" si="321"/>
        <v>1+18.8226261982635i</v>
      </c>
      <c r="L1092" s="170" t="str">
        <f t="shared" si="322"/>
        <v>1-2.74312418163486i</v>
      </c>
      <c r="M1092" s="170" t="str">
        <f t="shared" si="339"/>
        <v>52.6328010863304+16.0795020166286i</v>
      </c>
      <c r="N1092" s="170" t="str">
        <f t="shared" si="323"/>
        <v>1+17993.8943409065i</v>
      </c>
      <c r="O1092" s="170" t="str">
        <f t="shared" si="324"/>
        <v>-88.6329205781728+26.3201175267616i</v>
      </c>
      <c r="P1092" s="170" t="str">
        <f t="shared" si="340"/>
        <v>-473690.046737368-1594825.08789207i</v>
      </c>
      <c r="Q1092" s="170" t="str">
        <f t="shared" si="325"/>
        <v>-0.00330425611382557+0.00498643542570926i</v>
      </c>
      <c r="R1092" s="170" t="str">
        <f t="shared" si="326"/>
        <v>10000-10.3040101841436i</v>
      </c>
      <c r="S1092" s="170" t="str">
        <f t="shared" si="327"/>
        <v>-844.92883509977i</v>
      </c>
      <c r="T1092" s="170" t="str">
        <f t="shared" si="336"/>
        <v>70.8720986525061-838.867620441587i</v>
      </c>
      <c r="U1092" s="170" t="str">
        <f t="shared" si="328"/>
        <v>-0.00746022091079013+0.0883018547833251i</v>
      </c>
      <c r="V1092" s="170"/>
    </row>
    <row r="1093" spans="1:22" x14ac:dyDescent="0.2">
      <c r="A1093" s="8"/>
      <c r="B1093" s="170">
        <f t="shared" si="337"/>
        <v>6.2799999999998875</v>
      </c>
      <c r="C1093" s="170">
        <f t="shared" si="338"/>
        <v>1905460.7179627572</v>
      </c>
      <c r="D1093" s="170">
        <f t="shared" si="329"/>
        <v>1905.4607179627571</v>
      </c>
      <c r="E1093" s="170">
        <f t="shared" si="330"/>
        <v>-44.569200706281563</v>
      </c>
      <c r="F1093" s="170">
        <f t="shared" si="331"/>
        <v>-236.82933437505847</v>
      </c>
      <c r="G1093" s="170">
        <f t="shared" si="332"/>
        <v>-21.148996791946416</v>
      </c>
      <c r="H1093" s="170">
        <f t="shared" si="333"/>
        <v>94.774178146801987</v>
      </c>
      <c r="I1093" s="170">
        <f t="shared" si="334"/>
        <v>-65.71819749822798</v>
      </c>
      <c r="J1093" s="170">
        <f t="shared" si="335"/>
        <v>-142.05515622825646</v>
      </c>
      <c r="K1093" s="170" t="str">
        <f t="shared" si="321"/>
        <v>1+19.0405819373774i</v>
      </c>
      <c r="L1093" s="170" t="str">
        <f t="shared" si="322"/>
        <v>1-2.77488806262532i</v>
      </c>
      <c r="M1093" s="170" t="str">
        <f t="shared" si="339"/>
        <v>53.8354835234678+16.2656938747521i</v>
      </c>
      <c r="N1093" s="170" t="str">
        <f t="shared" si="323"/>
        <v>1+18202.2538173845i</v>
      </c>
      <c r="O1093" s="170" t="str">
        <f t="shared" si="324"/>
        <v>-90.7207395053017+26.6248901237779i</v>
      </c>
      <c r="P1093" s="170" t="str">
        <f t="shared" si="340"/>
        <v>-484723.728632484-1651295.3020862i</v>
      </c>
      <c r="Q1093" s="170" t="str">
        <f t="shared" si="325"/>
        <v>-0.00323321257138051+0.00494639205196886i</v>
      </c>
      <c r="R1093" s="170" t="str">
        <f t="shared" si="326"/>
        <v>10000-10.1860611549117i</v>
      </c>
      <c r="S1093" s="170" t="str">
        <f t="shared" si="327"/>
        <v>-835.257014702759i</v>
      </c>
      <c r="T1093" s="170" t="str">
        <f t="shared" si="336"/>
        <v>69.2703019567075-829.400604987572i</v>
      </c>
      <c r="U1093" s="170" t="str">
        <f t="shared" si="328"/>
        <v>-0.00729161073228501+0.0873053268407972i</v>
      </c>
      <c r="V1093" s="170"/>
    </row>
    <row r="1094" spans="1:22" x14ac:dyDescent="0.2">
      <c r="A1094" s="8"/>
      <c r="B1094" s="170">
        <f t="shared" si="337"/>
        <v>6.2849999999998873</v>
      </c>
      <c r="C1094" s="170">
        <f t="shared" si="338"/>
        <v>1927524.9131904403</v>
      </c>
      <c r="D1094" s="170">
        <f t="shared" si="329"/>
        <v>1927.5249131904402</v>
      </c>
      <c r="E1094" s="170">
        <f t="shared" si="330"/>
        <v>-44.675013819452317</v>
      </c>
      <c r="F1094" s="170">
        <f t="shared" si="331"/>
        <v>-237.18570666623094</v>
      </c>
      <c r="G1094" s="170">
        <f t="shared" si="332"/>
        <v>-21.248295244989642</v>
      </c>
      <c r="H1094" s="170">
        <f t="shared" si="333"/>
        <v>94.719786100033687</v>
      </c>
      <c r="I1094" s="170">
        <f t="shared" si="334"/>
        <v>-65.923309064441952</v>
      </c>
      <c r="J1094" s="170">
        <f t="shared" si="335"/>
        <v>-142.46592056619727</v>
      </c>
      <c r="K1094" s="170" t="str">
        <f t="shared" si="321"/>
        <v>1+19.2610614850031i</v>
      </c>
      <c r="L1094" s="170" t="str">
        <f t="shared" si="322"/>
        <v>1-2.80701975202283i</v>
      </c>
      <c r="M1094" s="170" t="str">
        <f t="shared" si="339"/>
        <v>55.0661800333299+16.4540417329803i</v>
      </c>
      <c r="N1094" s="170" t="str">
        <f t="shared" si="323"/>
        <v>1+18413.0259828899i</v>
      </c>
      <c r="O1094" s="170" t="str">
        <f t="shared" si="324"/>
        <v>-92.8571899825835+26.933191821141i</v>
      </c>
      <c r="P1094" s="170" t="str">
        <f t="shared" si="340"/>
        <v>-496014.41799481-1709754.91865563i</v>
      </c>
      <c r="Q1094" s="170" t="str">
        <f t="shared" si="325"/>
        <v>-0.00316360894014812+0.00490627175254044i</v>
      </c>
      <c r="R1094" s="170" t="str">
        <f t="shared" si="326"/>
        <v>10000-10.0694622770528i</v>
      </c>
      <c r="S1094" s="170" t="str">
        <f t="shared" si="327"/>
        <v>-825.69590671833i</v>
      </c>
      <c r="T1094" s="170" t="str">
        <f t="shared" si="336"/>
        <v>67.7044548795278-820.037402846828i</v>
      </c>
      <c r="U1094" s="170" t="str">
        <f t="shared" si="328"/>
        <v>-0.00712678472416083+0.0863197266154557i</v>
      </c>
      <c r="V1094" s="170"/>
    </row>
    <row r="1095" spans="1:22" x14ac:dyDescent="0.2">
      <c r="A1095" s="8"/>
      <c r="B1095" s="170">
        <f t="shared" si="337"/>
        <v>6.2899999999998872</v>
      </c>
      <c r="C1095" s="170">
        <f t="shared" si="338"/>
        <v>1949844.5997575403</v>
      </c>
      <c r="D1095" s="170">
        <f t="shared" si="329"/>
        <v>1949.8445997575402</v>
      </c>
      <c r="E1095" s="170">
        <f t="shared" si="330"/>
        <v>-44.780716398357178</v>
      </c>
      <c r="F1095" s="170">
        <f t="shared" si="331"/>
        <v>-237.53872995965969</v>
      </c>
      <c r="G1095" s="170">
        <f t="shared" si="332"/>
        <v>-21.34760955765589</v>
      </c>
      <c r="H1095" s="170">
        <f t="shared" si="333"/>
        <v>94.666007979056531</v>
      </c>
      <c r="I1095" s="170">
        <f t="shared" si="334"/>
        <v>-66.128325956013072</v>
      </c>
      <c r="J1095" s="170">
        <f t="shared" si="335"/>
        <v>-142.87272198060316</v>
      </c>
      <c r="K1095" s="170" t="str">
        <f t="shared" si="321"/>
        <v>1+19.4840940654658i</v>
      </c>
      <c r="L1095" s="170" t="str">
        <f t="shared" si="322"/>
        <v>1-2.83952350884801i</v>
      </c>
      <c r="M1095" s="170" t="str">
        <f t="shared" si="339"/>
        <v>56.3255431474961+16.6445705566178i</v>
      </c>
      <c r="N1095" s="170" t="str">
        <f t="shared" si="323"/>
        <v>1+18626.2387750451i</v>
      </c>
      <c r="O1095" s="170" t="str">
        <f t="shared" si="324"/>
        <v>-95.0434047843408+27.2450634839069i</v>
      </c>
      <c r="P1095" s="170" t="str">
        <f t="shared" si="340"/>
        <v>-507568.101297296-1770273.90644291i</v>
      </c>
      <c r="Q1095" s="170" t="str">
        <f t="shared" si="325"/>
        <v>-0.00309541976029058+0.00486609133118586i</v>
      </c>
      <c r="R1095" s="170" t="str">
        <f t="shared" si="326"/>
        <v>10000-9.95419809551192i</v>
      </c>
      <c r="S1095" s="170" t="str">
        <f t="shared" si="327"/>
        <v>-816.244243831978i</v>
      </c>
      <c r="T1095" s="170" t="str">
        <f t="shared" si="336"/>
        <v>66.1737619022298-810.776977933968i</v>
      </c>
      <c r="U1095" s="170" t="str">
        <f t="shared" si="328"/>
        <v>-0.00696565914760315+0.085344945045681i</v>
      </c>
      <c r="V1095" s="170"/>
    </row>
    <row r="1096" spans="1:22" x14ac:dyDescent="0.2">
      <c r="A1096" s="8"/>
      <c r="B1096" s="170">
        <f t="shared" si="337"/>
        <v>6.2949999999998871</v>
      </c>
      <c r="C1096" s="170">
        <f t="shared" si="338"/>
        <v>1972422.7361143427</v>
      </c>
      <c r="D1096" s="170">
        <f t="shared" si="329"/>
        <v>1972.4227361143428</v>
      </c>
      <c r="E1096" s="170">
        <f t="shared" si="330"/>
        <v>-44.886310103115285</v>
      </c>
      <c r="F1096" s="170">
        <f t="shared" si="331"/>
        <v>-237.88842094546769</v>
      </c>
      <c r="G1096" s="170">
        <f t="shared" si="332"/>
        <v>-21.446939373833082</v>
      </c>
      <c r="H1096" s="170">
        <f t="shared" si="333"/>
        <v>94.612837048847936</v>
      </c>
      <c r="I1096" s="170">
        <f t="shared" si="334"/>
        <v>-66.333249476948367</v>
      </c>
      <c r="J1096" s="170">
        <f t="shared" si="335"/>
        <v>-143.27558389661976</v>
      </c>
      <c r="K1096" s="170" t="str">
        <f t="shared" si="321"/>
        <v>1+19.7097092414924i</v>
      </c>
      <c r="L1096" s="170" t="str">
        <f t="shared" si="322"/>
        <v>1-2.87240364143862i</v>
      </c>
      <c r="M1096" s="170" t="str">
        <f t="shared" si="339"/>
        <v>57.6142405969592+16.8373056000538i</v>
      </c>
      <c r="N1096" s="170" t="str">
        <f t="shared" si="323"/>
        <v>1+18841.9204549747i</v>
      </c>
      <c r="O1096" s="170" t="str">
        <f t="shared" si="324"/>
        <v>-97.2805430705997+27.5605464503269i</v>
      </c>
      <c r="P1096" s="170" t="str">
        <f t="shared" si="340"/>
        <v>-519390.904455765-1832924.69380653i</v>
      </c>
      <c r="Q1096" s="170" t="str">
        <f t="shared" si="325"/>
        <v>-0.0030286198631125+0.00482586697304841i</v>
      </c>
      <c r="R1096" s="170" t="str">
        <f t="shared" si="326"/>
        <v>10000-9.84025333214648i</v>
      </c>
      <c r="S1096" s="170" t="str">
        <f t="shared" si="327"/>
        <v>-806.900773236012i</v>
      </c>
      <c r="T1096" s="170" t="str">
        <f t="shared" si="336"/>
        <v>64.6774446040452-801.618300985841i</v>
      </c>
      <c r="U1096" s="170" t="str">
        <f t="shared" si="328"/>
        <v>-0.00680815206358372+0.0843808737879834i</v>
      </c>
      <c r="V1096" s="170"/>
    </row>
    <row r="1097" spans="1:22" x14ac:dyDescent="0.2">
      <c r="A1097" s="8"/>
      <c r="B1097" s="170">
        <f t="shared" si="337"/>
        <v>6.299999999999887</v>
      </c>
      <c r="C1097" s="170">
        <f t="shared" si="338"/>
        <v>1995262.3149683625</v>
      </c>
      <c r="D1097" s="170">
        <f t="shared" si="329"/>
        <v>1995.2623149683625</v>
      </c>
      <c r="E1097" s="170">
        <f t="shared" si="330"/>
        <v>-44.991796587211212</v>
      </c>
      <c r="F1097" s="170">
        <f t="shared" si="331"/>
        <v>-238.23479670240442</v>
      </c>
      <c r="G1097" s="170">
        <f t="shared" si="332"/>
        <v>-21.546284345296705</v>
      </c>
      <c r="H1097" s="170">
        <f t="shared" si="333"/>
        <v>94.560266641696842</v>
      </c>
      <c r="I1097" s="170">
        <f t="shared" si="334"/>
        <v>-66.53808093250791</v>
      </c>
      <c r="J1097" s="170">
        <f t="shared" si="335"/>
        <v>-143.67453006070758</v>
      </c>
      <c r="K1097" s="170" t="str">
        <f t="shared" si="321"/>
        <v>1+19.9379369181302i</v>
      </c>
      <c r="L1097" s="170" t="str">
        <f t="shared" si="322"/>
        <v>1-2.90566450802062i</v>
      </c>
      <c r="M1097" s="170" t="str">
        <f t="shared" si="339"/>
        <v>58.932955666165+17.0322724101096i</v>
      </c>
      <c r="N1097" s="170" t="str">
        <f t="shared" si="323"/>
        <v>1+19060.0996110517i</v>
      </c>
      <c r="O1097" s="170" t="str">
        <f t="shared" si="324"/>
        <v>-99.569791001691+27.8796825373262i</v>
      </c>
      <c r="P1097" s="170" t="str">
        <f t="shared" si="340"/>
        <v>-531489.096076938-1897782.25506129i</v>
      </c>
      <c r="Q1097" s="170" t="str">
        <f t="shared" si="325"/>
        <v>-0.00296318437494441+0.00478561426063407i</v>
      </c>
      <c r="R1097" s="170" t="str">
        <f t="shared" si="326"/>
        <v>10000-9.7276128837017i</v>
      </c>
      <c r="S1097" s="170" t="str">
        <f t="shared" si="327"/>
        <v>-797.664256463539i</v>
      </c>
      <c r="T1097" s="170" t="str">
        <f t="shared" si="336"/>
        <v>63.2147413174179-792.560349647282i</v>
      </c>
      <c r="U1097" s="170" t="str">
        <f t="shared" si="328"/>
        <v>-0.00665418329657031+0.0834274052260298i</v>
      </c>
      <c r="V1097" s="170"/>
    </row>
    <row r="1098" spans="1:22" x14ac:dyDescent="0.2">
      <c r="A1098" s="8"/>
      <c r="B1098" s="170">
        <f t="shared" si="337"/>
        <v>6.3049999999998869</v>
      </c>
      <c r="C1098" s="170">
        <f t="shared" si="338"/>
        <v>2018366.3636810379</v>
      </c>
      <c r="D1098" s="170">
        <f t="shared" si="329"/>
        <v>2018.3663636810379</v>
      </c>
      <c r="E1098" s="170">
        <f t="shared" si="330"/>
        <v>-45.097177496661452</v>
      </c>
      <c r="F1098" s="170">
        <f t="shared" si="331"/>
        <v>-238.57787468095873</v>
      </c>
      <c r="G1098" s="170">
        <f t="shared" si="332"/>
        <v>-21.645644131540585</v>
      </c>
      <c r="H1098" s="170">
        <f t="shared" si="333"/>
        <v>94.508290156756928</v>
      </c>
      <c r="I1098" s="170">
        <f t="shared" si="334"/>
        <v>-66.742821628202037</v>
      </c>
      <c r="J1098" s="170">
        <f t="shared" si="335"/>
        <v>-144.06958452420179</v>
      </c>
      <c r="K1098" s="170" t="str">
        <f t="shared" si="321"/>
        <v>1+20.1688073467104i</v>
      </c>
      <c r="L1098" s="170" t="str">
        <f t="shared" si="322"/>
        <v>1-2.93931051728586i</v>
      </c>
      <c r="M1098" s="170" t="str">
        <f t="shared" si="339"/>
        <v>60.2823875552982+17.2294968294245i</v>
      </c>
      <c r="N1098" s="170" t="str">
        <f t="shared" si="323"/>
        <v>1+19280.805162687i</v>
      </c>
      <c r="O1098" s="170" t="str">
        <f t="shared" si="324"/>
        <v>-101.912362367172+28.2025140460477i</v>
      </c>
      <c r="P1098" s="170" t="str">
        <f t="shared" si="340"/>
        <v>-543869.090782156-1964924.19995655i</v>
      </c>
      <c r="Q1098" s="170" t="str">
        <f t="shared" si="325"/>
        <v>-0.00289908872060843+0.00474534818956196i</v>
      </c>
      <c r="R1098" s="170" t="str">
        <f t="shared" si="326"/>
        <v>10000-9.61626181980797i</v>
      </c>
      <c r="S1098" s="170" t="str">
        <f t="shared" si="327"/>
        <v>-788.533469224254i</v>
      </c>
      <c r="T1098" s="170" t="str">
        <f t="shared" si="336"/>
        <v>61.7849067891495-783.60210855062i</v>
      </c>
      <c r="U1098" s="170" t="str">
        <f t="shared" si="328"/>
        <v>-0.00650367439885785+0.0824844324790127i</v>
      </c>
      <c r="V1098" s="170"/>
    </row>
    <row r="1099" spans="1:22" x14ac:dyDescent="0.2">
      <c r="A1099" s="8"/>
      <c r="B1099" s="170">
        <f t="shared" si="337"/>
        <v>6.3099999999998868</v>
      </c>
      <c r="C1099" s="170">
        <f t="shared" si="338"/>
        <v>2041737.9446690001</v>
      </c>
      <c r="D1099" s="170">
        <f t="shared" si="329"/>
        <v>2041.7379446690002</v>
      </c>
      <c r="E1099" s="170">
        <f t="shared" si="330"/>
        <v>-45.202454469220342</v>
      </c>
      <c r="F1099" s="170">
        <f t="shared" si="331"/>
        <v>-238.91767268677637</v>
      </c>
      <c r="G1099" s="170">
        <f t="shared" si="332"/>
        <v>-21.745018399609854</v>
      </c>
      <c r="H1099" s="170">
        <f t="shared" si="333"/>
        <v>94.456901059594855</v>
      </c>
      <c r="I1099" s="170">
        <f t="shared" si="334"/>
        <v>-66.947472868830204</v>
      </c>
      <c r="J1099" s="170">
        <f t="shared" si="335"/>
        <v>-144.46077162718151</v>
      </c>
      <c r="K1099" s="170" t="str">
        <f t="shared" si="321"/>
        <v>1+20.4023511288583i</v>
      </c>
      <c r="L1099" s="170" t="str">
        <f t="shared" si="322"/>
        <v>1-2.97334612897641i</v>
      </c>
      <c r="M1099" s="170" t="str">
        <f t="shared" si="339"/>
        <v>61.6632517510083+17.4290049998819i</v>
      </c>
      <c r="N1099" s="170" t="str">
        <f t="shared" si="323"/>
        <v>1+19504.0663641623i</v>
      </c>
      <c r="O1099" s="170" t="str">
        <f t="shared" si="324"/>
        <v>-104.309499229385+28.5290837674581i</v>
      </c>
      <c r="P1099" s="170" t="str">
        <f t="shared" si="340"/>
        <v>-556537.452608478-2034430.86629869i</v>
      </c>
      <c r="Q1099" s="170" t="str">
        <f t="shared" si="325"/>
        <v>-0.00283630862648324+0.0047050831840787i</v>
      </c>
      <c r="R1099" s="170" t="str">
        <f t="shared" si="326"/>
        <v>10000-9.50618538100251i</v>
      </c>
      <c r="S1099" s="170" t="str">
        <f t="shared" si="327"/>
        <v>-779.50720124221i</v>
      </c>
      <c r="T1099" s="170" t="str">
        <f t="shared" si="336"/>
        <v>60.3872118474236-774.742569389363i</v>
      </c>
      <c r="U1099" s="170" t="str">
        <f t="shared" si="328"/>
        <v>-0.00635654861551828+0.0815518494094067i</v>
      </c>
      <c r="V1099" s="170"/>
    </row>
    <row r="1100" spans="1:22" x14ac:dyDescent="0.2">
      <c r="A1100" s="8"/>
      <c r="B1100" s="170">
        <f t="shared" si="337"/>
        <v>6.3149999999998867</v>
      </c>
      <c r="C1100" s="170">
        <f t="shared" si="338"/>
        <v>2065380.1558099939</v>
      </c>
      <c r="D1100" s="170">
        <f t="shared" si="329"/>
        <v>2065.380155809994</v>
      </c>
      <c r="E1100" s="170">
        <f t="shared" si="330"/>
        <v>-45.307629133628751</v>
      </c>
      <c r="F1100" s="170">
        <f t="shared" si="331"/>
        <v>-239.25420886438928</v>
      </c>
      <c r="G1100" s="170">
        <f t="shared" si="332"/>
        <v>-21.844406823938385</v>
      </c>
      <c r="H1100" s="170">
        <f t="shared" si="333"/>
        <v>94.406092881733173</v>
      </c>
      <c r="I1100" s="170">
        <f t="shared" si="334"/>
        <v>-67.152035957567136</v>
      </c>
      <c r="J1100" s="170">
        <f t="shared" si="335"/>
        <v>-144.84811598265611</v>
      </c>
      <c r="K1100" s="170" t="str">
        <f t="shared" si="321"/>
        <v>1+20.6385992205493i</v>
      </c>
      <c r="L1100" s="170" t="str">
        <f t="shared" si="322"/>
        <v>1-3.00777585447574i</v>
      </c>
      <c r="M1100" s="170" t="str">
        <f t="shared" si="339"/>
        <v>63.07628040577+17.6308233660736i</v>
      </c>
      <c r="N1100" s="170" t="str">
        <f t="shared" si="323"/>
        <v>1+19729.9128085082i</v>
      </c>
      <c r="O1100" s="170" t="str">
        <f t="shared" si="324"/>
        <v>-106.762472582024+28.8594349880201i</v>
      </c>
      <c r="P1100" s="170" t="str">
        <f t="shared" si="340"/>
        <v>-569500.89848903-2106385.41582909i</v>
      </c>
      <c r="Q1100" s="170" t="str">
        <f t="shared" si="325"/>
        <v>-0.0027748201231828+0.00466483311232933i</v>
      </c>
      <c r="R1100" s="170" t="str">
        <f t="shared" si="326"/>
        <v>10000-9.39736897677265i</v>
      </c>
      <c r="S1100" s="170" t="str">
        <f t="shared" si="327"/>
        <v>-770.584256095358i</v>
      </c>
      <c r="T1100" s="170" t="str">
        <f t="shared" si="336"/>
        <v>59.0209430746253-765.980730986094i</v>
      </c>
      <c r="U1100" s="170" t="str">
        <f t="shared" si="328"/>
        <v>-0.00621273084996057+0.0806295506301153i</v>
      </c>
      <c r="V1100" s="170"/>
    </row>
    <row r="1101" spans="1:22" x14ac:dyDescent="0.2">
      <c r="A1101" s="8"/>
      <c r="B1101" s="170">
        <f t="shared" si="337"/>
        <v>6.3199999999998866</v>
      </c>
      <c r="C1101" s="170">
        <f t="shared" si="338"/>
        <v>2089296.1308534977</v>
      </c>
      <c r="D1101" s="170">
        <f t="shared" si="329"/>
        <v>2089.2961308534977</v>
      </c>
      <c r="E1101" s="170">
        <f t="shared" si="330"/>
        <v>-45.412703108900288</v>
      </c>
      <c r="F1101" s="170">
        <f t="shared" si="331"/>
        <v>-239.58750168125636</v>
      </c>
      <c r="G1101" s="170">
        <f t="shared" si="332"/>
        <v>-21.943809086188907</v>
      </c>
      <c r="H1101" s="170">
        <f t="shared" si="333"/>
        <v>94.355859220188705</v>
      </c>
      <c r="I1101" s="170">
        <f t="shared" si="334"/>
        <v>-67.356512195089195</v>
      </c>
      <c r="J1101" s="170">
        <f t="shared" si="335"/>
        <v>-145.23164246106765</v>
      </c>
      <c r="K1101" s="170" t="str">
        <f t="shared" si="321"/>
        <v>1+20.8775829362121i</v>
      </c>
      <c r="L1101" s="170" t="str">
        <f t="shared" si="322"/>
        <v>1-3.04260425740667i</v>
      </c>
      <c r="M1101" s="170" t="str">
        <f t="shared" si="339"/>
        <v>64.5222227260798+17.8349786788054i</v>
      </c>
      <c r="N1101" s="170" t="str">
        <f t="shared" si="323"/>
        <v>1+19958.3744314261i</v>
      </c>
      <c r="O1101" s="170" t="str">
        <f t="shared" si="324"/>
        <v>-109.272583024032+29.1936114954304i</v>
      </c>
      <c r="P1101" s="170" t="str">
        <f t="shared" si="340"/>
        <v>-582766.301814409-2180873.93347123i</v>
      </c>
      <c r="Q1101" s="170" t="str">
        <f t="shared" si="325"/>
        <v>-0.00271459954786649+0.00462461130138212i</v>
      </c>
      <c r="R1101" s="170" t="str">
        <f t="shared" si="326"/>
        <v>10000-9.28979818362169i</v>
      </c>
      <c r="S1101" s="170" t="str">
        <f t="shared" si="327"/>
        <v>-761.763451056976i</v>
      </c>
      <c r="T1101" s="170" t="str">
        <f t="shared" si="336"/>
        <v>57.6854024859226-757.315599354924i</v>
      </c>
      <c r="U1101" s="170" t="str">
        <f t="shared" si="328"/>
        <v>-0.00607214763009712+0.0797174315110447i</v>
      </c>
      <c r="V1101" s="170"/>
    </row>
    <row r="1102" spans="1:22" x14ac:dyDescent="0.2">
      <c r="A1102" s="8"/>
      <c r="B1102" s="170">
        <f t="shared" si="337"/>
        <v>6.3249999999998865</v>
      </c>
      <c r="C1102" s="170">
        <f t="shared" si="338"/>
        <v>2113489.0398360984</v>
      </c>
      <c r="D1102" s="170">
        <f t="shared" si="329"/>
        <v>2113.4890398360985</v>
      </c>
      <c r="E1102" s="170">
        <f t="shared" si="330"/>
        <v>-45.517678003646729</v>
      </c>
      <c r="F1102" s="170">
        <f t="shared" si="331"/>
        <v>-239.91756991211889</v>
      </c>
      <c r="G1102" s="170">
        <f t="shared" si="332"/>
        <v>-22.043224875096218</v>
      </c>
      <c r="H1102" s="170">
        <f t="shared" si="333"/>
        <v>94.306193737006708</v>
      </c>
      <c r="I1102" s="170">
        <f t="shared" si="334"/>
        <v>-67.560902878742951</v>
      </c>
      <c r="J1102" s="170">
        <f t="shared" si="335"/>
        <v>-145.61137617511218</v>
      </c>
      <c r="K1102" s="170" t="str">
        <f t="shared" si="321"/>
        <v>1+21.1193339528792i</v>
      </c>
      <c r="L1102" s="170" t="str">
        <f t="shared" si="322"/>
        <v>1-3.07783595423628i</v>
      </c>
      <c r="M1102" s="170" t="str">
        <f t="shared" si="339"/>
        <v>66.0018453696946+18.0414979986429i</v>
      </c>
      <c r="N1102" s="170" t="str">
        <f t="shared" si="323"/>
        <v>1+20189.4815152567i</v>
      </c>
      <c r="O1102" s="170" t="str">
        <f t="shared" si="324"/>
        <v>-111.841161449189+29.531657584423i</v>
      </c>
      <c r="P1102" s="170" t="str">
        <f t="shared" si="340"/>
        <v>-596340.696077048-2257985.53006566i</v>
      </c>
      <c r="Q1102" s="170" t="str">
        <f t="shared" si="325"/>
        <v>-0.00265562354619516+0.00458443055200186i</v>
      </c>
      <c r="R1102" s="170" t="str">
        <f t="shared" si="326"/>
        <v>10000-9.18345874315762i</v>
      </c>
      <c r="S1102" s="170" t="str">
        <f t="shared" si="327"/>
        <v>-753.043616938924i</v>
      </c>
      <c r="T1102" s="170" t="str">
        <f t="shared" si="336"/>
        <v>56.3799072135436-748.746187758663i</v>
      </c>
      <c r="U1102" s="170" t="str">
        <f t="shared" si="328"/>
        <v>-0.00593472707510986+0.0788153881851225i</v>
      </c>
      <c r="V1102" s="170"/>
    </row>
    <row r="1103" spans="1:22" x14ac:dyDescent="0.2">
      <c r="A1103" s="8"/>
      <c r="B1103" s="170">
        <f t="shared" si="337"/>
        <v>6.3299999999998864</v>
      </c>
      <c r="C1103" s="170">
        <f t="shared" si="338"/>
        <v>2137962.0895016775</v>
      </c>
      <c r="D1103" s="170">
        <f t="shared" si="329"/>
        <v>2137.9620895016774</v>
      </c>
      <c r="E1103" s="170">
        <f t="shared" si="330"/>
        <v>-45.6225554154408</v>
      </c>
      <c r="F1103" s="170">
        <f t="shared" si="331"/>
        <v>-240.24443262367851</v>
      </c>
      <c r="G1103" s="170">
        <f t="shared" si="332"/>
        <v>-22.142653886314406</v>
      </c>
      <c r="H1103" s="170">
        <f t="shared" si="333"/>
        <v>94.257090158790788</v>
      </c>
      <c r="I1103" s="170">
        <f t="shared" si="334"/>
        <v>-67.765209301755206</v>
      </c>
      <c r="J1103" s="170">
        <f t="shared" si="335"/>
        <v>-145.98734246488772</v>
      </c>
      <c r="K1103" s="170" t="str">
        <f t="shared" si="321"/>
        <v>1+21.3638843143861i</v>
      </c>
      <c r="L1103" s="170" t="str">
        <f t="shared" si="322"/>
        <v>1-3.11347561488783i</v>
      </c>
      <c r="M1103" s="170" t="str">
        <f t="shared" si="339"/>
        <v>67.5159328521257+18.2504086994983i</v>
      </c>
      <c r="N1103" s="170" t="str">
        <f t="shared" si="323"/>
        <v>1+20423.2646929937i</v>
      </c>
      <c r="O1103" s="170" t="str">
        <f t="shared" si="324"/>
        <v>-114.469569751776+29.8736180626408i</v>
      </c>
      <c r="P1103" s="170" t="str">
        <f t="shared" si="340"/>
        <v>-610231.278600462-2337812.44871556i</v>
      </c>
      <c r="Q1103" s="170" t="str">
        <f t="shared" si="325"/>
        <v>-0.00259786907394827+0.00454430315316875i</v>
      </c>
      <c r="R1103" s="170" t="str">
        <f t="shared" si="326"/>
        <v>10000-9.07833656020281i</v>
      </c>
      <c r="S1103" s="170" t="str">
        <f t="shared" si="327"/>
        <v>-744.42359793663i</v>
      </c>
      <c r="T1103" s="170" t="str">
        <f t="shared" si="336"/>
        <v>55.1037891966779-740.27151676085i</v>
      </c>
      <c r="U1103" s="170" t="str">
        <f t="shared" si="328"/>
        <v>-0.00580039886280821+0.0779233175537738i</v>
      </c>
      <c r="V1103" s="170"/>
    </row>
    <row r="1104" spans="1:22" x14ac:dyDescent="0.2">
      <c r="A1104" s="8"/>
      <c r="B1104" s="170">
        <f t="shared" si="337"/>
        <v>6.3349999999998863</v>
      </c>
      <c r="C1104" s="170">
        <f t="shared" si="338"/>
        <v>2162718.5237264554</v>
      </c>
      <c r="D1104" s="170">
        <f t="shared" si="329"/>
        <v>2162.7185237264553</v>
      </c>
      <c r="E1104" s="170">
        <f t="shared" si="330"/>
        <v>-45.72733693021577</v>
      </c>
      <c r="F1104" s="170">
        <f t="shared" si="331"/>
        <v>-240.56810915959119</v>
      </c>
      <c r="G1104" s="170">
        <f t="shared" si="332"/>
        <v>-22.242095822266531</v>
      </c>
      <c r="H1104" s="170">
        <f t="shared" si="333"/>
        <v>94.208542276229565</v>
      </c>
      <c r="I1104" s="170">
        <f t="shared" si="334"/>
        <v>-67.969432752482305</v>
      </c>
      <c r="J1104" s="170">
        <f t="shared" si="335"/>
        <v>-146.35956688336162</v>
      </c>
      <c r="K1104" s="170" t="str">
        <f t="shared" si="321"/>
        <v>1+21.6112664356182i</v>
      </c>
      <c r="L1104" s="170" t="str">
        <f t="shared" si="322"/>
        <v>1-3.14952796335973i</v>
      </c>
      <c r="M1104" s="170" t="str">
        <f t="shared" si="339"/>
        <v>69.0652879625971+18.4617384722585i</v>
      </c>
      <c r="N1104" s="170" t="str">
        <f t="shared" si="323"/>
        <v>1+20659.754952344i</v>
      </c>
      <c r="O1104" s="170" t="str">
        <f t="shared" si="324"/>
        <v>-117.159201548666+30.2195382565748i</v>
      </c>
      <c r="P1104" s="170" t="str">
        <f t="shared" si="340"/>
        <v>-624445.414355369-2420450.17486946i</v>
      </c>
      <c r="Q1104" s="170" t="str">
        <f t="shared" si="325"/>
        <v>-0.00254131339831742+0.0045042408963395i</v>
      </c>
      <c r="R1104" s="170" t="str">
        <f t="shared" si="326"/>
        <v>10000-8.97441770092574i</v>
      </c>
      <c r="S1104" s="170" t="str">
        <f t="shared" si="327"/>
        <v>-735.902251475909i</v>
      </c>
      <c r="T1104" s="170" t="str">
        <f t="shared" si="336"/>
        <v>53.8563948769609-731.890614272927i</v>
      </c>
      <c r="U1104" s="170" t="str">
        <f t="shared" si="328"/>
        <v>-0.00566909419757484+0.0770411172918872i</v>
      </c>
      <c r="V1104" s="170"/>
    </row>
    <row r="1105" spans="1:22" x14ac:dyDescent="0.2">
      <c r="A1105" s="8"/>
      <c r="B1105" s="170">
        <f t="shared" si="337"/>
        <v>6.3399999999998862</v>
      </c>
      <c r="C1105" s="170">
        <f t="shared" si="338"/>
        <v>2187761.6239489811</v>
      </c>
      <c r="D1105" s="170">
        <f t="shared" si="329"/>
        <v>2187.7616239489812</v>
      </c>
      <c r="E1105" s="170">
        <f t="shared" si="330"/>
        <v>-45.832024121700378</v>
      </c>
      <c r="F1105" s="170">
        <f t="shared" si="331"/>
        <v>-240.88861912578523</v>
      </c>
      <c r="G1105" s="170">
        <f t="shared" si="332"/>
        <v>-22.341550391997544</v>
      </c>
      <c r="H1105" s="170">
        <f t="shared" si="333"/>
        <v>94.160543943619828</v>
      </c>
      <c r="I1105" s="170">
        <f t="shared" si="334"/>
        <v>-68.173574513697929</v>
      </c>
      <c r="J1105" s="170">
        <f t="shared" si="335"/>
        <v>-146.72807518216541</v>
      </c>
      <c r="K1105" s="170" t="str">
        <f t="shared" si="321"/>
        <v>1+21.8615131068079i</v>
      </c>
      <c r="L1105" s="170" t="str">
        <f t="shared" si="322"/>
        <v>1-3.18599777835172i</v>
      </c>
      <c r="M1105" s="170" t="str">
        <f t="shared" si="339"/>
        <v>70.650732189697+18.6755153284562i</v>
      </c>
      <c r="N1105" s="170" t="str">
        <f t="shared" si="323"/>
        <v>1+20898.9836398354i</v>
      </c>
      <c r="O1105" s="170" t="str">
        <f t="shared" si="324"/>
        <v>-119.91148291824+30.5694640175721i</v>
      </c>
      <c r="P1105" s="170" t="str">
        <f t="shared" si="340"/>
        <v>-638990.639864694-2505997.55027268i</v>
      </c>
      <c r="Q1105" s="170" t="str">
        <f t="shared" si="325"/>
        <v>-0.00248593409889054+0.00446425508944874i</v>
      </c>
      <c r="R1105" s="170" t="str">
        <f t="shared" si="326"/>
        <v>10000-8.87168839099415i</v>
      </c>
      <c r="S1105" s="170" t="str">
        <f t="shared" si="327"/>
        <v>-727.478448061519i</v>
      </c>
      <c r="T1105" s="170" t="str">
        <f t="shared" si="336"/>
        <v>52.6370848994646-723.602515596701i</v>
      </c>
      <c r="U1105" s="170" t="str">
        <f t="shared" si="328"/>
        <v>-0.00554074577889102+0.0761686858522844i</v>
      </c>
      <c r="V1105" s="170"/>
    </row>
    <row r="1106" spans="1:22" x14ac:dyDescent="0.2">
      <c r="A1106" s="8"/>
      <c r="B1106" s="170">
        <f t="shared" si="337"/>
        <v>6.3449999999998861</v>
      </c>
      <c r="C1106" s="170">
        <f t="shared" si="338"/>
        <v>2213094.7096050591</v>
      </c>
      <c r="D1106" s="170">
        <f t="shared" si="329"/>
        <v>2213.0947096050591</v>
      </c>
      <c r="E1106" s="170">
        <f t="shared" si="330"/>
        <v>-45.936618550888326</v>
      </c>
      <c r="F1106" s="170">
        <f t="shared" si="331"/>
        <v>-241.2059823760998</v>
      </c>
      <c r="G1106" s="170">
        <f t="shared" si="332"/>
        <v>-22.441017311030325</v>
      </c>
      <c r="H1106" s="170">
        <f t="shared" si="333"/>
        <v>94.113089078386892</v>
      </c>
      <c r="I1106" s="170">
        <f t="shared" si="334"/>
        <v>-68.377635861918648</v>
      </c>
      <c r="J1106" s="170">
        <f t="shared" si="335"/>
        <v>-147.09289329771292</v>
      </c>
      <c r="K1106" s="170" t="str">
        <f t="shared" si="321"/>
        <v>1+22.1146574978804i</v>
      </c>
      <c r="L1106" s="170" t="str">
        <f t="shared" si="322"/>
        <v>1-3.22288989389828i</v>
      </c>
      <c r="M1106" s="170" t="str">
        <f t="shared" si="339"/>
        <v>72.2731061569406+18.8917676039821i</v>
      </c>
      <c r="N1106" s="170" t="str">
        <f t="shared" si="323"/>
        <v>1+21140.9824649712i</v>
      </c>
      <c r="O1106" s="170" t="str">
        <f t="shared" si="324"/>
        <v>-122.727873156508+30.9234417279131i</v>
      </c>
      <c r="P1106" s="170" t="str">
        <f t="shared" si="340"/>
        <v>-653874.667199526-2594556.89092322i</v>
      </c>
      <c r="Q1106" s="170" t="str">
        <f t="shared" si="325"/>
        <v>-0.002431709068341+0.00442435657064857i</v>
      </c>
      <c r="R1106" s="170" t="str">
        <f t="shared" si="326"/>
        <v>10000-8.77013501374926i</v>
      </c>
      <c r="S1106" s="170" t="str">
        <f t="shared" si="327"/>
        <v>-719.151071127441i</v>
      </c>
      <c r="T1106" s="170" t="str">
        <f t="shared" si="336"/>
        <v>51.4452338191338-715.406263462257i</v>
      </c>
      <c r="U1106" s="170" t="str">
        <f t="shared" si="328"/>
        <v>-0.00541528777043514+0.0753059224697114i</v>
      </c>
      <c r="V1106" s="170"/>
    </row>
    <row r="1107" spans="1:22" x14ac:dyDescent="0.2">
      <c r="A1107" s="8"/>
      <c r="B1107" s="170">
        <f t="shared" si="337"/>
        <v>6.349999999999886</v>
      </c>
      <c r="C1107" s="170">
        <f t="shared" si="338"/>
        <v>2238721.1385677545</v>
      </c>
      <c r="D1107" s="170">
        <f t="shared" si="329"/>
        <v>2238.7211385677547</v>
      </c>
      <c r="E1107" s="170">
        <f t="shared" si="330"/>
        <v>-46.041121765542414</v>
      </c>
      <c r="F1107" s="170">
        <f t="shared" si="331"/>
        <v>-241.52021899824939</v>
      </c>
      <c r="G1107" s="170">
        <f t="shared" si="332"/>
        <v>-22.540496301224728</v>
      </c>
      <c r="H1107" s="170">
        <f t="shared" si="333"/>
        <v>94.06617166060218</v>
      </c>
      <c r="I1107" s="170">
        <f t="shared" si="334"/>
        <v>-68.581618066767135</v>
      </c>
      <c r="J1107" s="170">
        <f t="shared" si="335"/>
        <v>-147.45404733764721</v>
      </c>
      <c r="K1107" s="170" t="str">
        <f t="shared" si="321"/>
        <v>1+22.3707331628504i</v>
      </c>
      <c r="L1107" s="170" t="str">
        <f t="shared" si="322"/>
        <v>1-3.26020920000937i</v>
      </c>
      <c r="M1107" s="170" t="str">
        <f t="shared" si="339"/>
        <v>73.9332700684796+19.110523962841i</v>
      </c>
      <c r="N1107" s="170" t="str">
        <f t="shared" si="323"/>
        <v>1+21385.7835044336i</v>
      </c>
      <c r="O1107" s="170" t="str">
        <f t="shared" si="324"/>
        <v>-125.609865550858+31.2815183069602i</v>
      </c>
      <c r="P1107" s="170" t="str">
        <f t="shared" si="340"/>
        <v>-669105.388068178-2686234.10917335i</v>
      </c>
      <c r="Q1107" s="170" t="str">
        <f t="shared" si="325"/>
        <v>-0.00237861651283499+0.00438455572178452i</v>
      </c>
      <c r="R1107" s="170" t="str">
        <f t="shared" si="326"/>
        <v>10000-8.66974410840107i</v>
      </c>
      <c r="S1107" s="170" t="str">
        <f t="shared" si="327"/>
        <v>-710.919016888883i</v>
      </c>
      <c r="T1107" s="170" t="str">
        <f t="shared" si="336"/>
        <v>50.2802298126029-707.300908061532i</v>
      </c>
      <c r="U1107" s="170" t="str">
        <f t="shared" si="328"/>
        <v>-0.00529265576974768+0.0744527271643719i</v>
      </c>
      <c r="V1107" s="170"/>
    </row>
    <row r="1108" spans="1:22" x14ac:dyDescent="0.2">
      <c r="A1108" s="8"/>
      <c r="B1108" s="170">
        <f t="shared" si="337"/>
        <v>6.3549999999998859</v>
      </c>
      <c r="C1108" s="170">
        <f t="shared" si="338"/>
        <v>2264644.3075924674</v>
      </c>
      <c r="D1108" s="170">
        <f t="shared" si="329"/>
        <v>2264.6443075924676</v>
      </c>
      <c r="E1108" s="170">
        <f t="shared" si="330"/>
        <v>-46.14553529972963</v>
      </c>
      <c r="F1108" s="170">
        <f t="shared" si="331"/>
        <v>-241.83134930010726</v>
      </c>
      <c r="G1108" s="170">
        <f t="shared" si="332"/>
        <v>-22.639987090639426</v>
      </c>
      <c r="H1108" s="170">
        <f t="shared" si="333"/>
        <v>94.019785732498448</v>
      </c>
      <c r="I1108" s="170">
        <f t="shared" si="334"/>
        <v>-68.785522390369053</v>
      </c>
      <c r="J1108" s="170">
        <f t="shared" si="335"/>
        <v>-147.8115635676088</v>
      </c>
      <c r="K1108" s="170" t="str">
        <f t="shared" si="321"/>
        <v>1+22.62977404427i</v>
      </c>
      <c r="L1108" s="170" t="str">
        <f t="shared" si="322"/>
        <v>1-3.29796064331858i</v>
      </c>
      <c r="M1108" s="170" t="str">
        <f t="shared" si="339"/>
        <v>75.6321041651948+19.3318134009514i</v>
      </c>
      <c r="N1108" s="170" t="str">
        <f t="shared" si="323"/>
        <v>1+21633.4192063353i</v>
      </c>
      <c r="O1108" s="170" t="str">
        <f t="shared" si="324"/>
        <v>-128.558988171801+31.6437412173758i</v>
      </c>
      <c r="P1108" s="170" t="str">
        <f t="shared" si="340"/>
        <v>-684690.878000453-2781138.84012165i</v>
      </c>
      <c r="Q1108" s="170" t="str">
        <f t="shared" si="325"/>
        <v>-0.00232663495217177+0.0043448624816081i</v>
      </c>
      <c r="R1108" s="170" t="str">
        <f t="shared" si="326"/>
        <v>10000-8.57050236824358i</v>
      </c>
      <c r="S1108" s="170" t="str">
        <f t="shared" si="327"/>
        <v>-702.781194195975i</v>
      </c>
      <c r="T1108" s="170" t="str">
        <f t="shared" si="336"/>
        <v>49.1414743953276-699.285507077697i</v>
      </c>
      <c r="U1108" s="170" t="str">
        <f t="shared" si="328"/>
        <v>-0.00517278677845554+0.0736090007450208i</v>
      </c>
      <c r="V1108" s="170"/>
    </row>
    <row r="1109" spans="1:22" x14ac:dyDescent="0.2">
      <c r="A1109" s="8"/>
      <c r="B1109" s="170">
        <f t="shared" si="337"/>
        <v>6.3599999999998857</v>
      </c>
      <c r="C1109" s="170">
        <f t="shared" si="338"/>
        <v>2290867.6527671739</v>
      </c>
      <c r="D1109" s="170">
        <f t="shared" si="329"/>
        <v>2290.8676527671741</v>
      </c>
      <c r="E1109" s="170">
        <f t="shared" si="330"/>
        <v>-46.249860673389669</v>
      </c>
      <c r="F1109" s="170">
        <f t="shared" si="331"/>
        <v>-242.13939379631489</v>
      </c>
      <c r="G1109" s="170">
        <f t="shared" si="332"/>
        <v>-22.739489413396797</v>
      </c>
      <c r="H1109" s="170">
        <f t="shared" si="333"/>
        <v>93.973925397983052</v>
      </c>
      <c r="I1109" s="170">
        <f t="shared" si="334"/>
        <v>-68.989350086786459</v>
      </c>
      <c r="J1109" s="170">
        <f t="shared" si="335"/>
        <v>-148.16546839833183</v>
      </c>
      <c r="K1109" s="170" t="str">
        <f t="shared" si="321"/>
        <v>1+22.8918144777275i</v>
      </c>
      <c r="L1109" s="170" t="str">
        <f t="shared" si="322"/>
        <v>1-3.33614922773883i</v>
      </c>
      <c r="M1109" s="170" t="str">
        <f t="shared" si="339"/>
        <v>77.3705091914112+19.5556652499887i</v>
      </c>
      <c r="N1109" s="170" t="str">
        <f t="shared" si="323"/>
        <v>1+21883.9223945203i</v>
      </c>
      <c r="O1109" s="170" t="str">
        <f t="shared" si="324"/>
        <v>-131.576804683189+32.0101584714144i</v>
      </c>
      <c r="P1109" s="170" t="str">
        <f t="shared" si="340"/>
        <v>-700639.400629412-2879384.57244739i</v>
      </c>
      <c r="Q1109" s="170" t="str">
        <f t="shared" si="325"/>
        <v>-0.00227574321966845+0.00430528635872393i</v>
      </c>
      <c r="R1109" s="170" t="str">
        <f t="shared" si="326"/>
        <v>10000-8.47239663889188i</v>
      </c>
      <c r="S1109" s="170" t="str">
        <f t="shared" si="327"/>
        <v>-694.736524389131i</v>
      </c>
      <c r="T1109" s="170" t="str">
        <f t="shared" si="336"/>
        <v>48.0283821439618-691.359125710513i</v>
      </c>
      <c r="U1109" s="170" t="str">
        <f t="shared" si="328"/>
        <v>-0.00505561917304862+0.0727746448116331i</v>
      </c>
      <c r="V1109" s="170"/>
    </row>
    <row r="1110" spans="1:22" x14ac:dyDescent="0.2">
      <c r="A1110" s="8"/>
      <c r="B1110" s="170">
        <f t="shared" si="337"/>
        <v>6.3649999999998856</v>
      </c>
      <c r="C1110" s="170">
        <f t="shared" si="338"/>
        <v>2317394.6499678725</v>
      </c>
      <c r="D1110" s="170">
        <f t="shared" si="329"/>
        <v>2317.3946499678727</v>
      </c>
      <c r="E1110" s="170">
        <f t="shared" si="330"/>
        <v>-46.354099391932948</v>
      </c>
      <c r="F1110" s="170">
        <f t="shared" si="331"/>
        <v>-242.44437319520992</v>
      </c>
      <c r="G1110" s="170">
        <f t="shared" si="332"/>
        <v>-22.839003009550439</v>
      </c>
      <c r="H1110" s="170">
        <f t="shared" si="333"/>
        <v>93.92858482214919</v>
      </c>
      <c r="I1110" s="170">
        <f t="shared" si="334"/>
        <v>-69.193102401483387</v>
      </c>
      <c r="J1110" s="170">
        <f t="shared" si="335"/>
        <v>-148.51578837306073</v>
      </c>
      <c r="K1110" s="170" t="str">
        <f t="shared" si="321"/>
        <v>1+23.1568891963984i</v>
      </c>
      <c r="L1110" s="170" t="str">
        <f t="shared" si="322"/>
        <v>1-3.37478001512563i</v>
      </c>
      <c r="M1110" s="170" t="str">
        <f t="shared" si="339"/>
        <v>79.1494068724839+19.7821091812728i</v>
      </c>
      <c r="N1110" s="170" t="str">
        <f t="shared" si="323"/>
        <v>1+22137.3262729148i</v>
      </c>
      <c r="O1110" s="170" t="str">
        <f t="shared" si="324"/>
        <v>-134.664915171281+32.3808186372863i</v>
      </c>
      <c r="P1110" s="170" t="str">
        <f t="shared" si="340"/>
        <v>-716959.412072859-2981088.7838424i</v>
      </c>
      <c r="Q1110" s="170" t="str">
        <f t="shared" si="325"/>
        <v>-0.00222592046180327+0.00426583644427255i</v>
      </c>
      <c r="R1110" s="170" t="str">
        <f t="shared" si="326"/>
        <v>10000-8.37541391653756i</v>
      </c>
      <c r="S1110" s="170" t="str">
        <f t="shared" si="327"/>
        <v>-686.783941156082i</v>
      </c>
      <c r="T1110" s="170" t="str">
        <f t="shared" si="336"/>
        <v>46.940380423916-683.520836697847i</v>
      </c>
      <c r="U1110" s="170" t="str">
        <f t="shared" si="328"/>
        <v>-0.00494109267620169+0.0719495617576682i</v>
      </c>
      <c r="V1110" s="170"/>
    </row>
    <row r="1111" spans="1:22" x14ac:dyDescent="0.2">
      <c r="A1111" s="8"/>
      <c r="B1111" s="170">
        <f t="shared" si="337"/>
        <v>6.3699999999998855</v>
      </c>
      <c r="C1111" s="170">
        <f t="shared" si="338"/>
        <v>2344228.815319309</v>
      </c>
      <c r="D1111" s="170">
        <f t="shared" si="329"/>
        <v>2344.228815319309</v>
      </c>
      <c r="E1111" s="170">
        <f t="shared" si="330"/>
        <v>-46.45825294586902</v>
      </c>
      <c r="F1111" s="170">
        <f t="shared" si="331"/>
        <v>-242.74630838607726</v>
      </c>
      <c r="G1111" s="170">
        <f t="shared" si="332"/>
        <v>-22.938527624955618</v>
      </c>
      <c r="H1111" s="170">
        <f t="shared" si="333"/>
        <v>93.883758230785801</v>
      </c>
      <c r="I1111" s="170">
        <f t="shared" si="334"/>
        <v>-69.396780570824632</v>
      </c>
      <c r="J1111" s="170">
        <f t="shared" si="335"/>
        <v>-148.86255015529144</v>
      </c>
      <c r="K1111" s="170" t="str">
        <f t="shared" si="321"/>
        <v>1+23.4250333356497i</v>
      </c>
      <c r="L1111" s="170" t="str">
        <f t="shared" si="322"/>
        <v>1-3.41385812594799i</v>
      </c>
      <c r="M1111" s="170" t="str">
        <f t="shared" si="339"/>
        <v>80.9697404035103+20.0111752097017i</v>
      </c>
      <c r="N1111" s="170" t="str">
        <f t="shared" si="323"/>
        <v>1+22393.6644299285i</v>
      </c>
      <c r="O1111" s="170" t="str">
        <f t="shared" si="324"/>
        <v>-137.824956993135+32.7557708455948i</v>
      </c>
      <c r="P1111" s="170" t="str">
        <f t="shared" si="340"/>
        <v>-733659.565416878-3086373.08120275i</v>
      </c>
      <c r="Q1111" s="170" t="str">
        <f t="shared" si="325"/>
        <v>-0.0021771461376289+0.0042265214243485i</v>
      </c>
      <c r="R1111" s="170" t="str">
        <f t="shared" si="326"/>
        <v>10000-8.27954134622599i</v>
      </c>
      <c r="S1111" s="170" t="str">
        <f t="shared" si="327"/>
        <v>-678.922390390533i</v>
      </c>
      <c r="T1111" s="170" t="str">
        <f t="shared" si="336"/>
        <v>45.8769091220244-675.769720333456i</v>
      </c>
      <c r="U1111" s="170" t="str">
        <f t="shared" si="328"/>
        <v>-0.00482914832863415+0.0711336547719428i</v>
      </c>
      <c r="V1111" s="170"/>
    </row>
    <row r="1112" spans="1:22" x14ac:dyDescent="0.2">
      <c r="A1112" s="8"/>
      <c r="B1112" s="170">
        <f t="shared" si="337"/>
        <v>6.3749999999998854</v>
      </c>
      <c r="C1112" s="170">
        <f t="shared" si="338"/>
        <v>2371373.7056610347</v>
      </c>
      <c r="D1112" s="170">
        <f t="shared" si="329"/>
        <v>2371.3737056610348</v>
      </c>
      <c r="E1112" s="170">
        <f t="shared" si="330"/>
        <v>-46.562322810463364</v>
      </c>
      <c r="F1112" s="170">
        <f t="shared" si="331"/>
        <v>-243.04522042671647</v>
      </c>
      <c r="G1112" s="170">
        <f t="shared" si="332"/>
        <v>-23.038063011142174</v>
      </c>
      <c r="H1112" s="170">
        <f t="shared" si="333"/>
        <v>93.839439909886053</v>
      </c>
      <c r="I1112" s="170">
        <f t="shared" si="334"/>
        <v>-69.600385821605542</v>
      </c>
      <c r="J1112" s="170">
        <f t="shared" si="335"/>
        <v>-149.20578051683043</v>
      </c>
      <c r="K1112" s="170" t="str">
        <f t="shared" si="321"/>
        <v>1+23.6962824376964i</v>
      </c>
      <c r="L1112" s="170" t="str">
        <f t="shared" si="322"/>
        <v>1-3.45338873996719i</v>
      </c>
      <c r="M1112" s="170" t="str">
        <f t="shared" si="339"/>
        <v>82.832474949423+20.2428936977292i</v>
      </c>
      <c r="N1112" s="170" t="str">
        <f t="shared" si="323"/>
        <v>1+22652.9708429063i</v>
      </c>
      <c r="O1112" s="170" t="str">
        <f t="shared" si="324"/>
        <v>-141.058605644752+33.1350647958491i</v>
      </c>
      <c r="P1112" s="170" t="str">
        <f t="shared" si="340"/>
        <v>-750748.715303825-3195363.34574679i</v>
      </c>
      <c r="Q1112" s="170" t="str">
        <f t="shared" si="325"/>
        <v>-0.00212940001796839+0.00418734959215458i</v>
      </c>
      <c r="R1112" s="170" t="str">
        <f t="shared" si="326"/>
        <v>10000-8.18476622015178i</v>
      </c>
      <c r="S1112" s="170" t="str">
        <f t="shared" si="327"/>
        <v>-671.150830052449i</v>
      </c>
      <c r="T1112" s="170" t="str">
        <f t="shared" si="336"/>
        <v>44.837420384255-668.104864481243i</v>
      </c>
      <c r="U1112" s="170" t="str">
        <f t="shared" si="328"/>
        <v>-0.00471972846150053+0.0703268278401309i</v>
      </c>
      <c r="V1112" s="170"/>
    </row>
    <row r="1113" spans="1:22" x14ac:dyDescent="0.2">
      <c r="A1113" s="8"/>
      <c r="B1113" s="170">
        <f t="shared" si="337"/>
        <v>6.3799999999998853</v>
      </c>
      <c r="C1113" s="170">
        <f t="shared" si="338"/>
        <v>2398832.9190188586</v>
      </c>
      <c r="D1113" s="170">
        <f t="shared" si="329"/>
        <v>2398.8329190188588</v>
      </c>
      <c r="E1113" s="170">
        <f t="shared" si="330"/>
        <v>-46.666310445422283</v>
      </c>
      <c r="F1113" s="170">
        <f t="shared" si="331"/>
        <v>-243.34113053132853</v>
      </c>
      <c r="G1113" s="170">
        <f t="shared" si="332"/>
        <v>-23.137608925190513</v>
      </c>
      <c r="H1113" s="170">
        <f t="shared" si="333"/>
        <v>93.795624205154709</v>
      </c>
      <c r="I1113" s="170">
        <f t="shared" si="334"/>
        <v>-69.803919370612789</v>
      </c>
      <c r="J1113" s="170">
        <f t="shared" si="335"/>
        <v>-149.54550632617384</v>
      </c>
      <c r="K1113" s="170" t="str">
        <f t="shared" si="321"/>
        <v>1+23.9706724563133i</v>
      </c>
      <c r="L1113" s="170" t="str">
        <f t="shared" si="322"/>
        <v>1-3.49337709692328i</v>
      </c>
      <c r="M1113" s="170" t="str">
        <f t="shared" si="339"/>
        <v>84.7385981567346+20.47729535939i</v>
      </c>
      <c r="N1113" s="170" t="str">
        <f t="shared" si="323"/>
        <v>1+22915.2798826325i</v>
      </c>
      <c r="O1113" s="170" t="str">
        <f t="shared" si="324"/>
        <v>-144.367575649449+33.5187507630513i</v>
      </c>
      <c r="P1113" s="170" t="str">
        <f t="shared" si="340"/>
        <v>-768235.922627172-3308189.88323348i</v>
      </c>
      <c r="Q1113" s="170" t="str">
        <f t="shared" si="325"/>
        <v>-0.00208266218440488+0.00414832885989302i</v>
      </c>
      <c r="R1113" s="170" t="str">
        <f t="shared" si="326"/>
        <v>10000-8.09107597597464i</v>
      </c>
      <c r="S1113" s="170" t="str">
        <f t="shared" si="327"/>
        <v>-663.468230029922i</v>
      </c>
      <c r="T1113" s="170" t="str">
        <f t="shared" si="336"/>
        <v>43.8213783583892-660.525364586064i</v>
      </c>
      <c r="U1113" s="170" t="str">
        <f t="shared" si="328"/>
        <v>-0.00461277666930413+0.0695289857459016i</v>
      </c>
      <c r="V1113" s="170"/>
    </row>
    <row r="1114" spans="1:22" x14ac:dyDescent="0.2">
      <c r="A1114" s="8"/>
      <c r="B1114" s="170">
        <f t="shared" si="337"/>
        <v>6.3849999999998852</v>
      </c>
      <c r="C1114" s="170">
        <f t="shared" si="338"/>
        <v>2426610.0950817759</v>
      </c>
      <c r="D1114" s="170">
        <f t="shared" si="329"/>
        <v>2426.6100950817759</v>
      </c>
      <c r="E1114" s="170">
        <f t="shared" si="330"/>
        <v>-46.770217294604421</v>
      </c>
      <c r="F1114" s="170">
        <f t="shared" si="331"/>
        <v>-243.6340600587159</v>
      </c>
      <c r="G1114" s="170">
        <f t="shared" si="332"/>
        <v>-23.237165129609831</v>
      </c>
      <c r="H1114" s="170">
        <f t="shared" si="333"/>
        <v>93.752305521514728</v>
      </c>
      <c r="I1114" s="170">
        <f t="shared" si="334"/>
        <v>-70.007382424214256</v>
      </c>
      <c r="J1114" s="170">
        <f t="shared" si="335"/>
        <v>-149.88175453720118</v>
      </c>
      <c r="K1114" s="170" t="str">
        <f t="shared" si="321"/>
        <v>1+24.2482397616002i</v>
      </c>
      <c r="L1114" s="170" t="str">
        <f t="shared" si="322"/>
        <v>1-3.53382849722968i</v>
      </c>
      <c r="M1114" s="170" t="str">
        <f t="shared" si="339"/>
        <v>86.6891206772006+20.7144112643705i</v>
      </c>
      <c r="N1114" s="170" t="str">
        <f t="shared" si="323"/>
        <v>1+23180.6263178863i</v>
      </c>
      <c r="O1114" s="170" t="str">
        <f t="shared" si="324"/>
        <v>-147.753621466923+33.906879604361i</v>
      </c>
      <c r="P1114" s="170" t="str">
        <f t="shared" si="340"/>
        <v>-786130.45933572-3424987.57945956i</v>
      </c>
      <c r="Q1114" s="170" t="str">
        <f t="shared" si="325"/>
        <v>-0.00203691302807678+0.00410946677039501i</v>
      </c>
      <c r="R1114" s="170" t="str">
        <f t="shared" si="326"/>
        <v>10000-7.99845819515417i</v>
      </c>
      <c r="S1114" s="170" t="str">
        <f t="shared" si="327"/>
        <v>-655.87357200264i</v>
      </c>
      <c r="T1114" s="170" t="str">
        <f t="shared" si="336"/>
        <v>42.8282589416058-653.0303236813i</v>
      </c>
      <c r="U1114" s="170" t="str">
        <f t="shared" si="328"/>
        <v>-0.00450823778332693+0.0687400340717159i</v>
      </c>
      <c r="V1114" s="170"/>
    </row>
    <row r="1115" spans="1:22" x14ac:dyDescent="0.2">
      <c r="A1115" s="8"/>
      <c r="B1115" s="170">
        <f t="shared" si="337"/>
        <v>6.3899999999998851</v>
      </c>
      <c r="C1115" s="170">
        <f t="shared" si="338"/>
        <v>2454708.9156843834</v>
      </c>
      <c r="D1115" s="170">
        <f t="shared" si="329"/>
        <v>2454.7089156843836</v>
      </c>
      <c r="E1115" s="170">
        <f t="shared" si="330"/>
        <v>-46.874044785758144</v>
      </c>
      <c r="F1115" s="170">
        <f t="shared" si="331"/>
        <v>-243.9240305007967</v>
      </c>
      <c r="G1115" s="170">
        <f t="shared" si="332"/>
        <v>-23.336731392218933</v>
      </c>
      <c r="H1115" s="170">
        <f t="shared" si="333"/>
        <v>93.709478322613236</v>
      </c>
      <c r="I1115" s="170">
        <f t="shared" si="334"/>
        <v>-70.210776177977081</v>
      </c>
      <c r="J1115" s="170">
        <f t="shared" si="335"/>
        <v>-150.21455217818345</v>
      </c>
      <c r="K1115" s="170" t="str">
        <f t="shared" si="321"/>
        <v>1+24.5290211448027i</v>
      </c>
      <c r="L1115" s="170" t="str">
        <f t="shared" si="322"/>
        <v>1-3.57474830267568i</v>
      </c>
      <c r="M1115" s="170" t="str">
        <f t="shared" si="339"/>
        <v>88.6850767036793+20.954272842127i</v>
      </c>
      <c r="N1115" s="170" t="str">
        <f t="shared" si="323"/>
        <v>1+23449.04532005i</v>
      </c>
      <c r="O1115" s="170" t="str">
        <f t="shared" si="324"/>
        <v>-151.218538423487+34.2995027658356i</v>
      </c>
      <c r="P1115" s="170" t="str">
        <f t="shared" si="340"/>
        <v>-804441.813349683-3545896.0612213i</v>
      </c>
      <c r="Q1115" s="170" t="str">
        <f t="shared" si="325"/>
        <v>-0.00199213324828908+0.00407077050849009i</v>
      </c>
      <c r="R1115" s="170" t="str">
        <f t="shared" si="326"/>
        <v>10000-7.9069006013038i</v>
      </c>
      <c r="S1115" s="170" t="str">
        <f t="shared" si="327"/>
        <v>-648.36584930691i</v>
      </c>
      <c r="T1115" s="170" t="str">
        <f t="shared" si="336"/>
        <v>41.8575495328969-645.618852393273i</v>
      </c>
      <c r="U1115" s="170" t="str">
        <f t="shared" si="328"/>
        <v>-0.0044060578455681+0.067959879199292i</v>
      </c>
      <c r="V1115" s="170"/>
    </row>
    <row r="1116" spans="1:22" x14ac:dyDescent="0.2">
      <c r="A1116" s="8"/>
      <c r="B1116" s="170">
        <f t="shared" si="337"/>
        <v>6.394999999999885</v>
      </c>
      <c r="C1116" s="170">
        <f t="shared" si="338"/>
        <v>2483133.1052949158</v>
      </c>
      <c r="D1116" s="170">
        <f t="shared" si="329"/>
        <v>2483.1331052949158</v>
      </c>
      <c r="E1116" s="170">
        <f t="shared" si="330"/>
        <v>-46.977794330283857</v>
      </c>
      <c r="F1116" s="170">
        <f t="shared" si="331"/>
        <v>-244.21106347142631</v>
      </c>
      <c r="G1116" s="170">
        <f t="shared" si="332"/>
        <v>-23.436307486029801</v>
      </c>
      <c r="H1116" s="170">
        <f t="shared" si="333"/>
        <v>93.667137130327106</v>
      </c>
      <c r="I1116" s="170">
        <f t="shared" si="334"/>
        <v>-70.414101816313661</v>
      </c>
      <c r="J1116" s="170">
        <f t="shared" si="335"/>
        <v>-150.54392634109922</v>
      </c>
      <c r="K1116" s="170" t="str">
        <f t="shared" si="321"/>
        <v>1+24.813053823189i</v>
      </c>
      <c r="L1116" s="170" t="str">
        <f t="shared" si="322"/>
        <v>1-3.61614193713716i</v>
      </c>
      <c r="M1116" s="170" t="str">
        <f t="shared" si="339"/>
        <v>90.7275245184753+21.1969118860518i</v>
      </c>
      <c r="N1116" s="170" t="str">
        <f t="shared" si="323"/>
        <v>1+23720.5724677718i</v>
      </c>
      <c r="O1116" s="170" t="str">
        <f t="shared" si="324"/>
        <v>-154.764163663974+34.6966722892499i</v>
      </c>
      <c r="P1116" s="170" t="str">
        <f t="shared" si="340"/>
        <v>-823179.693591346-3671059.8629331i</v>
      </c>
      <c r="Q1116" s="170" t="str">
        <f t="shared" si="325"/>
        <v>-0.00194830385095161+0.00403224691211702i</v>
      </c>
      <c r="R1116" s="170" t="str">
        <f t="shared" si="326"/>
        <v>10000-7.81639105856368i</v>
      </c>
      <c r="S1116" s="170" t="str">
        <f t="shared" si="327"/>
        <v>-640.944066802223i</v>
      </c>
      <c r="T1116" s="170" t="str">
        <f t="shared" si="336"/>
        <v>40.9087487902439-638.290068942656i</v>
      </c>
      <c r="U1116" s="170" t="str">
        <f t="shared" si="328"/>
        <v>-0.00430618408318357+0.0671884283097534i</v>
      </c>
      <c r="V1116" s="170"/>
    </row>
    <row r="1117" spans="1:22" x14ac:dyDescent="0.2">
      <c r="A1117" s="8"/>
      <c r="B1117" s="170">
        <f t="shared" si="337"/>
        <v>6.3999999999998849</v>
      </c>
      <c r="C1117" s="170">
        <f t="shared" si="338"/>
        <v>2511886.4315089178</v>
      </c>
      <c r="D1117" s="170">
        <f t="shared" si="329"/>
        <v>2511.8864315089177</v>
      </c>
      <c r="E1117" s="170">
        <f t="shared" si="330"/>
        <v>-47.08146732302037</v>
      </c>
      <c r="F1117" s="170">
        <f t="shared" si="331"/>
        <v>-244.49518069552835</v>
      </c>
      <c r="G1117" s="170">
        <f t="shared" si="332"/>
        <v>-23.535893189133557</v>
      </c>
      <c r="H1117" s="170">
        <f t="shared" si="333"/>
        <v>93.625276524268173</v>
      </c>
      <c r="I1117" s="170">
        <f t="shared" si="334"/>
        <v>-70.617360512153923</v>
      </c>
      <c r="J1117" s="170">
        <f t="shared" si="335"/>
        <v>-150.86990417126017</v>
      </c>
      <c r="K1117" s="170" t="str">
        <f t="shared" si="321"/>
        <v>1+25.100375444983i</v>
      </c>
      <c r="L1117" s="170" t="str">
        <f t="shared" si="322"/>
        <v>1-3.65801488729554i</v>
      </c>
      <c r="M1117" s="170" t="str">
        <f t="shared" si="339"/>
        <v>92.8175470544552+21.4423605576875i</v>
      </c>
      <c r="N1117" s="170" t="str">
        <f t="shared" si="323"/>
        <v>1+23995.243751681i</v>
      </c>
      <c r="O1117" s="170" t="str">
        <f t="shared" si="324"/>
        <v>-158.392377125818+35.0984408189939i</v>
      </c>
      <c r="P1117" s="170" t="str">
        <f t="shared" si="340"/>
        <v>-842354.035132834-3800628.59910137i</v>
      </c>
      <c r="Q1117" s="170" t="str">
        <f t="shared" si="325"/>
        <v>-0.00190540614685412+0.00399390248317841i</v>
      </c>
      <c r="R1117" s="170" t="str">
        <f t="shared" si="326"/>
        <v>10000-7.72691756999195i</v>
      </c>
      <c r="S1117" s="170" t="str">
        <f t="shared" si="327"/>
        <v>-633.60724073934i</v>
      </c>
      <c r="T1117" s="170" t="str">
        <f t="shared" si="336"/>
        <v>39.9813663924846-631.043099143002i</v>
      </c>
      <c r="U1117" s="170" t="str">
        <f t="shared" si="328"/>
        <v>-0.00420856488341944+0.066425589383474i</v>
      </c>
      <c r="V1117" s="170"/>
    </row>
    <row r="1118" spans="1:22" x14ac:dyDescent="0.2">
      <c r="A1118" s="8"/>
      <c r="B1118" s="170">
        <f t="shared" si="337"/>
        <v>6.4049999999998848</v>
      </c>
      <c r="C1118" s="170">
        <f t="shared" si="338"/>
        <v>2540972.7055486352</v>
      </c>
      <c r="D1118" s="170">
        <f t="shared" si="329"/>
        <v>2540.9727055486351</v>
      </c>
      <c r="E1118" s="170">
        <f t="shared" si="330"/>
        <v>-47.185065142054185</v>
      </c>
      <c r="F1118" s="170">
        <f t="shared" si="331"/>
        <v>-244.77640399852694</v>
      </c>
      <c r="G1118" s="170">
        <f t="shared" si="332"/>
        <v>-23.635488284588444</v>
      </c>
      <c r="H1118" s="170">
        <f t="shared" si="333"/>
        <v>93.583891141288674</v>
      </c>
      <c r="I1118" s="170">
        <f t="shared" si="334"/>
        <v>-70.820553426642633</v>
      </c>
      <c r="J1118" s="170">
        <f t="shared" si="335"/>
        <v>-151.19251285723828</v>
      </c>
      <c r="K1118" s="170" t="str">
        <f t="shared" si="321"/>
        <v>1+25.3910240943545i</v>
      </c>
      <c r="L1118" s="170" t="str">
        <f t="shared" si="322"/>
        <v>1-3.70037270336501i</v>
      </c>
      <c r="M1118" s="170" t="str">
        <f t="shared" si="339"/>
        <v>94.9562524692327+21.6906513909895i</v>
      </c>
      <c r="N1118" s="170" t="str">
        <f t="shared" si="323"/>
        <v>1+24273.0955791587i</v>
      </c>
      <c r="O1118" s="170" t="str">
        <f t="shared" si="324"/>
        <v>-162.10510253582+35.5048616090512i</v>
      </c>
      <c r="P1118" s="170" t="str">
        <f t="shared" si="340"/>
        <v>-861975.004463838-3934757.14285967i</v>
      </c>
      <c r="Q1118" s="170" t="str">
        <f t="shared" si="325"/>
        <v>-0.00186342174978848+0.00395574339814125i</v>
      </c>
      <c r="R1118" s="170" t="str">
        <f t="shared" si="326"/>
        <v>10000-7.63846827597461i</v>
      </c>
      <c r="S1118" s="170" t="str">
        <f t="shared" si="327"/>
        <v>-626.354398629921i</v>
      </c>
      <c r="T1118" s="170" t="str">
        <f t="shared" si="336"/>
        <v>39.0749228058061-623.877076396543i</v>
      </c>
      <c r="U1118" s="170" t="str">
        <f t="shared" si="328"/>
        <v>-0.00411314976903223+0.0656712711996362i</v>
      </c>
      <c r="V1118" s="170"/>
    </row>
    <row r="1119" spans="1:22" x14ac:dyDescent="0.2">
      <c r="A1119" s="8"/>
      <c r="B1119" s="170">
        <f t="shared" si="337"/>
        <v>6.4099999999998847</v>
      </c>
      <c r="C1119" s="170">
        <f t="shared" si="338"/>
        <v>2570395.7827681857</v>
      </c>
      <c r="D1119" s="170">
        <f t="shared" si="329"/>
        <v>2570.3957827681857</v>
      </c>
      <c r="E1119" s="170">
        <f t="shared" si="330"/>
        <v>-47.288589148551679</v>
      </c>
      <c r="F1119" s="170">
        <f t="shared" si="331"/>
        <v>-245.05475529608213</v>
      </c>
      <c r="G1119" s="170">
        <f t="shared" si="332"/>
        <v>-23.735092560310889</v>
      </c>
      <c r="H1119" s="170">
        <f t="shared" si="333"/>
        <v>93.542975674986636</v>
      </c>
      <c r="I1119" s="170">
        <f t="shared" si="334"/>
        <v>-71.023681708862568</v>
      </c>
      <c r="J1119" s="170">
        <f t="shared" si="335"/>
        <v>-151.51177962109551</v>
      </c>
      <c r="K1119" s="170" t="str">
        <f t="shared" si="321"/>
        <v>1+25.6850382964671i</v>
      </c>
      <c r="L1119" s="170" t="str">
        <f t="shared" si="322"/>
        <v>1-3.7432209998282i</v>
      </c>
      <c r="M1119" s="170" t="str">
        <f t="shared" si="339"/>
        <v>97.1447747327272+21.9418172966389i</v>
      </c>
      <c r="N1119" s="170" t="str">
        <f t="shared" si="323"/>
        <v>1+24554.1647791637i</v>
      </c>
      <c r="O1119" s="170" t="str">
        <f t="shared" si="324"/>
        <v>-165.904308430138+35.9159885300573i</v>
      </c>
      <c r="P1119" s="170" t="str">
        <f t="shared" si="340"/>
        <v>-882053.004882011-4073605.81077828i</v>
      </c>
      <c r="Q1119" s="170" t="str">
        <f t="shared" si="325"/>
        <v>-0.00182233257452687+0.00391777551838557i</v>
      </c>
      <c r="R1119" s="170" t="str">
        <f t="shared" si="326"/>
        <v>10000-7.55103145265354i</v>
      </c>
      <c r="S1119" s="170" t="str">
        <f t="shared" si="327"/>
        <v>-619.184579117594i</v>
      </c>
      <c r="T1119" s="170" t="str">
        <f t="shared" si="336"/>
        <v>38.1889490547799-616.791141687306i</v>
      </c>
      <c r="U1119" s="170" t="str">
        <f t="shared" si="328"/>
        <v>-0.00401988937418736+0.064925383335506i</v>
      </c>
      <c r="V1119" s="170"/>
    </row>
    <row r="1120" spans="1:22" x14ac:dyDescent="0.2">
      <c r="A1120" s="8"/>
      <c r="B1120" s="170">
        <f t="shared" si="337"/>
        <v>6.4149999999998846</v>
      </c>
      <c r="C1120" s="170">
        <f t="shared" si="338"/>
        <v>2600159.5631645862</v>
      </c>
      <c r="D1120" s="170">
        <f t="shared" si="329"/>
        <v>2600.1595631645864</v>
      </c>
      <c r="E1120" s="170">
        <f t="shared" si="330"/>
        <v>-47.39204068661131</v>
      </c>
      <c r="F1120" s="170">
        <f t="shared" si="331"/>
        <v>-245.33025658411918</v>
      </c>
      <c r="G1120" s="170">
        <f t="shared" si="332"/>
        <v>-23.834705808968231</v>
      </c>
      <c r="H1120" s="170">
        <f t="shared" si="333"/>
        <v>93.502524875211719</v>
      </c>
      <c r="I1120" s="170">
        <f t="shared" si="334"/>
        <v>-71.226746495579533</v>
      </c>
      <c r="J1120" s="170">
        <f t="shared" si="335"/>
        <v>-151.82773170890746</v>
      </c>
      <c r="K1120" s="170" t="str">
        <f t="shared" si="321"/>
        <v>1+25.9824570225847i</v>
      </c>
      <c r="L1120" s="170" t="str">
        <f t="shared" si="322"/>
        <v>1-3.7865654561804i</v>
      </c>
      <c r="M1120" s="170" t="str">
        <f t="shared" si="339"/>
        <v>99.3842742284111+22.1958915664043i</v>
      </c>
      <c r="N1120" s="170" t="str">
        <f t="shared" si="323"/>
        <v>1+24838.4886071141i</v>
      </c>
      <c r="O1120" s="170" t="str">
        <f t="shared" si="324"/>
        <v>-169.792009198025+36.3318760764401i</v>
      </c>
      <c r="P1120" s="170" t="str">
        <f t="shared" si="340"/>
        <v>-902598.682008937-4217340.55416808i</v>
      </c>
      <c r="Q1120" s="170" t="str">
        <f t="shared" si="325"/>
        <v>-0.00178212083466611+0.00388000440030469i</v>
      </c>
      <c r="R1120" s="170" t="str">
        <f t="shared" si="326"/>
        <v>10000-7.46459551037258i</v>
      </c>
      <c r="S1120" s="170" t="str">
        <f t="shared" si="327"/>
        <v>-612.096831850551i</v>
      </c>
      <c r="T1120" s="170" t="str">
        <f t="shared" si="336"/>
        <v>37.3229864978856-609.784443571751i</v>
      </c>
      <c r="U1120" s="170" t="str">
        <f t="shared" si="328"/>
        <v>-0.00392873542083007+0.0641878361654476i</v>
      </c>
      <c r="V1120" s="170"/>
    </row>
    <row r="1121" spans="1:22" x14ac:dyDescent="0.2">
      <c r="A1121" s="8"/>
      <c r="B1121" s="170">
        <f t="shared" si="337"/>
        <v>6.4199999999998845</v>
      </c>
      <c r="C1121" s="170">
        <f t="shared" si="338"/>
        <v>2630267.991894688</v>
      </c>
      <c r="D1121" s="170">
        <f t="shared" si="329"/>
        <v>2630.2679918946878</v>
      </c>
      <c r="E1121" s="170">
        <f t="shared" si="330"/>
        <v>-47.495421083137373</v>
      </c>
      <c r="F1121" s="170">
        <f t="shared" si="331"/>
        <v>-245.60292992915294</v>
      </c>
      <c r="G1121" s="170">
        <f t="shared" si="332"/>
        <v>-23.934327827874114</v>
      </c>
      <c r="H1121" s="170">
        <f t="shared" si="333"/>
        <v>93.462533547571596</v>
      </c>
      <c r="I1121" s="170">
        <f t="shared" si="334"/>
        <v>-71.429748911011487</v>
      </c>
      <c r="J1121" s="170">
        <f t="shared" si="335"/>
        <v>-152.14039638158135</v>
      </c>
      <c r="K1121" s="170" t="str">
        <f t="shared" si="321"/>
        <v>1+26.2833196952375i</v>
      </c>
      <c r="L1121" s="170" t="str">
        <f t="shared" si="322"/>
        <v>1-3.83041181768236i</v>
      </c>
      <c r="M1121" s="170" t="str">
        <f t="shared" si="339"/>
        <v>101.675938368561+22.4529078775551i</v>
      </c>
      <c r="N1121" s="170" t="str">
        <f t="shared" si="323"/>
        <v>1+25126.1047498251i</v>
      </c>
      <c r="O1121" s="170" t="str">
        <f t="shared" si="324"/>
        <v>-173.77026614989+36.7525793736435i</v>
      </c>
      <c r="P1121" s="170" t="str">
        <f t="shared" si="340"/>
        <v>-923622.929434578-4366133.15710775i</v>
      </c>
      <c r="Q1121" s="170" t="str">
        <f t="shared" si="325"/>
        <v>-0.00174276904034597+0.00384243530515888i</v>
      </c>
      <c r="R1121" s="170" t="str">
        <f t="shared" si="326"/>
        <v>10000-7.3791489921411i</v>
      </c>
      <c r="S1121" s="170" t="str">
        <f t="shared" si="327"/>
        <v>-605.090217355568i</v>
      </c>
      <c r="T1121" s="170" t="str">
        <f t="shared" si="336"/>
        <v>36.4765866074397-602.856138166969i</v>
      </c>
      <c r="U1121" s="170" t="str">
        <f t="shared" si="328"/>
        <v>-0.00383964069551997+0.063458540859681i</v>
      </c>
      <c r="V1121" s="170"/>
    </row>
    <row r="1122" spans="1:22" x14ac:dyDescent="0.2">
      <c r="A1122" s="8"/>
      <c r="B1122" s="170">
        <f t="shared" si="337"/>
        <v>6.4249999999998844</v>
      </c>
      <c r="C1122" s="170">
        <f t="shared" si="338"/>
        <v>2660725.0597981028</v>
      </c>
      <c r="D1122" s="170">
        <f t="shared" si="329"/>
        <v>2660.7250597981028</v>
      </c>
      <c r="E1122" s="170">
        <f t="shared" si="330"/>
        <v>-47.598731647732428</v>
      </c>
      <c r="F1122" s="170">
        <f t="shared" si="331"/>
        <v>-245.87279745889907</v>
      </c>
      <c r="G1122" s="170">
        <f t="shared" si="332"/>
        <v>-24.033958418885799</v>
      </c>
      <c r="H1122" s="170">
        <f t="shared" si="333"/>
        <v>93.422996552938898</v>
      </c>
      <c r="I1122" s="170">
        <f t="shared" si="334"/>
        <v>-71.632690066618224</v>
      </c>
      <c r="J1122" s="170">
        <f t="shared" si="335"/>
        <v>-152.44980090596016</v>
      </c>
      <c r="K1122" s="170" t="str">
        <f t="shared" si="321"/>
        <v>1+26.5876661934468i</v>
      </c>
      <c r="L1122" s="170" t="str">
        <f t="shared" si="322"/>
        <v>1-3.87476589612178i</v>
      </c>
      <c r="M1122" s="170" t="str">
        <f t="shared" si="339"/>
        <v>104.020982223838+22.712900297325i</v>
      </c>
      <c r="N1122" s="170" t="str">
        <f t="shared" si="323"/>
        <v>1+25417.0513305051i</v>
      </c>
      <c r="O1122" s="170" t="str">
        <f t="shared" si="324"/>
        <v>-177.841188610223+37.1781541854339i</v>
      </c>
      <c r="P1122" s="170" t="str">
        <f t="shared" si="340"/>
        <v>-945136.894493217-4520161.44142989i</v>
      </c>
      <c r="Q1122" s="170" t="str">
        <f t="shared" si="325"/>
        <v>-0.00170425999585082+0.00380507320868628i</v>
      </c>
      <c r="R1122" s="170" t="str">
        <f t="shared" si="326"/>
        <v>10000-7.29468057211573i</v>
      </c>
      <c r="S1122" s="170" t="str">
        <f t="shared" si="327"/>
        <v>-598.163806913488i</v>
      </c>
      <c r="T1122" s="170" t="str">
        <f t="shared" si="336"/>
        <v>35.6493107538676-596.005389136594i</v>
      </c>
      <c r="U1122" s="170" t="str">
        <f t="shared" si="328"/>
        <v>-0.00375255902672291+0.0627374093827995i</v>
      </c>
      <c r="V1122" s="170"/>
    </row>
    <row r="1123" spans="1:22" x14ac:dyDescent="0.2">
      <c r="A1123" s="8"/>
      <c r="B1123" s="170">
        <f t="shared" si="337"/>
        <v>6.4299999999998843</v>
      </c>
      <c r="C1123" s="170">
        <f t="shared" si="338"/>
        <v>2691534.8039262006</v>
      </c>
      <c r="D1123" s="170">
        <f t="shared" si="329"/>
        <v>2691.5348039262008</v>
      </c>
      <c r="E1123" s="170">
        <f t="shared" si="330"/>
        <v>-47.701973672609952</v>
      </c>
      <c r="F1123" s="170">
        <f t="shared" si="331"/>
        <v>-246.13988135317348</v>
      </c>
      <c r="G1123" s="170">
        <f t="shared" si="332"/>
        <v>-24.133597388304267</v>
      </c>
      <c r="H1123" s="170">
        <f t="shared" si="333"/>
        <v>93.383908806959013</v>
      </c>
      <c r="I1123" s="170">
        <f t="shared" si="334"/>
        <v>-71.835571060914219</v>
      </c>
      <c r="J1123" s="170">
        <f t="shared" si="335"/>
        <v>-152.75597254621448</v>
      </c>
      <c r="K1123" s="170" t="str">
        <f t="shared" si="321"/>
        <v>1+26.8955368580112i</v>
      </c>
      <c r="L1123" s="170" t="str">
        <f t="shared" si="322"/>
        <v>1-3.91963357058373i</v>
      </c>
      <c r="M1123" s="170" t="str">
        <f t="shared" si="339"/>
        <v>106.420649167533+22.9759032874275i</v>
      </c>
      <c r="N1123" s="170" t="str">
        <f t="shared" si="323"/>
        <v>1+25711.3669138082i</v>
      </c>
      <c r="O1123" s="170" t="str">
        <f t="shared" si="324"/>
        <v>-182.006935036003+37.6086569212915i</v>
      </c>
      <c r="P1123" s="170" t="str">
        <f t="shared" si="340"/>
        <v>-967151.984173894-4679609.4789114i</v>
      </c>
      <c r="Q1123" s="170" t="str">
        <f t="shared" si="325"/>
        <v>-0.0016665767971019+0.00376792281047329i</v>
      </c>
      <c r="R1123" s="170" t="str">
        <f t="shared" si="326"/>
        <v>10000-7.21117905409884i</v>
      </c>
      <c r="S1123" s="170" t="str">
        <f t="shared" si="327"/>
        <v>-591.316682436105i</v>
      </c>
      <c r="T1123" s="170" t="str">
        <f t="shared" si="336"/>
        <v>34.8407299942434-589.231367674484i</v>
      </c>
      <c r="U1123" s="170" t="str">
        <f t="shared" si="328"/>
        <v>-0.00366744526255194+0.062024354492051i</v>
      </c>
      <c r="V1123" s="170"/>
    </row>
    <row r="1124" spans="1:22" x14ac:dyDescent="0.2">
      <c r="A1124" s="8"/>
      <c r="B1124" s="170">
        <f t="shared" si="337"/>
        <v>6.4349999999998841</v>
      </c>
      <c r="C1124" s="170">
        <f t="shared" si="338"/>
        <v>2722701.3080771887</v>
      </c>
      <c r="D1124" s="170">
        <f t="shared" si="329"/>
        <v>2722.7013080771885</v>
      </c>
      <c r="E1124" s="170">
        <f t="shared" si="330"/>
        <v>-47.805148432522373</v>
      </c>
      <c r="F1124" s="170">
        <f t="shared" si="331"/>
        <v>-246.40420383506913</v>
      </c>
      <c r="G1124" s="170">
        <f t="shared" si="332"/>
        <v>-24.233244546775637</v>
      </c>
      <c r="H1124" s="170">
        <f t="shared" si="333"/>
        <v>93.345265279558987</v>
      </c>
      <c r="I1124" s="170">
        <f t="shared" si="334"/>
        <v>-72.03839297929801</v>
      </c>
      <c r="J1124" s="170">
        <f t="shared" si="335"/>
        <v>-153.05893855551014</v>
      </c>
      <c r="K1124" s="170" t="str">
        <f t="shared" si="321"/>
        <v>1+27.206972496854i</v>
      </c>
      <c r="L1124" s="170" t="str">
        <f t="shared" si="322"/>
        <v>1-3.96502078822987i</v>
      </c>
      <c r="M1124" s="170" t="str">
        <f t="shared" si="339"/>
        <v>108.876211534824+23.2419517086241i</v>
      </c>
      <c r="N1124" s="170" t="str">
        <f t="shared" si="323"/>
        <v>1+26009.0905109461i</v>
      </c>
      <c r="O1124" s="170" t="str">
        <f t="shared" si="324"/>
        <v>-186.269714161121+38.0441446438879i</v>
      </c>
      <c r="P1124" s="170" t="str">
        <f t="shared" si="340"/>
        <v>-989679.871168567-4844667.81092001i</v>
      </c>
      <c r="Q1124" s="170" t="str">
        <f t="shared" si="325"/>
        <v>-0.00162970282904936+0.00373098854308926i</v>
      </c>
      <c r="R1124" s="170" t="str">
        <f t="shared" si="326"/>
        <v>10000-7.12863337005469i</v>
      </c>
      <c r="S1124" s="170" t="str">
        <f t="shared" si="327"/>
        <v>-584.547936344487i</v>
      </c>
      <c r="T1124" s="170" t="str">
        <f t="shared" si="336"/>
        <v>34.0504248650351-582.53325248634i</v>
      </c>
      <c r="U1124" s="170" t="str">
        <f t="shared" si="328"/>
        <v>-0.00358425524895107+0.0613192897354043i</v>
      </c>
      <c r="V1124" s="170"/>
    </row>
    <row r="1125" spans="1:22" x14ac:dyDescent="0.2">
      <c r="A1125" s="8"/>
      <c r="B1125" s="170">
        <f t="shared" si="337"/>
        <v>6.439999999999884</v>
      </c>
      <c r="C1125" s="170">
        <f t="shared" si="338"/>
        <v>2754228.7033374342</v>
      </c>
      <c r="D1125" s="170">
        <f t="shared" si="329"/>
        <v>2754.2287033374341</v>
      </c>
      <c r="E1125" s="170">
        <f t="shared" si="330"/>
        <v>-47.908257184709086</v>
      </c>
      <c r="F1125" s="170">
        <f t="shared" si="331"/>
        <v>-246.66578716241173</v>
      </c>
      <c r="G1125" s="170">
        <f t="shared" si="332"/>
        <v>-24.332899709195367</v>
      </c>
      <c r="H1125" s="170">
        <f t="shared" si="333"/>
        <v>93.307060994457316</v>
      </c>
      <c r="I1125" s="170">
        <f t="shared" si="334"/>
        <v>-72.241156893904446</v>
      </c>
      <c r="J1125" s="170">
        <f t="shared" si="335"/>
        <v>-153.35872616795442</v>
      </c>
      <c r="K1125" s="170" t="str">
        <f t="shared" ref="K1125:K1188" si="341">COMPLEX(1,2*PI()*C1125*esr*Cout)</f>
        <v>1+27.5220143904316i</v>
      </c>
      <c r="L1125" s="170" t="str">
        <f t="shared" ref="L1125:L1188" si="342">COMPLEX(1,-2*PI()*C1125*(1-Dmax)^2*Lout*10^-6/Req)</f>
        <v>1-4.01093356508673i</v>
      </c>
      <c r="M1125" s="170" t="str">
        <f t="shared" si="339"/>
        <v>111.388971297382+23.5110808253449i</v>
      </c>
      <c r="N1125" s="170" t="str">
        <f t="shared" ref="N1125:N1188" si="343">COMPLEX(1,2*PI()*C1125*(Rd+Rs+esr)*Req*Cout/(Req+Rd+Rs))</f>
        <v>1+26310.2615848592i</v>
      </c>
      <c r="O1125" s="170" t="str">
        <f t="shared" ref="O1125:O1188" si="344">IMSUM(COMPLEX(1,2*PI()*C1125/(Qd*ws)),IMPRODUCT(COMPLEX(0,2*PI()*C1125/ws),COMPLEX(0,2*PI()*C1125/ws)))</f>
        <v>-190.631786167496+38.4846750766487i</v>
      </c>
      <c r="P1125" s="170" t="str">
        <f t="shared" si="340"/>
        <v>-1012732.50006111-5015533.67578069i</v>
      </c>
      <c r="Q1125" s="170" t="str">
        <f t="shared" ref="Q1125:Q1188" si="345">IMPRODUCT(Ap,IMDIV(M1125,P1125))</f>
        <v>-0.00159362176297019+0.00369427458098669i</v>
      </c>
      <c r="R1125" s="170" t="str">
        <f t="shared" ref="R1125:R1188" si="346">IMSUM(Rz*10^3,IMDIV(1,COMPLEX(0,(2*PI()*C1125*Cz*10^-9))))</f>
        <v>10000-7.0470325786423i</v>
      </c>
      <c r="S1125" s="170" t="str">
        <f t="shared" ref="S1125:S1188" si="347">IMDIV(1,COMPLEX(0,(2*PI()*C1125*Cp*10^-12)))</f>
        <v>-577.856671448667i</v>
      </c>
      <c r="T1125" s="170" t="str">
        <f t="shared" si="336"/>
        <v>33.2779851789793-575.910229769292i</v>
      </c>
      <c r="U1125" s="170" t="str">
        <f t="shared" ref="U1125:U1188" si="348">IMPRODUCT(-Rs*g/(Rs+Rd),T1125)</f>
        <v>-0.00350294580831362+0.0606221294493992i</v>
      </c>
      <c r="V1125" s="170"/>
    </row>
    <row r="1126" spans="1:22" x14ac:dyDescent="0.2">
      <c r="A1126" s="8"/>
      <c r="B1126" s="170">
        <f t="shared" si="337"/>
        <v>6.4449999999998839</v>
      </c>
      <c r="C1126" s="170">
        <f t="shared" si="338"/>
        <v>2786121.1686290298</v>
      </c>
      <c r="D1126" s="170">
        <f t="shared" ref="D1126:D1189" si="349">C1126/1000</f>
        <v>2786.1211686290299</v>
      </c>
      <c r="E1126" s="170">
        <f t="shared" ref="E1126:E1189" si="350">20*LOG(IMABS(Q1126))</f>
        <v>-48.011301168858751</v>
      </c>
      <c r="F1126" s="170">
        <f t="shared" ref="F1126:F1189" si="351">IF(180/PI()*IMARGUMENT(Q1126)&gt;0,180/PI()*IMARGUMENT(Q1126)-360,180/PI()*IMARGUMENT(Q1126))</f>
        <v>-246.92465361948553</v>
      </c>
      <c r="G1126" s="170">
        <f t="shared" ref="G1126:G1189" si="352">20*LOG(IMABS(U1126))</f>
        <v>-24.432562694613942</v>
      </c>
      <c r="H1126" s="170">
        <f t="shared" ref="H1126:H1189" si="353">180/PI()*IMARGUMENT(U1126)</f>
        <v>93.269291028675298</v>
      </c>
      <c r="I1126" s="170">
        <f t="shared" ref="I1126:I1189" si="354">E1126+G1126</f>
        <v>-72.4438638634727</v>
      </c>
      <c r="J1126" s="170">
        <f t="shared" ref="J1126:J1189" si="355">F1126+H1126</f>
        <v>-153.65536259081023</v>
      </c>
      <c r="K1126" s="170" t="str">
        <f t="shared" si="341"/>
        <v>1+27.8407042972059i</v>
      </c>
      <c r="L1126" s="170" t="str">
        <f t="shared" si="342"/>
        <v>1-4.05737798684314i</v>
      </c>
      <c r="M1126" s="170" t="str">
        <f t="shared" si="339"/>
        <v>113.960260753692+23.7833263103628i</v>
      </c>
      <c r="N1126" s="170" t="str">
        <f t="shared" si="343"/>
        <v>1+26614.920055447i</v>
      </c>
      <c r="O1126" s="170" t="str">
        <f t="shared" si="344"/>
        <v>-195.095463883442+38.9303066114058i</v>
      </c>
      <c r="P1126" s="170" t="str">
        <f t="shared" si="340"/>
        <v>-1036322.09366049-5192411.24413154i</v>
      </c>
      <c r="Q1126" s="170" t="str">
        <f t="shared" si="345"/>
        <v>-0.00155831755368056+0.00365778484917246i</v>
      </c>
      <c r="R1126" s="170" t="str">
        <f t="shared" si="346"/>
        <v>10000-6.96636586376511i</v>
      </c>
      <c r="S1126" s="170" t="str">
        <f t="shared" si="347"/>
        <v>-571.242000828741i</v>
      </c>
      <c r="T1126" s="170" t="str">
        <f t="shared" ref="T1126:T1189" si="356">IMDIV(IMPRODUCT(R1126,S1126),IMSUM(R1126,S1126))</f>
        <v>32.5230098260242-569.361493189598i</v>
      </c>
      <c r="U1126" s="170" t="str">
        <f t="shared" si="348"/>
        <v>-0.00342347471852887+0.0599327887567999i</v>
      </c>
      <c r="V1126" s="170"/>
    </row>
    <row r="1127" spans="1:22" x14ac:dyDescent="0.2">
      <c r="A1127" s="8"/>
      <c r="B1127" s="170">
        <f t="shared" ref="B1127:B1190" si="357">B1126+0.005</f>
        <v>6.4499999999998838</v>
      </c>
      <c r="C1127" s="170">
        <f t="shared" ref="C1127:C1190" si="358">10^B1127</f>
        <v>2818382.9312637043</v>
      </c>
      <c r="D1127" s="170">
        <f t="shared" si="349"/>
        <v>2818.3829312637044</v>
      </c>
      <c r="E1127" s="170">
        <f t="shared" si="350"/>
        <v>-48.114281607088103</v>
      </c>
      <c r="F1127" s="170">
        <f t="shared" si="351"/>
        <v>-247.18082550902929</v>
      </c>
      <c r="G1127" s="170">
        <f t="shared" si="352"/>
        <v>-24.53223332614542</v>
      </c>
      <c r="H1127" s="170">
        <f t="shared" si="353"/>
        <v>93.231950512049366</v>
      </c>
      <c r="I1127" s="170">
        <f t="shared" si="354"/>
        <v>-72.646514933233519</v>
      </c>
      <c r="J1127" s="170">
        <f t="shared" si="355"/>
        <v>-153.94887499697992</v>
      </c>
      <c r="K1127" s="170" t="str">
        <f t="shared" si="341"/>
        <v>1+28.1630844591788i</v>
      </c>
      <c r="L1127" s="170" t="str">
        <f t="shared" si="342"/>
        <v>1-4.10436020965691i</v>
      </c>
      <c r="M1127" s="170" t="str">
        <f t="shared" ref="M1127:M1190" si="359">IMPRODUCT(K1127,L1127)</f>
        <v>116.59144323546+24.0587242495219i</v>
      </c>
      <c r="N1127" s="170" t="str">
        <f t="shared" si="343"/>
        <v>1+26923.1063048599i</v>
      </c>
      <c r="O1127" s="170" t="str">
        <f t="shared" si="344"/>
        <v>-199.663114009968+39.3810983161364i</v>
      </c>
      <c r="P1127" s="170" t="str">
        <f t="shared" ref="P1127:P1190" si="360">IMPRODUCT(N1127,O1127)</f>
        <v>-1060461.15948149-5375511.86255141i</v>
      </c>
      <c r="Q1127" s="170" t="str">
        <f t="shared" si="345"/>
        <v>-0.00152377443666865+0.00362152303165246i</v>
      </c>
      <c r="R1127" s="170" t="str">
        <f t="shared" si="346"/>
        <v>10000-6.88662253313747i</v>
      </c>
      <c r="S1127" s="170" t="str">
        <f t="shared" si="347"/>
        <v>-564.703047717274i</v>
      </c>
      <c r="T1127" s="170" t="str">
        <f t="shared" si="356"/>
        <v>31.785106578262-562.88624385848i</v>
      </c>
      <c r="U1127" s="170" t="str">
        <f t="shared" si="348"/>
        <v>-0.00334580069244864+0.0592511835640506i</v>
      </c>
      <c r="V1127" s="170"/>
    </row>
    <row r="1128" spans="1:22" x14ac:dyDescent="0.2">
      <c r="A1128" s="8"/>
      <c r="B1128" s="170">
        <f t="shared" si="357"/>
        <v>6.4549999999998837</v>
      </c>
      <c r="C1128" s="170">
        <f t="shared" si="358"/>
        <v>2851018.2675031512</v>
      </c>
      <c r="D1128" s="170">
        <f t="shared" si="349"/>
        <v>2851.018267503151</v>
      </c>
      <c r="E1128" s="170">
        <f t="shared" si="350"/>
        <v>-48.217199703935634</v>
      </c>
      <c r="F1128" s="170">
        <f t="shared" si="351"/>
        <v>-247.43432514449268</v>
      </c>
      <c r="G1128" s="170">
        <f t="shared" si="352"/>
        <v>-24.631911430876926</v>
      </c>
      <c r="H1128" s="170">
        <f t="shared" si="353"/>
        <v>93.195034626745311</v>
      </c>
      <c r="I1128" s="170">
        <f t="shared" si="354"/>
        <v>-72.84911113481256</v>
      </c>
      <c r="J1128" s="170">
        <f t="shared" si="355"/>
        <v>-154.23929051774735</v>
      </c>
      <c r="K1128" s="170" t="str">
        <f t="shared" si="341"/>
        <v>1+28.4891976074915i</v>
      </c>
      <c r="L1128" s="170" t="str">
        <f t="shared" si="342"/>
        <v>1-4.15188646097078i</v>
      </c>
      <c r="M1128" s="170" t="str">
        <f t="shared" si="359"/>
        <v>119.283913830465+24.3373111465207i</v>
      </c>
      <c r="N1128" s="170" t="str">
        <f t="shared" si="343"/>
        <v>1+27234.8611828514i</v>
      </c>
      <c r="O1128" s="170" t="str">
        <f t="shared" si="344"/>
        <v>-204.337158375636+39.8371099427927i</v>
      </c>
      <c r="P1128" s="170" t="str">
        <f t="shared" si="360"/>
        <v>-1085162.49637632-5565054.30574882i</v>
      </c>
      <c r="Q1128" s="170" t="str">
        <f t="shared" si="345"/>
        <v>-0.00148997692515518+0.00358549257965353i</v>
      </c>
      <c r="R1128" s="170" t="str">
        <f t="shared" si="346"/>
        <v>10000-6.80779201686727i</v>
      </c>
      <c r="S1128" s="170" t="str">
        <f t="shared" si="347"/>
        <v>-558.238945383114i</v>
      </c>
      <c r="T1128" s="170" t="str">
        <f t="shared" si="356"/>
        <v>31.063891898798-556.483690306278i</v>
      </c>
      <c r="U1128" s="170" t="str">
        <f t="shared" si="348"/>
        <v>-0.00326988335776822+0.0585772305585557i</v>
      </c>
      <c r="V1128" s="170"/>
    </row>
    <row r="1129" spans="1:22" x14ac:dyDescent="0.2">
      <c r="A1129" s="8"/>
      <c r="B1129" s="170">
        <f t="shared" si="357"/>
        <v>6.4599999999998836</v>
      </c>
      <c r="C1129" s="170">
        <f t="shared" si="358"/>
        <v>2884031.5031258389</v>
      </c>
      <c r="D1129" s="170">
        <f t="shared" si="349"/>
        <v>2884.0315031258388</v>
      </c>
      <c r="E1129" s="170">
        <f t="shared" si="350"/>
        <v>-48.320056646368528</v>
      </c>
      <c r="F1129" s="170">
        <f t="shared" si="351"/>
        <v>-247.68517484255079</v>
      </c>
      <c r="G1129" s="170">
        <f t="shared" si="352"/>
        <v>-24.731596839780707</v>
      </c>
      <c r="H1129" s="170">
        <f t="shared" si="353"/>
        <v>93.158538606773902</v>
      </c>
      <c r="I1129" s="170">
        <f t="shared" si="354"/>
        <v>-73.051653486149235</v>
      </c>
      <c r="J1129" s="170">
        <f t="shared" si="355"/>
        <v>-154.52663623577689</v>
      </c>
      <c r="K1129" s="170" t="str">
        <f t="shared" si="341"/>
        <v>1+28.8190869680886i</v>
      </c>
      <c r="L1129" s="170" t="str">
        <f t="shared" si="342"/>
        <v>1-4.19996304033788i</v>
      </c>
      <c r="M1129" s="170" t="str">
        <f t="shared" si="359"/>
        <v>122.039100122255+24.6191239277507i</v>
      </c>
      <c r="N1129" s="170" t="str">
        <f t="shared" si="343"/>
        <v>1+27550.2260121928i</v>
      </c>
      <c r="O1129" s="170" t="str">
        <f t="shared" si="344"/>
        <v>-209.120075220632+40.2984019352218i</v>
      </c>
      <c r="P1129" s="170" t="str">
        <f t="shared" si="360"/>
        <v>-1110439.20132077-5761265.03761324i</v>
      </c>
      <c r="Q1129" s="170" t="str">
        <f t="shared" si="345"/>
        <v>-0.00145690980708805+0.00354969671962695i</v>
      </c>
      <c r="R1129" s="170" t="str">
        <f t="shared" si="346"/>
        <v>10000-6.72986386605494i</v>
      </c>
      <c r="S1129" s="170" t="str">
        <f t="shared" si="347"/>
        <v>-551.848837016505i</v>
      </c>
      <c r="T1129" s="170" t="str">
        <f t="shared" si="356"/>
        <v>30.3589907544774-550.153048454931i</v>
      </c>
      <c r="U1129" s="170" t="str">
        <f t="shared" si="348"/>
        <v>-0.00319568323731341+0.0579108472057823i</v>
      </c>
      <c r="V1129" s="170"/>
    </row>
    <row r="1130" spans="1:22" x14ac:dyDescent="0.2">
      <c r="A1130" s="8"/>
      <c r="B1130" s="170">
        <f t="shared" si="357"/>
        <v>6.4649999999998835</v>
      </c>
      <c r="C1130" s="170">
        <f t="shared" si="358"/>
        <v>2917427.0140003907</v>
      </c>
      <c r="D1130" s="170">
        <f t="shared" si="349"/>
        <v>2917.4270140003905</v>
      </c>
      <c r="E1130" s="170">
        <f t="shared" si="350"/>
        <v>-48.422853603803915</v>
      </c>
      <c r="F1130" s="170">
        <f t="shared" si="351"/>
        <v>-247.93339691587497</v>
      </c>
      <c r="G1130" s="170">
        <f t="shared" si="352"/>
        <v>-24.831289387628225</v>
      </c>
      <c r="H1130" s="170">
        <f t="shared" si="353"/>
        <v>93.122457737508213</v>
      </c>
      <c r="I1130" s="170">
        <f t="shared" si="354"/>
        <v>-73.254142991432133</v>
      </c>
      <c r="J1130" s="170">
        <f t="shared" si="355"/>
        <v>-154.81093917836677</v>
      </c>
      <c r="K1130" s="170" t="str">
        <f t="shared" si="341"/>
        <v>1+29.1527962674477i</v>
      </c>
      <c r="L1130" s="170" t="str">
        <f t="shared" si="342"/>
        <v>1-4.24859632025674i</v>
      </c>
      <c r="M1130" s="170" t="str">
        <f t="shared" si="359"/>
        <v>124.858462947073+24.904199947191i</v>
      </c>
      <c r="N1130" s="170" t="str">
        <f t="shared" si="343"/>
        <v>1+27869.242594151i</v>
      </c>
      <c r="O1130" s="170" t="str">
        <f t="shared" si="344"/>
        <v>-214.014400510776+40.7650354371777i</v>
      </c>
      <c r="P1130" s="170" t="str">
        <f t="shared" si="360"/>
        <v>-1136304.67635838-5964378.48144117i</v>
      </c>
      <c r="Q1130" s="170" t="str">
        <f t="shared" si="345"/>
        <v>-0.00142455814207667+0.00351413846103642i</v>
      </c>
      <c r="R1130" s="170" t="str">
        <f t="shared" si="346"/>
        <v>10000-6.6528277514085i</v>
      </c>
      <c r="S1130" s="170" t="str">
        <f t="shared" si="347"/>
        <v>-545.531875615497i</v>
      </c>
      <c r="T1130" s="170" t="str">
        <f t="shared" si="356"/>
        <v>29.6700364324051-543.893541588866i</v>
      </c>
      <c r="U1130" s="170" t="str">
        <f t="shared" si="348"/>
        <v>-0.00312316172972686+0.0572519517461965i</v>
      </c>
      <c r="V1130" s="170"/>
    </row>
    <row r="1131" spans="1:22" x14ac:dyDescent="0.2">
      <c r="A1131" s="8"/>
      <c r="B1131" s="170">
        <f t="shared" si="357"/>
        <v>6.4699999999998834</v>
      </c>
      <c r="C1131" s="170">
        <f t="shared" si="358"/>
        <v>2951209.2266655951</v>
      </c>
      <c r="D1131" s="170">
        <f t="shared" si="349"/>
        <v>2951.209226665595</v>
      </c>
      <c r="E1131" s="170">
        <f t="shared" si="350"/>
        <v>-48.525591728142928</v>
      </c>
      <c r="F1131" s="170">
        <f t="shared" si="351"/>
        <v>-248.17901366614973</v>
      </c>
      <c r="G1131" s="170">
        <f t="shared" si="352"/>
        <v>-24.930988912905438</v>
      </c>
      <c r="H1131" s="170">
        <f t="shared" si="353"/>
        <v>93.086787355202958</v>
      </c>
      <c r="I1131" s="170">
        <f t="shared" si="354"/>
        <v>-73.456580641048362</v>
      </c>
      <c r="J1131" s="170">
        <f t="shared" si="355"/>
        <v>-155.09222631094678</v>
      </c>
      <c r="K1131" s="170" t="str">
        <f t="shared" si="341"/>
        <v>1+29.4903697383747i</v>
      </c>
      <c r="L1131" s="170" t="str">
        <f t="shared" si="342"/>
        <v>1-4.29779274701592i</v>
      </c>
      <c r="M1131" s="170" t="str">
        <f t="shared" si="359"/>
        <v>127.743497168405+25.1925769913588i</v>
      </c>
      <c r="N1131" s="170" t="str">
        <f t="shared" si="343"/>
        <v>1+28191.9532140279i</v>
      </c>
      <c r="O1131" s="170" t="str">
        <f t="shared" si="344"/>
        <v>-219.022729282125+41.2370723004256i</v>
      </c>
      <c r="P1131" s="170" t="str">
        <f t="shared" si="360"/>
        <v>-1162772.63570637-6174637.29965807i</v>
      </c>
      <c r="Q1131" s="170" t="str">
        <f t="shared" si="345"/>
        <v>-0.00139290725827242+0.00347882060393479i</v>
      </c>
      <c r="R1131" s="170" t="str">
        <f t="shared" si="346"/>
        <v>10000-6.57667346187447i</v>
      </c>
      <c r="S1131" s="170" t="str">
        <f t="shared" si="347"/>
        <v>-539.287223873705i</v>
      </c>
      <c r="T1131" s="170" t="str">
        <f t="shared" si="356"/>
        <v>28.9966703602016-537.704400324448i</v>
      </c>
      <c r="U1131" s="170" t="str">
        <f t="shared" si="348"/>
        <v>-0.00305228109054754+0.0566004631920472i</v>
      </c>
      <c r="V1131" s="170"/>
    </row>
    <row r="1132" spans="1:22" x14ac:dyDescent="0.2">
      <c r="A1132" s="8"/>
      <c r="B1132" s="170">
        <f t="shared" si="357"/>
        <v>6.4749999999998833</v>
      </c>
      <c r="C1132" s="170">
        <f t="shared" si="358"/>
        <v>2985382.6189171597</v>
      </c>
      <c r="D1132" s="170">
        <f t="shared" si="349"/>
        <v>2985.3826189171596</v>
      </c>
      <c r="E1132" s="170">
        <f t="shared" si="350"/>
        <v>-48.628272153815914</v>
      </c>
      <c r="F1132" s="170">
        <f t="shared" si="351"/>
        <v>-248.42204737733357</v>
      </c>
      <c r="G1132" s="170">
        <f t="shared" si="352"/>
        <v>-25.030695257730709</v>
      </c>
      <c r="H1132" s="170">
        <f t="shared" si="353"/>
        <v>93.051522846515553</v>
      </c>
      <c r="I1132" s="170">
        <f t="shared" si="354"/>
        <v>-73.658967411546627</v>
      </c>
      <c r="J1132" s="170">
        <f t="shared" si="355"/>
        <v>-155.37052453081802</v>
      </c>
      <c r="K1132" s="170" t="str">
        <f t="shared" si="341"/>
        <v>1+29.8318521258677i</v>
      </c>
      <c r="L1132" s="170" t="str">
        <f t="shared" si="342"/>
        <v>1-4.34755884154851i</v>
      </c>
      <c r="M1132" s="170" t="str">
        <f t="shared" si="359"/>
        <v>130.695732469584+25.4842932843192i</v>
      </c>
      <c r="N1132" s="170" t="str">
        <f t="shared" si="343"/>
        <v>1+28518.400646767i</v>
      </c>
      <c r="O1132" s="170" t="str">
        <f t="shared" si="344"/>
        <v>-224.147717016884+41.7145750929405i</v>
      </c>
      <c r="P1132" s="170" t="str">
        <f t="shared" si="360"/>
        <v>-1189857.11302714-6392292.68337056i</v>
      </c>
      <c r="Q1132" s="170" t="str">
        <f t="shared" si="345"/>
        <v>-0.00136194274920077+0.00344374574633371i</v>
      </c>
      <c r="R1132" s="170" t="str">
        <f t="shared" si="346"/>
        <v>10000-6.50139090328415i</v>
      </c>
      <c r="S1132" s="170" t="str">
        <f t="shared" si="347"/>
        <v>-533.114054069301i</v>
      </c>
      <c r="T1132" s="170" t="str">
        <f t="shared" si="356"/>
        <v>28.3385419299158-531.584862577962i</v>
      </c>
      <c r="U1132" s="170" t="str">
        <f t="shared" si="348"/>
        <v>-0.00298300441367535+0.0559563013239961i</v>
      </c>
      <c r="V1132" s="170"/>
    </row>
    <row r="1133" spans="1:22" x14ac:dyDescent="0.2">
      <c r="A1133" s="8"/>
      <c r="B1133" s="170">
        <f t="shared" si="357"/>
        <v>6.4799999999998832</v>
      </c>
      <c r="C1133" s="170">
        <f t="shared" si="358"/>
        <v>3019951.720401207</v>
      </c>
      <c r="D1133" s="170">
        <f t="shared" si="349"/>
        <v>3019.9517204012068</v>
      </c>
      <c r="E1133" s="170">
        <f t="shared" si="350"/>
        <v>-48.73089599783971</v>
      </c>
      <c r="F1133" s="170">
        <f t="shared" si="351"/>
        <v>-248.6625203091605</v>
      </c>
      <c r="G1133" s="170">
        <f t="shared" si="352"/>
        <v>-25.130408267773838</v>
      </c>
      <c r="H1133" s="170">
        <f t="shared" si="353"/>
        <v>93.016659648029417</v>
      </c>
      <c r="I1133" s="170">
        <f t="shared" si="354"/>
        <v>-73.861304265613541</v>
      </c>
      <c r="J1133" s="170">
        <f t="shared" si="355"/>
        <v>-155.64586066113108</v>
      </c>
      <c r="K1133" s="170" t="str">
        <f t="shared" si="341"/>
        <v>1+30.1772886930472i</v>
      </c>
      <c r="L1133" s="170" t="str">
        <f t="shared" si="342"/>
        <v>1-4.39790120029644i</v>
      </c>
      <c r="M1133" s="170" t="str">
        <f t="shared" si="359"/>
        <v>133.716734164844+25.7793874927508i</v>
      </c>
      <c r="N1133" s="170" t="str">
        <f t="shared" si="343"/>
        <v>1+28848.6281626216i</v>
      </c>
      <c r="O1133" s="170" t="str">
        <f t="shared" si="344"/>
        <v>-229.392081051387+42.1976071072003i</v>
      </c>
      <c r="P1133" s="170" t="str">
        <f t="shared" si="360"/>
        <v>-1217572.46886907-6617604.65209431i</v>
      </c>
      <c r="Q1133" s="170" t="str">
        <f t="shared" si="345"/>
        <v>-0.00133165047055004+0.00340891629136955i</v>
      </c>
      <c r="R1133" s="170" t="str">
        <f t="shared" si="346"/>
        <v>10000-6.42697009701602i</v>
      </c>
      <c r="S1133" s="170" t="str">
        <f t="shared" si="347"/>
        <v>-527.011547955313i</v>
      </c>
      <c r="T1133" s="170" t="str">
        <f t="shared" si="356"/>
        <v>27.6953083255432-525.534173532295i</v>
      </c>
      <c r="U1133" s="170" t="str">
        <f t="shared" si="348"/>
        <v>-0.00291529561321508+0.0553193866876101i</v>
      </c>
      <c r="V1133" s="170"/>
    </row>
    <row r="1134" spans="1:22" x14ac:dyDescent="0.2">
      <c r="A1134" s="8"/>
      <c r="B1134" s="170">
        <f t="shared" si="357"/>
        <v>6.4849999999998831</v>
      </c>
      <c r="C1134" s="170">
        <f t="shared" si="358"/>
        <v>3054921.1132146944</v>
      </c>
      <c r="D1134" s="170">
        <f t="shared" si="349"/>
        <v>3054.9211132146943</v>
      </c>
      <c r="E1134" s="170">
        <f t="shared" si="350"/>
        <v>-48.833464359885959</v>
      </c>
      <c r="F1134" s="170">
        <f t="shared" si="351"/>
        <v>-248.90045469087457</v>
      </c>
      <c r="G1134" s="170">
        <f t="shared" si="352"/>
        <v>-25.230127792177196</v>
      </c>
      <c r="H1134" s="170">
        <f t="shared" si="353"/>
        <v>92.982193245779186</v>
      </c>
      <c r="I1134" s="170">
        <f t="shared" si="354"/>
        <v>-74.063592152063151</v>
      </c>
      <c r="J1134" s="170">
        <f t="shared" si="355"/>
        <v>-155.91826144509537</v>
      </c>
      <c r="K1134" s="170" t="str">
        <f t="shared" si="341"/>
        <v>1+30.5267252271561i</v>
      </c>
      <c r="L1134" s="170" t="str">
        <f t="shared" si="342"/>
        <v>1-4.44882649608482i</v>
      </c>
      <c r="M1134" s="170" t="str">
        <f t="shared" si="359"/>
        <v>136.808104029273+26.0778987310713i</v>
      </c>
      <c r="N1134" s="170" t="str">
        <f t="shared" si="343"/>
        <v>1+29182.6795328915i</v>
      </c>
      <c r="O1134" s="170" t="str">
        <f t="shared" si="344"/>
        <v>-234.758602016864+42.6862323685753i</v>
      </c>
      <c r="P1134" s="170" t="str">
        <f t="shared" si="360"/>
        <v>-1245933.39828069-6850842.36401539i</v>
      </c>
      <c r="Q1134" s="170" t="str">
        <f t="shared" si="345"/>
        <v>-0.00130201653692223+0.00337433445426968i</v>
      </c>
      <c r="R1134" s="170" t="str">
        <f t="shared" si="346"/>
        <v>10000-6.35340117867279i</v>
      </c>
      <c r="S1134" s="170" t="str">
        <f t="shared" si="347"/>
        <v>-520.978896651169i</v>
      </c>
      <c r="T1134" s="170" t="str">
        <f t="shared" si="356"/>
        <v>27.0666343540764-519.551585602323i</v>
      </c>
      <c r="U1134" s="170" t="str">
        <f t="shared" si="348"/>
        <v>-0.00284911940569226+0.0546896405897183i</v>
      </c>
      <c r="V1134" s="170"/>
    </row>
    <row r="1135" spans="1:22" x14ac:dyDescent="0.2">
      <c r="A1135" s="8"/>
      <c r="B1135" s="170">
        <f t="shared" si="357"/>
        <v>6.489999999999883</v>
      </c>
      <c r="C1135" s="170">
        <f t="shared" si="358"/>
        <v>3090295.432512762</v>
      </c>
      <c r="D1135" s="170">
        <f t="shared" si="349"/>
        <v>3090.2954325127621</v>
      </c>
      <c r="E1135" s="170">
        <f t="shared" si="350"/>
        <v>-48.935978322359034</v>
      </c>
      <c r="F1135" s="170">
        <f t="shared" si="351"/>
        <v>-249.13587271519327</v>
      </c>
      <c r="G1135" s="170">
        <f t="shared" si="352"/>
        <v>-25.329853683478511</v>
      </c>
      <c r="H1135" s="170">
        <f t="shared" si="353"/>
        <v>92.948119174778256</v>
      </c>
      <c r="I1135" s="170">
        <f t="shared" si="354"/>
        <v>-74.265832005837552</v>
      </c>
      <c r="J1135" s="170">
        <f t="shared" si="355"/>
        <v>-156.18775354041503</v>
      </c>
      <c r="K1135" s="170" t="str">
        <f t="shared" si="341"/>
        <v>1+30.8802080456284i</v>
      </c>
      <c r="L1135" s="170" t="str">
        <f t="shared" si="342"/>
        <v>1-4.50034147900646i</v>
      </c>
      <c r="M1135" s="170" t="str">
        <f t="shared" si="359"/>
        <v>139.971481148091+26.3798665666219i</v>
      </c>
      <c r="N1135" s="170" t="str">
        <f t="shared" si="343"/>
        <v>1+29520.5990357239i</v>
      </c>
      <c r="O1135" s="170" t="str">
        <f t="shared" si="344"/>
        <v>-240.250125313763+43.1805156438146i</v>
      </c>
      <c r="P1135" s="170" t="str">
        <f t="shared" si="360"/>
        <v>-1274954.93860217-7092284.43715437i</v>
      </c>
      <c r="Q1135" s="170" t="str">
        <f t="shared" si="345"/>
        <v>-0.00127302731855075+0.00334000226912326i</v>
      </c>
      <c r="R1135" s="170" t="str">
        <f t="shared" si="346"/>
        <v>10000-6.28067439677402i</v>
      </c>
      <c r="S1135" s="170" t="str">
        <f t="shared" si="347"/>
        <v>-515.01530053547i</v>
      </c>
      <c r="T1135" s="170" t="str">
        <f t="shared" si="356"/>
        <v>26.4521922800286-513.636358399099i</v>
      </c>
      <c r="U1135" s="170" t="str">
        <f t="shared" si="348"/>
        <v>-0.00278444129263459+0.0540669850946421i</v>
      </c>
      <c r="V1135" s="170"/>
    </row>
    <row r="1136" spans="1:22" x14ac:dyDescent="0.2">
      <c r="A1136" s="8"/>
      <c r="B1136" s="170">
        <f t="shared" si="357"/>
        <v>6.4949999999998829</v>
      </c>
      <c r="C1136" s="170">
        <f t="shared" si="358"/>
        <v>3126079.3671231167</v>
      </c>
      <c r="D1136" s="170">
        <f t="shared" si="349"/>
        <v>3126.0793671231168</v>
      </c>
      <c r="E1136" s="170">
        <f t="shared" si="350"/>
        <v>-49.038438950483901</v>
      </c>
      <c r="F1136" s="170">
        <f t="shared" si="351"/>
        <v>-249.36879653249622</v>
      </c>
      <c r="G1136" s="170">
        <f t="shared" si="352"/>
        <v>-25.429585797535278</v>
      </c>
      <c r="H1136" s="170">
        <f t="shared" si="353"/>
        <v>92.914433018548749</v>
      </c>
      <c r="I1136" s="170">
        <f t="shared" si="354"/>
        <v>-74.468024748019175</v>
      </c>
      <c r="J1136" s="170">
        <f t="shared" si="355"/>
        <v>-156.45436351394747</v>
      </c>
      <c r="K1136" s="170" t="str">
        <f t="shared" si="341"/>
        <v>1+31.2377840022289i</v>
      </c>
      <c r="L1136" s="170" t="str">
        <f t="shared" si="342"/>
        <v>1-4.55245297731654i</v>
      </c>
      <c r="M1136" s="170" t="str">
        <f t="shared" si="359"/>
        <v>143.208542785718+26.6853310249124i</v>
      </c>
      <c r="N1136" s="170" t="str">
        <f t="shared" si="343"/>
        <v>1+29862.4314619829i</v>
      </c>
      <c r="O1136" s="170" t="str">
        <f t="shared" si="344"/>
        <v>-245.869562620428+43.680522449631i</v>
      </c>
      <c r="P1136" s="170" t="str">
        <f t="shared" si="360"/>
        <v>-1304652.47743833-7342219.28181779i</v>
      </c>
      <c r="Q1136" s="170" t="str">
        <f t="shared" si="345"/>
        <v>-0.00124466943798956+0.00330592159546027i</v>
      </c>
      <c r="R1136" s="170" t="str">
        <f t="shared" si="346"/>
        <v>10000-6.20878011146357i</v>
      </c>
      <c r="S1136" s="170" t="str">
        <f t="shared" si="347"/>
        <v>-509.119969140014i</v>
      </c>
      <c r="T1136" s="170" t="str">
        <f t="shared" si="356"/>
        <v>25.8516616633682-507.787758692908i</v>
      </c>
      <c r="U1136" s="170" t="str">
        <f t="shared" si="348"/>
        <v>-0.00272122754351245+0.0534513430203062i</v>
      </c>
      <c r="V1136" s="170"/>
    </row>
    <row r="1137" spans="1:22" x14ac:dyDescent="0.2">
      <c r="A1137" s="8"/>
      <c r="B1137" s="170">
        <f t="shared" si="357"/>
        <v>6.4999999999998828</v>
      </c>
      <c r="C1137" s="170">
        <f t="shared" si="358"/>
        <v>3162277.6601675316</v>
      </c>
      <c r="D1137" s="170">
        <f t="shared" si="349"/>
        <v>3162.2776601675314</v>
      </c>
      <c r="E1137" s="170">
        <f t="shared" si="350"/>
        <v>-49.140847292402867</v>
      </c>
      <c r="F1137" s="170">
        <f t="shared" si="351"/>
        <v>-249.59924824523296</v>
      </c>
      <c r="G1137" s="170">
        <f t="shared" si="352"/>
        <v>-25.529323993450895</v>
      </c>
      <c r="H1137" s="170">
        <f t="shared" si="353"/>
        <v>92.881130408653334</v>
      </c>
      <c r="I1137" s="170">
        <f t="shared" si="354"/>
        <v>-74.670171285853769</v>
      </c>
      <c r="J1137" s="170">
        <f t="shared" si="355"/>
        <v>-156.71811783657961</v>
      </c>
      <c r="K1137" s="170" t="str">
        <f t="shared" si="341"/>
        <v>1+31.5995004932633i</v>
      </c>
      <c r="L1137" s="170" t="str">
        <f t="shared" si="342"/>
        <v>1-4.60516789833772i</v>
      </c>
      <c r="M1137" s="170" t="str">
        <f t="shared" si="359"/>
        <v>146.521005275083+26.9943325949256i</v>
      </c>
      <c r="N1137" s="170" t="str">
        <f t="shared" si="343"/>
        <v>1+30208.2221211863i</v>
      </c>
      <c r="O1137" s="170" t="str">
        <f t="shared" si="344"/>
        <v>-251.6198934369+44.1863190613849i</v>
      </c>
      <c r="P1137" s="170" t="str">
        <f t="shared" si="360"/>
        <v>-1335041.76081736-7600945.44473204i</v>
      </c>
      <c r="Q1137" s="170" t="str">
        <f t="shared" si="345"/>
        <v>-0.00121692976677823+0.00327209412464286i</v>
      </c>
      <c r="R1137" s="170" t="str">
        <f t="shared" si="346"/>
        <v>10000-6.13770879323179i</v>
      </c>
      <c r="S1137" s="170" t="str">
        <f t="shared" si="347"/>
        <v>-503.292121045005i</v>
      </c>
      <c r="T1137" s="170" t="str">
        <f t="shared" si="356"/>
        <v>25.2647292007989-502.005060375238i</v>
      </c>
      <c r="U1137" s="170" t="str">
        <f t="shared" si="348"/>
        <v>-0.00265944517903147+0.0528426379342356i</v>
      </c>
      <c r="V1137" s="170"/>
    </row>
    <row r="1138" spans="1:22" x14ac:dyDescent="0.2">
      <c r="A1138" s="8"/>
      <c r="B1138" s="170">
        <f t="shared" si="357"/>
        <v>6.5049999999998827</v>
      </c>
      <c r="C1138" s="170">
        <f t="shared" si="358"/>
        <v>3198895.10969054</v>
      </c>
      <c r="D1138" s="170">
        <f t="shared" si="349"/>
        <v>3198.8951096905398</v>
      </c>
      <c r="E1138" s="170">
        <f t="shared" si="350"/>
        <v>-49.243204379281032</v>
      </c>
      <c r="F1138" s="170">
        <f t="shared" si="351"/>
        <v>-249.82724990254351</v>
      </c>
      <c r="G1138" s="170">
        <f t="shared" si="352"/>
        <v>-25.629068133502209</v>
      </c>
      <c r="H1138" s="170">
        <f t="shared" si="353"/>
        <v>92.848207024230206</v>
      </c>
      <c r="I1138" s="170">
        <f t="shared" si="354"/>
        <v>-74.87227251278324</v>
      </c>
      <c r="J1138" s="170">
        <f t="shared" si="355"/>
        <v>-156.97904287831329</v>
      </c>
      <c r="K1138" s="170" t="str">
        <f t="shared" si="341"/>
        <v>1+31.9654054638607i</v>
      </c>
      <c r="L1138" s="170" t="str">
        <f t="shared" si="342"/>
        <v>1-4.65849322937567i</v>
      </c>
      <c r="M1138" s="170" t="str">
        <f t="shared" si="359"/>
        <v>149.910624927643+27.306912234485i</v>
      </c>
      <c r="N1138" s="170" t="str">
        <f t="shared" si="343"/>
        <v>1+30558.0168475114i</v>
      </c>
      <c r="O1138" s="170" t="str">
        <f t="shared" si="344"/>
        <v>-257.50416666469+44.6979725218695i</v>
      </c>
      <c r="P1138" s="170" t="str">
        <f t="shared" si="360"/>
        <v>-1366138.90153955-7868771.96527146i</v>
      </c>
      <c r="Q1138" s="170" t="str">
        <f t="shared" si="345"/>
        <v>-0.00118979542208715+0.00323852138607271i</v>
      </c>
      <c r="R1138" s="170" t="str">
        <f t="shared" si="346"/>
        <v>10000-6.06745102165238i</v>
      </c>
      <c r="S1138" s="170" t="str">
        <f t="shared" si="347"/>
        <v>-497.530983775496i</v>
      </c>
      <c r="T1138" s="170" t="str">
        <f t="shared" si="356"/>
        <v>24.6910885703294-496.28754441975i</v>
      </c>
      <c r="U1138" s="170" t="str">
        <f t="shared" si="348"/>
        <v>-0.00259906195477152+0.0522407941494474i</v>
      </c>
      <c r="V1138" s="170"/>
    </row>
    <row r="1139" spans="1:22" x14ac:dyDescent="0.2">
      <c r="A1139" s="8"/>
      <c r="B1139" s="170">
        <f t="shared" si="357"/>
        <v>6.5099999999998825</v>
      </c>
      <c r="C1139" s="170">
        <f t="shared" si="358"/>
        <v>3235936.5692954147</v>
      </c>
      <c r="D1139" s="170">
        <f t="shared" si="349"/>
        <v>3235.9365692954148</v>
      </c>
      <c r="E1139" s="170">
        <f t="shared" si="350"/>
        <v>-49.34551122541977</v>
      </c>
      <c r="F1139" s="170">
        <f t="shared" si="351"/>
        <v>-250.05282349509267</v>
      </c>
      <c r="G1139" s="170">
        <f t="shared" si="352"/>
        <v>-25.728818083069008</v>
      </c>
      <c r="H1139" s="170">
        <f t="shared" si="353"/>
        <v>92.81565859152991</v>
      </c>
      <c r="I1139" s="170">
        <f t="shared" si="354"/>
        <v>-75.074329308488785</v>
      </c>
      <c r="J1139" s="170">
        <f t="shared" si="355"/>
        <v>-157.23716490356276</v>
      </c>
      <c r="K1139" s="170" t="str">
        <f t="shared" si="341"/>
        <v>1+32.3355474143286i</v>
      </c>
      <c r="L1139" s="170" t="str">
        <f t="shared" si="342"/>
        <v>1-4.71243603864527i</v>
      </c>
      <c r="M1139" s="170" t="str">
        <f t="shared" si="359"/>
        <v>153.379198964605+27.6231113756833i</v>
      </c>
      <c r="N1139" s="170" t="str">
        <f t="shared" si="343"/>
        <v>1+30911.8620058704i</v>
      </c>
      <c r="O1139" s="170" t="str">
        <f t="shared" si="344"/>
        <v>-263.525502223354+45.2155506501967i</v>
      </c>
      <c r="P1139" s="170" t="str">
        <f t="shared" si="360"/>
        <v>-1397960.38772055-8146018.74420536i</v>
      </c>
      <c r="Q1139" s="170" t="str">
        <f t="shared" si="345"/>
        <v>-0.00116325376334658+0.00320520475321863i</v>
      </c>
      <c r="R1139" s="170" t="str">
        <f t="shared" si="346"/>
        <v>10000-5.99799748413386i</v>
      </c>
      <c r="S1139" s="170" t="str">
        <f t="shared" si="347"/>
        <v>-491.835793698976i</v>
      </c>
      <c r="T1139" s="170" t="str">
        <f t="shared" si="356"/>
        <v>24.130440279066-490.634498842272i</v>
      </c>
      <c r="U1139" s="170" t="str">
        <f t="shared" si="348"/>
        <v>-0.00254004634516485+0.0516457367202392i</v>
      </c>
      <c r="V1139" s="170"/>
    </row>
    <row r="1140" spans="1:22" x14ac:dyDescent="0.2">
      <c r="A1140" s="8"/>
      <c r="B1140" s="170">
        <f t="shared" si="357"/>
        <v>6.5149999999998824</v>
      </c>
      <c r="C1140" s="170">
        <f t="shared" si="358"/>
        <v>3273406.9487874978</v>
      </c>
      <c r="D1140" s="170">
        <f t="shared" si="349"/>
        <v>3273.4069487874976</v>
      </c>
      <c r="E1140" s="170">
        <f t="shared" si="350"/>
        <v>-49.447768828377306</v>
      </c>
      <c r="F1140" s="170">
        <f t="shared" si="351"/>
        <v>-250.27599095010424</v>
      </c>
      <c r="G1140" s="170">
        <f t="shared" si="352"/>
        <v>-25.828573710564584</v>
      </c>
      <c r="H1140" s="170">
        <f t="shared" si="353"/>
        <v>92.78348088345524</v>
      </c>
      <c r="I1140" s="170">
        <f t="shared" si="354"/>
        <v>-75.27634253894189</v>
      </c>
      <c r="J1140" s="170">
        <f t="shared" si="355"/>
        <v>-157.492510066649</v>
      </c>
      <c r="K1140" s="170" t="str">
        <f t="shared" si="341"/>
        <v>1+32.7099754065815i</v>
      </c>
      <c r="L1140" s="170" t="str">
        <f t="shared" si="342"/>
        <v>1-4.76700347620745i</v>
      </c>
      <c r="M1140" s="170" t="str">
        <f t="shared" si="359"/>
        <v>156.928566469834+27.942971930374i</v>
      </c>
      <c r="N1140" s="170" t="str">
        <f t="shared" si="343"/>
        <v>1+31269.8044980556i</v>
      </c>
      <c r="O1140" s="170" t="str">
        <f t="shared" si="344"/>
        <v>-269.687092704705+45.7391220507867i</v>
      </c>
      <c r="P1140" s="170" t="str">
        <f t="shared" si="360"/>
        <v>-1430523.09153351-8433016.92540307i</v>
      </c>
      <c r="Q1140" s="170" t="str">
        <f t="shared" si="345"/>
        <v>-0.00113729238886387+0.00317214544946823i</v>
      </c>
      <c r="R1140" s="170" t="str">
        <f t="shared" si="346"/>
        <v>10000-5.92933897468506i</v>
      </c>
      <c r="S1140" s="170" t="str">
        <f t="shared" si="347"/>
        <v>-486.205795924175i</v>
      </c>
      <c r="T1140" s="170" t="str">
        <f t="shared" si="356"/>
        <v>23.5824915141754-485.045218659917i</v>
      </c>
      <c r="U1140" s="170" t="str">
        <f t="shared" si="348"/>
        <v>-0.00248236752780794+0.0510573914378861i</v>
      </c>
      <c r="V1140" s="170"/>
    </row>
    <row r="1141" spans="1:22" x14ac:dyDescent="0.2">
      <c r="A1141" s="8"/>
      <c r="B1141" s="170">
        <f t="shared" si="357"/>
        <v>6.5199999999998823</v>
      </c>
      <c r="C1141" s="170">
        <f t="shared" si="358"/>
        <v>3311311.2148250164</v>
      </c>
      <c r="D1141" s="170">
        <f t="shared" si="349"/>
        <v>3311.3112148250166</v>
      </c>
      <c r="E1141" s="170">
        <f t="shared" si="350"/>
        <v>-49.549978169096477</v>
      </c>
      <c r="F1141" s="170">
        <f t="shared" si="351"/>
        <v>-250.49677412659827</v>
      </c>
      <c r="G1141" s="170">
        <f t="shared" si="352"/>
        <v>-25.928334887368226</v>
      </c>
      <c r="H1141" s="170">
        <f t="shared" si="353"/>
        <v>92.751669719103376</v>
      </c>
      <c r="I1141" s="170">
        <f t="shared" si="354"/>
        <v>-75.4783130564647</v>
      </c>
      <c r="J1141" s="170">
        <f t="shared" si="355"/>
        <v>-157.74510440749489</v>
      </c>
      <c r="K1141" s="170" t="str">
        <f t="shared" si="341"/>
        <v>1+33.0887390706445i</v>
      </c>
      <c r="L1141" s="170" t="str">
        <f t="shared" si="342"/>
        <v>1-4.82220277491698i</v>
      </c>
      <c r="M1141" s="170" t="str">
        <f t="shared" si="359"/>
        <v>160.560609364966+28.2665362957275i</v>
      </c>
      <c r="N1141" s="170" t="str">
        <f t="shared" si="343"/>
        <v>1+31631.8917689568i</v>
      </c>
      <c r="O1141" s="170" t="str">
        <f t="shared" si="344"/>
        <v>-275.992205065574+46.2687561224617i</v>
      </c>
      <c r="P1141" s="170" t="str">
        <f t="shared" si="360"/>
        <v>-1463844.27815503-8730109.29095384i</v>
      </c>
      <c r="Q1141" s="170" t="str">
        <f t="shared" si="345"/>
        <v>-0.00111189913243192+0.00313934455380749i</v>
      </c>
      <c r="R1141" s="170" t="str">
        <f t="shared" si="346"/>
        <v>10000-5.86146639269492i</v>
      </c>
      <c r="S1141" s="170" t="str">
        <f t="shared" si="347"/>
        <v>-480.640244200985i</v>
      </c>
      <c r="T1141" s="170" t="str">
        <f t="shared" si="356"/>
        <v>23.0469559969522-479.519005849336i</v>
      </c>
      <c r="U1141" s="170" t="str">
        <f t="shared" si="348"/>
        <v>-0.00242599536810023+0.050475684826246i</v>
      </c>
      <c r="V1141" s="170"/>
    </row>
    <row r="1142" spans="1:22" x14ac:dyDescent="0.2">
      <c r="A1142" s="8"/>
      <c r="B1142" s="170">
        <f t="shared" si="357"/>
        <v>6.5249999999998822</v>
      </c>
      <c r="C1142" s="170">
        <f t="shared" si="358"/>
        <v>3349654.3915773719</v>
      </c>
      <c r="D1142" s="170">
        <f t="shared" si="349"/>
        <v>3349.6543915773718</v>
      </c>
      <c r="E1142" s="170">
        <f t="shared" si="350"/>
        <v>-49.652140212039598</v>
      </c>
      <c r="F1142" s="170">
        <f t="shared" si="351"/>
        <v>-250.71519481082265</v>
      </c>
      <c r="G1142" s="170">
        <f t="shared" si="352"/>
        <v>-26.028101487759081</v>
      </c>
      <c r="H1142" s="170">
        <f t="shared" si="353"/>
        <v>92.720220963310965</v>
      </c>
      <c r="I1142" s="170">
        <f t="shared" si="354"/>
        <v>-75.680241699798671</v>
      </c>
      <c r="J1142" s="170">
        <f t="shared" si="355"/>
        <v>-157.99497384751169</v>
      </c>
      <c r="K1142" s="170" t="str">
        <f t="shared" si="341"/>
        <v>1+33.4718886112307i</v>
      </c>
      <c r="L1142" s="170" t="str">
        <f t="shared" si="342"/>
        <v>1-4.87804125138108i</v>
      </c>
      <c r="M1142" s="170" t="str">
        <f t="shared" si="359"/>
        <v>164.277253407216+28.5938473598496i</v>
      </c>
      <c r="N1142" s="170" t="str">
        <f t="shared" si="343"/>
        <v>1+31998.1718128495i</v>
      </c>
      <c r="O1142" s="170" t="str">
        <f t="shared" si="344"/>
        <v>-282.444182359995+46.8045230676442i</v>
      </c>
      <c r="P1142" s="170" t="str">
        <f t="shared" si="360"/>
        <v>-1497941.61491932-9037650.67017185i</v>
      </c>
      <c r="Q1142" s="170" t="str">
        <f t="shared" si="345"/>
        <v>-0.00108706205993244+0.0031068030063319i</v>
      </c>
      <c r="R1142" s="170" t="str">
        <f t="shared" si="346"/>
        <v>10000-5.79437074172621i</v>
      </c>
      <c r="S1142" s="170" t="str">
        <f t="shared" si="347"/>
        <v>-475.13840082155i</v>
      </c>
      <c r="T1142" s="170" t="str">
        <f t="shared" si="356"/>
        <v>22.5235538399367-474.05516930418i</v>
      </c>
      <c r="U1142" s="170" t="str">
        <f t="shared" si="348"/>
        <v>-0.00237090040420387+0.0499005441372822i</v>
      </c>
      <c r="V1142" s="170"/>
    </row>
    <row r="1143" spans="1:22" x14ac:dyDescent="0.2">
      <c r="A1143" s="8"/>
      <c r="B1143" s="170">
        <f t="shared" si="357"/>
        <v>6.5299999999998821</v>
      </c>
      <c r="C1143" s="170">
        <f t="shared" si="358"/>
        <v>3388441.5613911101</v>
      </c>
      <c r="D1143" s="170">
        <f t="shared" si="349"/>
        <v>3388.4415613911101</v>
      </c>
      <c r="E1143" s="170">
        <f t="shared" si="350"/>
        <v>-49.754255905327909</v>
      </c>
      <c r="F1143" s="170">
        <f t="shared" si="351"/>
        <v>-250.93127471187483</v>
      </c>
      <c r="G1143" s="170">
        <f t="shared" si="352"/>
        <v>-26.127873388851114</v>
      </c>
      <c r="H1143" s="170">
        <f t="shared" si="353"/>
        <v>92.689130526201794</v>
      </c>
      <c r="I1143" s="170">
        <f t="shared" si="354"/>
        <v>-75.882129294179023</v>
      </c>
      <c r="J1143" s="170">
        <f t="shared" si="355"/>
        <v>-158.24214418567306</v>
      </c>
      <c r="K1143" s="170" t="str">
        <f t="shared" si="341"/>
        <v>1+33.8594748143969i</v>
      </c>
      <c r="L1143" s="170" t="str">
        <f t="shared" si="342"/>
        <v>1-4.93452630692935i</v>
      </c>
      <c r="M1143" s="170" t="str">
        <f t="shared" si="359"/>
        <v>168.080469210453+28.9249485074675i</v>
      </c>
      <c r="N1143" s="170" t="str">
        <f t="shared" si="343"/>
        <v>1+32368.6931797568i</v>
      </c>
      <c r="O1143" s="170" t="str">
        <f t="shared" si="344"/>
        <v>-289.046445511731+47.3464939016623i</v>
      </c>
      <c r="P1143" s="170" t="str">
        <f t="shared" si="360"/>
        <v>-1532833.18068565-9356008.36297461i</v>
      </c>
      <c r="Q1143" s="170" t="str">
        <f t="shared" si="345"/>
        <v>-0.00106276946593746+0.0030745216135938i</v>
      </c>
      <c r="R1143" s="170" t="str">
        <f t="shared" si="346"/>
        <v>10000-5.72804312832308i</v>
      </c>
      <c r="S1143" s="170" t="str">
        <f t="shared" si="347"/>
        <v>-469.699536522491i</v>
      </c>
      <c r="T1143" s="170" t="str">
        <f t="shared" si="356"/>
        <v>22.0120114070264-468.653024791842i</v>
      </c>
      <c r="U1143" s="170" t="str">
        <f t="shared" si="348"/>
        <v>-0.00231705383231857+0.0493318973465097i</v>
      </c>
      <c r="V1143" s="170"/>
    </row>
    <row r="1144" spans="1:22" x14ac:dyDescent="0.2">
      <c r="A1144" s="8"/>
      <c r="B1144" s="170">
        <f t="shared" si="357"/>
        <v>6.534999999999882</v>
      </c>
      <c r="C1144" s="170">
        <f t="shared" si="358"/>
        <v>3427677.8654635772</v>
      </c>
      <c r="D1144" s="170">
        <f t="shared" si="349"/>
        <v>3427.6778654635773</v>
      </c>
      <c r="E1144" s="170">
        <f t="shared" si="350"/>
        <v>-49.856326180888203</v>
      </c>
      <c r="F1144" s="170">
        <f t="shared" si="351"/>
        <v>-251.14503545750892</v>
      </c>
      <c r="G1144" s="170">
        <f t="shared" si="352"/>
        <v>-26.227650470529952</v>
      </c>
      <c r="H1144" s="170">
        <f t="shared" si="353"/>
        <v>92.658394362737425</v>
      </c>
      <c r="I1144" s="170">
        <f t="shared" si="354"/>
        <v>-76.083976651418155</v>
      </c>
      <c r="J1144" s="170">
        <f t="shared" si="355"/>
        <v>-158.4866410947715</v>
      </c>
      <c r="K1144" s="170" t="str">
        <f t="shared" si="341"/>
        <v>1+34.2515490542744i</v>
      </c>
      <c r="L1144" s="170" t="str">
        <f t="shared" si="342"/>
        <v>1-4.9916654285947i</v>
      </c>
      <c r="M1144" s="170" t="str">
        <f t="shared" si="359"/>
        <v>171.972273290037+29.2598836256797i</v>
      </c>
      <c r="N1144" s="170" t="str">
        <f t="shared" si="343"/>
        <v>1+32743.5049818844i</v>
      </c>
      <c r="O1144" s="170" t="str">
        <f t="shared" si="344"/>
        <v>-295.802495128096+47.8947404621632i</v>
      </c>
      <c r="P1144" s="170" t="str">
        <f t="shared" si="360"/>
        <v>-1568537.47542403-9685562.57814018i</v>
      </c>
      <c r="Q1144" s="170" t="str">
        <f t="shared" si="345"/>
        <v>-0.00103900987031177+0.00304250105378857i</v>
      </c>
      <c r="R1144" s="170" t="str">
        <f t="shared" si="346"/>
        <v>10000-5.66247476083217i</v>
      </c>
      <c r="S1144" s="170" t="str">
        <f t="shared" si="347"/>
        <v>-464.32293038824i</v>
      </c>
      <c r="T1144" s="170" t="str">
        <f t="shared" si="356"/>
        <v>21.5120611765215-463.311894909476i</v>
      </c>
      <c r="U1144" s="170" t="str">
        <f t="shared" si="348"/>
        <v>-0.00226442749226542+0.048769673148366i</v>
      </c>
      <c r="V1144" s="170"/>
    </row>
    <row r="1145" spans="1:22" x14ac:dyDescent="0.2">
      <c r="A1145" s="8"/>
      <c r="B1145" s="170">
        <f t="shared" si="357"/>
        <v>6.5399999999998819</v>
      </c>
      <c r="C1145" s="170">
        <f t="shared" si="358"/>
        <v>3467368.504524379</v>
      </c>
      <c r="D1145" s="170">
        <f t="shared" si="349"/>
        <v>3467.3685045243792</v>
      </c>
      <c r="E1145" s="170">
        <f t="shared" si="350"/>
        <v>-49.958351954603948</v>
      </c>
      <c r="F1145" s="170">
        <f t="shared" si="351"/>
        <v>-251.35649859012403</v>
      </c>
      <c r="G1145" s="170">
        <f t="shared" si="352"/>
        <v>-26.327432615391146</v>
      </c>
      <c r="H1145" s="170">
        <f t="shared" si="353"/>
        <v>92.628008472270437</v>
      </c>
      <c r="I1145" s="170">
        <f t="shared" si="354"/>
        <v>-76.285784569995087</v>
      </c>
      <c r="J1145" s="170">
        <f t="shared" si="355"/>
        <v>-158.7284901178536</v>
      </c>
      <c r="K1145" s="170" t="str">
        <f t="shared" si="341"/>
        <v>1+34.648163299879i</v>
      </c>
      <c r="L1145" s="170" t="str">
        <f t="shared" si="342"/>
        <v>1-5.04946619010583i</v>
      </c>
      <c r="M1145" s="170" t="str">
        <f t="shared" si="359"/>
        <v>175.954729132005+29.5986971097732i</v>
      </c>
      <c r="N1145" s="170" t="str">
        <f t="shared" si="343"/>
        <v>1+33122.6569001309i</v>
      </c>
      <c r="O1145" s="170" t="str">
        <f t="shared" si="344"/>
        <v>-302.715913356022+48.4493354186345i</v>
      </c>
      <c r="P1145" s="170" t="str">
        <f t="shared" si="360"/>
        <v>-1605073.43002415-10026706.8869659i</v>
      </c>
      <c r="Q1145" s="170" t="str">
        <f t="shared" si="345"/>
        <v>-0.00101577201481936+0.00301074188178434i</v>
      </c>
      <c r="R1145" s="170" t="str">
        <f t="shared" si="346"/>
        <v>10000-5.59765694823746i</v>
      </c>
      <c r="S1145" s="170" t="str">
        <f t="shared" si="347"/>
        <v>-459.007869755473i</v>
      </c>
      <c r="T1145" s="170" t="str">
        <f t="shared" si="356"/>
        <v>21.0234416070491-458.031109039376i</v>
      </c>
      <c r="U1145" s="170" t="str">
        <f t="shared" si="348"/>
        <v>-0.00221299385337359+0.0482138009515133i</v>
      </c>
      <c r="V1145" s="170"/>
    </row>
    <row r="1146" spans="1:22" x14ac:dyDescent="0.2">
      <c r="A1146" s="8"/>
      <c r="B1146" s="170">
        <f t="shared" si="357"/>
        <v>6.5449999999998818</v>
      </c>
      <c r="C1146" s="170">
        <f t="shared" si="358"/>
        <v>3507518.7395247319</v>
      </c>
      <c r="D1146" s="170">
        <f t="shared" si="349"/>
        <v>3507.5187395247317</v>
      </c>
      <c r="E1146" s="170">
        <f t="shared" si="350"/>
        <v>-50.060334126471091</v>
      </c>
      <c r="F1146" s="170">
        <f t="shared" si="351"/>
        <v>-251.56568556292871</v>
      </c>
      <c r="G1146" s="170">
        <f t="shared" si="352"/>
        <v>-26.427219708679157</v>
      </c>
      <c r="H1146" s="170">
        <f t="shared" si="353"/>
        <v>92.597968898100746</v>
      </c>
      <c r="I1146" s="170">
        <f t="shared" si="354"/>
        <v>-76.487553835150251</v>
      </c>
      <c r="J1146" s="170">
        <f t="shared" si="355"/>
        <v>-158.96771666482795</v>
      </c>
      <c r="K1146" s="170" t="str">
        <f t="shared" si="341"/>
        <v>1+35.0493701219994i</v>
      </c>
      <c r="L1146" s="170" t="str">
        <f t="shared" si="342"/>
        <v>1-5.10793625289107i</v>
      </c>
      <c r="M1146" s="170" t="str">
        <f t="shared" si="359"/>
        <v>180.029948287158+29.9414338691083i</v>
      </c>
      <c r="N1146" s="170" t="str">
        <f t="shared" si="343"/>
        <v>1+33506.1991906723i</v>
      </c>
      <c r="O1146" s="170" t="str">
        <f t="shared" si="344"/>
        <v>-309.790365781366+49.010352282037i</v>
      </c>
      <c r="P1146" s="170" t="str">
        <f t="shared" si="360"/>
        <v>-1642460.41633273-10379848.6928694i</v>
      </c>
      <c r="Q1146" s="170" t="str">
        <f t="shared" si="345"/>
        <v>-0.00099304485973659+0.0029792445339987i</v>
      </c>
      <c r="R1146" s="170" t="str">
        <f t="shared" si="346"/>
        <v>10000-5.53358109900805i</v>
      </c>
      <c r="S1146" s="170" t="str">
        <f t="shared" si="347"/>
        <v>-453.753650118661i</v>
      </c>
      <c r="T1146" s="170" t="str">
        <f t="shared" si="356"/>
        <v>20.5458970063149-452.81000330377i</v>
      </c>
      <c r="U1146" s="170" t="str">
        <f t="shared" si="348"/>
        <v>-0.00216272600066473+0.0476642108740811i</v>
      </c>
      <c r="V1146" s="170"/>
    </row>
    <row r="1147" spans="1:22" x14ac:dyDescent="0.2">
      <c r="A1147" s="8"/>
      <c r="B1147" s="170">
        <f t="shared" si="357"/>
        <v>6.5499999999998817</v>
      </c>
      <c r="C1147" s="170">
        <f t="shared" si="358"/>
        <v>3548133.8923347951</v>
      </c>
      <c r="D1147" s="170">
        <f t="shared" si="349"/>
        <v>3548.1338923347953</v>
      </c>
      <c r="E1147" s="170">
        <f t="shared" si="350"/>
        <v>-50.162273580758466</v>
      </c>
      <c r="F1147" s="170">
        <f t="shared" si="351"/>
        <v>-251.77261773627723</v>
      </c>
      <c r="G1147" s="170">
        <f t="shared" si="352"/>
        <v>-26.527011638228394</v>
      </c>
      <c r="H1147" s="170">
        <f t="shared" si="353"/>
        <v>92.568271727034755</v>
      </c>
      <c r="I1147" s="170">
        <f t="shared" si="354"/>
        <v>-76.689285218986868</v>
      </c>
      <c r="J1147" s="170">
        <f t="shared" si="355"/>
        <v>-159.20434600924247</v>
      </c>
      <c r="K1147" s="170" t="str">
        <f t="shared" si="341"/>
        <v>1+35.4552227001654i</v>
      </c>
      <c r="L1147" s="170" t="str">
        <f t="shared" si="342"/>
        <v>1-5.16708336709389i</v>
      </c>
      <c r="M1147" s="170" t="str">
        <f t="shared" si="359"/>
        <v>184.200091490634+30.2881393330715i</v>
      </c>
      <c r="N1147" s="170" t="str">
        <f t="shared" si="343"/>
        <v>1+33894.1826916237i</v>
      </c>
      <c r="O1147" s="170" t="str">
        <f t="shared" si="344"/>
        <v>-317.029603372445+49.5778654145484i</v>
      </c>
      <c r="P1147" s="170" t="str">
        <f t="shared" si="360"/>
        <v>-1680718.25742481-10745409.7174932i</v>
      </c>
      <c r="Q1147" s="170" t="str">
        <f t="shared" si="345"/>
        <v>-0.000970817580474541+0.00294800933312597i</v>
      </c>
      <c r="R1147" s="170" t="str">
        <f t="shared" si="346"/>
        <v>10000-5.47023871995957i</v>
      </c>
      <c r="S1147" s="170" t="str">
        <f t="shared" si="347"/>
        <v>-448.559575036685i</v>
      </c>
      <c r="T1147" s="170" t="str">
        <f t="shared" si="356"/>
        <v>20.0791774026233-447.647920519035i</v>
      </c>
      <c r="U1147" s="170" t="str">
        <f t="shared" si="348"/>
        <v>-0.00211359762132877+0.0471208337388459i</v>
      </c>
      <c r="V1147" s="170"/>
    </row>
    <row r="1148" spans="1:22" x14ac:dyDescent="0.2">
      <c r="A1148" s="8"/>
      <c r="B1148" s="170">
        <f t="shared" si="357"/>
        <v>6.5549999999998816</v>
      </c>
      <c r="C1148" s="170">
        <f t="shared" si="358"/>
        <v>3589219.3464490813</v>
      </c>
      <c r="D1148" s="170">
        <f t="shared" si="349"/>
        <v>3589.2193464490815</v>
      </c>
      <c r="E1148" s="170">
        <f t="shared" si="350"/>
        <v>-50.264171186172462</v>
      </c>
      <c r="F1148" s="170">
        <f t="shared" si="351"/>
        <v>-251.97731637417283</v>
      </c>
      <c r="G1148" s="170">
        <f t="shared" si="352"/>
        <v>-26.626808294405219</v>
      </c>
      <c r="H1148" s="170">
        <f t="shared" si="353"/>
        <v>92.538913088947439</v>
      </c>
      <c r="I1148" s="170">
        <f t="shared" si="354"/>
        <v>-76.890979480577684</v>
      </c>
      <c r="J1148" s="170">
        <f t="shared" si="355"/>
        <v>-159.43840328522538</v>
      </c>
      <c r="K1148" s="170" t="str">
        <f t="shared" si="341"/>
        <v>1+35.8657748296965i</v>
      </c>
      <c r="L1148" s="170" t="str">
        <f t="shared" si="342"/>
        <v>1-5.22691537260024i</v>
      </c>
      <c r="M1148" s="170" t="str">
        <f t="shared" si="359"/>
        <v>188.467369807559+30.6388594570963i</v>
      </c>
      <c r="N1148" s="170" t="str">
        <f t="shared" si="343"/>
        <v>1+34286.658829778i</v>
      </c>
      <c r="O1148" s="170" t="str">
        <f t="shared" si="344"/>
        <v>-324.437464468852+50.1519500394196i</v>
      </c>
      <c r="P1148" s="170" t="str">
        <f t="shared" si="360"/>
        <v>-1719867.23811412-11123826.5038917i</v>
      </c>
      <c r="Q1148" s="170" t="str">
        <f t="shared" si="345"/>
        <v>-0.000949079564212975+0.00291703649271875i</v>
      </c>
      <c r="R1148" s="170" t="str">
        <f t="shared" si="346"/>
        <v>10000-5.40762141512826i</v>
      </c>
      <c r="S1148" s="170" t="str">
        <f t="shared" si="347"/>
        <v>-443.424956040516i</v>
      </c>
      <c r="T1148" s="170" t="str">
        <f t="shared" si="356"/>
        <v>19.623038419114-442.5442101494i</v>
      </c>
      <c r="U1148" s="170" t="str">
        <f t="shared" si="348"/>
        <v>-0.00206558299148569+0.046583601068358i</v>
      </c>
      <c r="V1148" s="170"/>
    </row>
    <row r="1149" spans="1:22" x14ac:dyDescent="0.2">
      <c r="A1149" s="8"/>
      <c r="B1149" s="170">
        <f t="shared" si="357"/>
        <v>6.5599999999998815</v>
      </c>
      <c r="C1149" s="170">
        <f t="shared" si="358"/>
        <v>3630780.5477000247</v>
      </c>
      <c r="D1149" s="170">
        <f t="shared" si="349"/>
        <v>3630.7805477000247</v>
      </c>
      <c r="E1149" s="170">
        <f t="shared" si="350"/>
        <v>-50.366027796024554</v>
      </c>
      <c r="F1149" s="170">
        <f t="shared" si="351"/>
        <v>-252.17980264093356</v>
      </c>
      <c r="G1149" s="170">
        <f t="shared" si="352"/>
        <v>-26.726609570051171</v>
      </c>
      <c r="H1149" s="170">
        <f t="shared" si="353"/>
        <v>92.509889156347597</v>
      </c>
      <c r="I1149" s="170">
        <f t="shared" si="354"/>
        <v>-77.092637366075721</v>
      </c>
      <c r="J1149" s="170">
        <f t="shared" si="355"/>
        <v>-159.66991348458595</v>
      </c>
      <c r="K1149" s="170" t="str">
        <f t="shared" si="341"/>
        <v>1+36.2810809288327i</v>
      </c>
      <c r="L1149" s="170" t="str">
        <f t="shared" si="342"/>
        <v>1-5.28744020007761i</v>
      </c>
      <c r="M1149" s="170" t="str">
        <f t="shared" si="359"/>
        <v>192.834045805379+30.9936407287551i</v>
      </c>
      <c r="N1149" s="170" t="str">
        <f t="shared" si="343"/>
        <v>1+34683.6796274221i</v>
      </c>
      <c r="O1149" s="170" t="str">
        <f t="shared" si="344"/>
        <v>-332.01787681659+50.7326822509456i</v>
      </c>
      <c r="P1149" s="170" t="str">
        <f t="shared" si="360"/>
        <v>-1759928.11570842-11515550.9374013i</v>
      </c>
      <c r="Q1149" s="170" t="str">
        <f t="shared" si="345"/>
        <v>-0.000927820406548281+0.0028863261216276i</v>
      </c>
      <c r="R1149" s="170" t="str">
        <f t="shared" si="346"/>
        <v>10000-5.34572088465818i</v>
      </c>
      <c r="S1149" s="170" t="str">
        <f t="shared" si="347"/>
        <v>-438.349112541971i</v>
      </c>
      <c r="T1149" s="170" t="str">
        <f t="shared" si="356"/>
        <v>19.1772411506658-437.498228260178i</v>
      </c>
      <c r="U1149" s="170" t="str">
        <f t="shared" si="348"/>
        <v>-0.00201865696322798+0.0460524450800188i</v>
      </c>
      <c r="V1149" s="170"/>
    </row>
    <row r="1150" spans="1:22" x14ac:dyDescent="0.2">
      <c r="A1150" s="8"/>
      <c r="B1150" s="170">
        <f t="shared" si="357"/>
        <v>6.5649999999998814</v>
      </c>
      <c r="C1150" s="170">
        <f t="shared" si="358"/>
        <v>3672823.0049798465</v>
      </c>
      <c r="D1150" s="170">
        <f t="shared" si="349"/>
        <v>3672.8230049798467</v>
      </c>
      <c r="E1150" s="170">
        <f t="shared" si="350"/>
        <v>-50.467844248403672</v>
      </c>
      <c r="F1150" s="170">
        <f t="shared" si="351"/>
        <v>-252.38009759801611</v>
      </c>
      <c r="G1150" s="170">
        <f t="shared" si="352"/>
        <v>-26.826415360427639</v>
      </c>
      <c r="H1150" s="170">
        <f t="shared" si="353"/>
        <v>92.481196143945851</v>
      </c>
      <c r="I1150" s="170">
        <f t="shared" si="354"/>
        <v>-77.294259608831311</v>
      </c>
      <c r="J1150" s="170">
        <f t="shared" si="355"/>
        <v>-159.89890145407026</v>
      </c>
      <c r="K1150" s="170" t="str">
        <f t="shared" si="341"/>
        <v>1+36.7011960459478i</v>
      </c>
      <c r="L1150" s="170" t="str">
        <f t="shared" si="342"/>
        <v>1-5.34866587202636i</v>
      </c>
      <c r="M1150" s="170" t="str">
        <f t="shared" si="359"/>
        <v>197.30243475351+31.3525301739214i</v>
      </c>
      <c r="N1150" s="170" t="str">
        <f t="shared" si="343"/>
        <v>1+35085.2977092329i</v>
      </c>
      <c r="O1150" s="170" t="str">
        <f t="shared" si="344"/>
        <v>-339.774859650634+51.3201390245524i</v>
      </c>
      <c r="P1150" s="170" t="str">
        <f t="shared" si="360"/>
        <v>-1800922.13101529-11921050.7848163i</v>
      </c>
      <c r="Q1150" s="170" t="str">
        <f t="shared" si="345"/>
        <v>-0.000907029908157266+0.00285587822830174i</v>
      </c>
      <c r="R1150" s="170" t="str">
        <f t="shared" si="346"/>
        <v>10000-5.28452892370108i</v>
      </c>
      <c r="S1150" s="170" t="str">
        <f t="shared" si="347"/>
        <v>-433.331371743488i</v>
      </c>
      <c r="T1150" s="170" t="str">
        <f t="shared" si="356"/>
        <v>18.7415520434087-432.509337470546i</v>
      </c>
      <c r="U1150" s="170" t="str">
        <f t="shared" si="348"/>
        <v>-0.00197279495193776+0.0455272986811102i</v>
      </c>
      <c r="V1150" s="170"/>
    </row>
    <row r="1151" spans="1:22" x14ac:dyDescent="0.2">
      <c r="A1151" s="8"/>
      <c r="B1151" s="170">
        <f t="shared" si="357"/>
        <v>6.5699999999998813</v>
      </c>
      <c r="C1151" s="170">
        <f t="shared" si="358"/>
        <v>3715352.2909707134</v>
      </c>
      <c r="D1151" s="170">
        <f t="shared" si="349"/>
        <v>3715.3522909707135</v>
      </c>
      <c r="E1151" s="170">
        <f t="shared" si="350"/>
        <v>-50.569621366349757</v>
      </c>
      <c r="F1151" s="170">
        <f t="shared" si="351"/>
        <v>-252.57822220099388</v>
      </c>
      <c r="G1151" s="170">
        <f t="shared" si="352"/>
        <v>-26.926225563161609</v>
      </c>
      <c r="H1151" s="170">
        <f t="shared" si="353"/>
        <v>92.452830308225998</v>
      </c>
      <c r="I1151" s="170">
        <f t="shared" si="354"/>
        <v>-77.495846929511373</v>
      </c>
      <c r="J1151" s="170">
        <f t="shared" si="355"/>
        <v>-160.12539189276788</v>
      </c>
      <c r="K1151" s="170" t="str">
        <f t="shared" si="341"/>
        <v>1+37.1261758668454i</v>
      </c>
      <c r="L1151" s="170" t="str">
        <f t="shared" si="342"/>
        <v>1-5.41060050384297i</v>
      </c>
      <c r="M1151" s="170" t="str">
        <f t="shared" si="359"/>
        <v>201.874905850916+31.7155753630024i</v>
      </c>
      <c r="N1151" s="170" t="str">
        <f t="shared" si="343"/>
        <v>1+35491.5663092518i</v>
      </c>
      <c r="O1151" s="170" t="str">
        <f t="shared" si="344"/>
        <v>-347.71252582595+51.9143982269989i</v>
      </c>
      <c r="P1151" s="170" t="str">
        <f t="shared" si="360"/>
        <v>-1842871.01960426-12340810.2525109i</v>
      </c>
      <c r="Q1151" s="170" t="str">
        <f t="shared" si="345"/>
        <v>-0.000886698071479115+0.00282569272495526i</v>
      </c>
      <c r="R1151" s="170" t="str">
        <f t="shared" si="346"/>
        <v>10000-5.2240374213288i</v>
      </c>
      <c r="S1151" s="170" t="str">
        <f t="shared" si="347"/>
        <v>-428.371068548961i</v>
      </c>
      <c r="T1151" s="170" t="str">
        <f t="shared" si="356"/>
        <v>18.3157427768015-427.576906905938i</v>
      </c>
      <c r="U1151" s="170" t="str">
        <f t="shared" si="348"/>
        <v>-0.00192797292387384+0.045008095463783i</v>
      </c>
      <c r="V1151" s="170"/>
    </row>
    <row r="1152" spans="1:22" x14ac:dyDescent="0.2">
      <c r="A1152" s="8"/>
      <c r="B1152" s="170">
        <f t="shared" si="357"/>
        <v>6.5749999999998812</v>
      </c>
      <c r="C1152" s="170">
        <f t="shared" si="358"/>
        <v>3758374.042883418</v>
      </c>
      <c r="D1152" s="170">
        <f t="shared" si="349"/>
        <v>3758.374042883418</v>
      </c>
      <c r="E1152" s="170">
        <f t="shared" si="350"/>
        <v>-50.671359958031637</v>
      </c>
      <c r="F1152" s="170">
        <f t="shared" si="351"/>
        <v>-252.77419729668486</v>
      </c>
      <c r="G1152" s="170">
        <f t="shared" si="352"/>
        <v>-27.02604007819258</v>
      </c>
      <c r="H1152" s="170">
        <f t="shared" si="353"/>
        <v>92.424787947019198</v>
      </c>
      <c r="I1152" s="170">
        <f t="shared" si="354"/>
        <v>-77.697400036224224</v>
      </c>
      <c r="J1152" s="170">
        <f t="shared" si="355"/>
        <v>-160.34940934966568</v>
      </c>
      <c r="K1152" s="170" t="str">
        <f t="shared" si="341"/>
        <v>1+37.5560767221405i</v>
      </c>
      <c r="L1152" s="170" t="str">
        <f t="shared" si="342"/>
        <v>1-5.47325230489581i</v>
      </c>
      <c r="M1152" s="170" t="str">
        <f t="shared" si="359"/>
        <v>206.553883482299+32.0828244172447i</v>
      </c>
      <c r="N1152" s="170" t="str">
        <f t="shared" si="343"/>
        <v>1+35902.539277942i</v>
      </c>
      <c r="O1152" s="170" t="str">
        <f t="shared" si="344"/>
        <v>-355.835083998218+52.5155386266986i</v>
      </c>
      <c r="P1152" s="170" t="str">
        <f t="shared" si="360"/>
        <v>-1885797.02333133-12775330.5641772i</v>
      </c>
      <c r="Q1152" s="170" t="str">
        <f t="shared" si="345"/>
        <v>-0.000866815097417006+0.00279576943160129i</v>
      </c>
      <c r="R1152" s="170" t="str">
        <f t="shared" si="346"/>
        <v>10000-5.16423835945823i</v>
      </c>
      <c r="S1152" s="170" t="str">
        <f t="shared" si="347"/>
        <v>-423.467545475575i</v>
      </c>
      <c r="T1152" s="170" t="str">
        <f t="shared" si="356"/>
        <v>17.8995901482175-422.70031215006i</v>
      </c>
      <c r="U1152" s="170" t="str">
        <f t="shared" si="348"/>
        <v>-0.0018841673840229+0.0444947697000064i</v>
      </c>
      <c r="V1152" s="170"/>
    </row>
    <row r="1153" spans="1:22" x14ac:dyDescent="0.2">
      <c r="A1153" s="8"/>
      <c r="B1153" s="170">
        <f t="shared" si="357"/>
        <v>6.5799999999998811</v>
      </c>
      <c r="C1153" s="170">
        <f t="shared" si="358"/>
        <v>3801893.9632045762</v>
      </c>
      <c r="D1153" s="170">
        <f t="shared" si="349"/>
        <v>3801.8939632045763</v>
      </c>
      <c r="E1153" s="170">
        <f t="shared" si="350"/>
        <v>-50.773060816926133</v>
      </c>
      <c r="F1153" s="170">
        <f t="shared" si="351"/>
        <v>-252.96804362042309</v>
      </c>
      <c r="G1153" s="170">
        <f t="shared" si="352"/>
        <v>-27.125858807720824</v>
      </c>
      <c r="H1153" s="170">
        <f t="shared" si="353"/>
        <v>92.397065399081455</v>
      </c>
      <c r="I1153" s="170">
        <f t="shared" si="354"/>
        <v>-77.898919624646965</v>
      </c>
      <c r="J1153" s="170">
        <f t="shared" si="355"/>
        <v>-160.57097822134165</v>
      </c>
      <c r="K1153" s="170" t="str">
        <f t="shared" si="341"/>
        <v>1+37.9909555947257i</v>
      </c>
      <c r="L1153" s="170" t="str">
        <f t="shared" si="342"/>
        <v>1-5.53662957961323i</v>
      </c>
      <c r="M1153" s="170" t="str">
        <f t="shared" si="359"/>
        <v>211.341848503531+32.4543260151125i</v>
      </c>
      <c r="N1153" s="170" t="str">
        <f t="shared" si="343"/>
        <v>1+36318.2710893251i</v>
      </c>
      <c r="O1153" s="170" t="str">
        <f t="shared" si="344"/>
        <v>-364.146840855287+53.1236399041603i</v>
      </c>
      <c r="P1153" s="170" t="str">
        <f t="shared" si="360"/>
        <v>-1929722.90213184-13225130.5588637i</v>
      </c>
      <c r="Q1153" s="170" t="str">
        <f t="shared" si="345"/>
        <v>-0.000847371382061509+0.00276610807995828i</v>
      </c>
      <c r="R1153" s="170" t="str">
        <f t="shared" si="346"/>
        <v>10000-5.10512381178852i</v>
      </c>
      <c r="S1153" s="170" t="str">
        <f t="shared" si="347"/>
        <v>-418.620152566657i</v>
      </c>
      <c r="T1153" s="170" t="str">
        <f t="shared" si="356"/>
        <v>17.4928759599938-417.878935196577i</v>
      </c>
      <c r="U1153" s="170" t="str">
        <f t="shared" si="348"/>
        <v>-0.00184135536420988+0.0439872563364819i</v>
      </c>
      <c r="V1153" s="170"/>
    </row>
    <row r="1154" spans="1:22" x14ac:dyDescent="0.2">
      <c r="A1154" s="8"/>
      <c r="B1154" s="170">
        <f t="shared" si="357"/>
        <v>6.5849999999998809</v>
      </c>
      <c r="C1154" s="170">
        <f t="shared" si="358"/>
        <v>3845917.8204524876</v>
      </c>
      <c r="D1154" s="170">
        <f t="shared" si="349"/>
        <v>3845.9178204524874</v>
      </c>
      <c r="E1154" s="170">
        <f t="shared" si="350"/>
        <v>-50.874724722000273</v>
      </c>
      <c r="F1154" s="170">
        <f t="shared" si="351"/>
        <v>-253.15978179347491</v>
      </c>
      <c r="G1154" s="170">
        <f t="shared" si="352"/>
        <v>-27.225681656156674</v>
      </c>
      <c r="H1154" s="170">
        <f t="shared" si="353"/>
        <v>92.36965904367419</v>
      </c>
      <c r="I1154" s="170">
        <f t="shared" si="354"/>
        <v>-78.100406378156947</v>
      </c>
      <c r="J1154" s="170">
        <f t="shared" si="355"/>
        <v>-160.79012274980073</v>
      </c>
      <c r="K1154" s="170" t="str">
        <f t="shared" si="341"/>
        <v>1+38.4308701273247i</v>
      </c>
      <c r="L1154" s="170" t="str">
        <f t="shared" si="342"/>
        <v>1-5.60074072858436i</v>
      </c>
      <c r="M1154" s="170" t="str">
        <f t="shared" si="359"/>
        <v>216.241339557043+32.8301293987403i</v>
      </c>
      <c r="N1154" s="170" t="str">
        <f t="shared" si="343"/>
        <v>1+36738.8168482025i</v>
      </c>
      <c r="O1154" s="170" t="str">
        <f t="shared" si="344"/>
        <v>-372.652203400673+53.7387826625499i</v>
      </c>
      <c r="P1154" s="170" t="str">
        <f t="shared" si="360"/>
        <v>-1974671.94608818-13690747.3100338i</v>
      </c>
      <c r="Q1154" s="170" t="str">
        <f t="shared" si="345"/>
        <v>-0.000828357513436912+0.00273670831723121i</v>
      </c>
      <c r="R1154" s="170" t="str">
        <f t="shared" si="346"/>
        <v>10000-5.04668594275036i</v>
      </c>
      <c r="S1154" s="170" t="str">
        <f t="shared" si="347"/>
        <v>-413.828247305529i</v>
      </c>
      <c r="T1154" s="170" t="str">
        <f t="shared" si="356"/>
        <v>17.0953869088921-413.112164400497i</v>
      </c>
      <c r="U1154" s="170" t="str">
        <f t="shared" si="348"/>
        <v>-0.00179951441146233+0.0434854909895261i</v>
      </c>
      <c r="V1154" s="170"/>
    </row>
    <row r="1155" spans="1:22" x14ac:dyDescent="0.2">
      <c r="A1155" s="8"/>
      <c r="B1155" s="170">
        <f t="shared" si="357"/>
        <v>6.5899999999998808</v>
      </c>
      <c r="C1155" s="170">
        <f t="shared" si="358"/>
        <v>3890451.4499417455</v>
      </c>
      <c r="D1155" s="170">
        <f t="shared" si="349"/>
        <v>3890.4514499417455</v>
      </c>
      <c r="E1155" s="170">
        <f t="shared" si="350"/>
        <v>-50.976352437894278</v>
      </c>
      <c r="F1155" s="170">
        <f t="shared" si="351"/>
        <v>-253.34943232058697</v>
      </c>
      <c r="G1155" s="170">
        <f t="shared" si="352"/>
        <v>-27.325508530070852</v>
      </c>
      <c r="H1155" s="170">
        <f t="shared" si="353"/>
        <v>92.342565300147854</v>
      </c>
      <c r="I1155" s="170">
        <f t="shared" si="354"/>
        <v>-78.301860967965126</v>
      </c>
      <c r="J1155" s="170">
        <f t="shared" si="355"/>
        <v>-161.00686702043913</v>
      </c>
      <c r="K1155" s="170" t="str">
        <f t="shared" si="341"/>
        <v>1+38.8758786301321i</v>
      </c>
      <c r="L1155" s="170" t="str">
        <f t="shared" si="342"/>
        <v>1-5.66559424967255i</v>
      </c>
      <c r="M1155" s="170" t="str">
        <f t="shared" si="359"/>
        <v>221.254954417844+33.2102843804595i</v>
      </c>
      <c r="N1155" s="170" t="str">
        <f t="shared" si="343"/>
        <v>1+37164.2322974591i</v>
      </c>
      <c r="O1155" s="170" t="str">
        <f t="shared" si="344"/>
        <v>-381.355681290173+54.3610484383735i</v>
      </c>
      <c r="P1155" s="170" t="str">
        <f t="shared" si="360"/>
        <v>-2020667.98777843-14172736.7663753i</v>
      </c>
      <c r="Q1155" s="170" t="str">
        <f t="shared" si="345"/>
        <v>-0.000809764268272574+0.00270756970977148i</v>
      </c>
      <c r="R1155" s="170" t="str">
        <f t="shared" si="346"/>
        <v>10000-4.98891700646753i</v>
      </c>
      <c r="S1155" s="170" t="str">
        <f t="shared" si="347"/>
        <v>-409.091194530338i</v>
      </c>
      <c r="T1155" s="170" t="str">
        <f t="shared" si="356"/>
        <v>16.7069144779257-408.399394429292i</v>
      </c>
      <c r="U1155" s="170" t="str">
        <f t="shared" si="348"/>
        <v>-0.00175862257662376+0.0429894099399255i</v>
      </c>
      <c r="V1155" s="170"/>
    </row>
    <row r="1156" spans="1:22" x14ac:dyDescent="0.2">
      <c r="A1156" s="8"/>
      <c r="B1156" s="170">
        <f t="shared" si="357"/>
        <v>6.5949999999998807</v>
      </c>
      <c r="C1156" s="170">
        <f t="shared" si="358"/>
        <v>3935500.754556702</v>
      </c>
      <c r="D1156" s="170">
        <f t="shared" si="349"/>
        <v>3935.5007545567018</v>
      </c>
      <c r="E1156" s="170">
        <f t="shared" si="350"/>
        <v>-51.077944715107115</v>
      </c>
      <c r="F1156" s="170">
        <f t="shared" si="351"/>
        <v>-253.53701558767281</v>
      </c>
      <c r="G1156" s="170">
        <f t="shared" si="352"/>
        <v>-27.425339338146046</v>
      </c>
      <c r="H1156" s="170">
        <f t="shared" si="353"/>
        <v>92.315780627528923</v>
      </c>
      <c r="I1156" s="170">
        <f t="shared" si="354"/>
        <v>-78.503284053253168</v>
      </c>
      <c r="J1156" s="170">
        <f t="shared" si="355"/>
        <v>-161.22123496014387</v>
      </c>
      <c r="K1156" s="170" t="str">
        <f t="shared" si="341"/>
        <v>1+39.3260400885431i</v>
      </c>
      <c r="L1156" s="170" t="str">
        <f t="shared" si="342"/>
        <v>1-5.73119873914178i</v>
      </c>
      <c r="M1156" s="170" t="str">
        <f t="shared" si="359"/>
        <v>226.385351370897+33.5948413494013i</v>
      </c>
      <c r="N1156" s="170" t="str">
        <f t="shared" si="343"/>
        <v>1+37594.5738254518i</v>
      </c>
      <c r="O1156" s="170" t="str">
        <f t="shared" si="344"/>
        <v>-390.261889222965+54.9905197122858i</v>
      </c>
      <c r="P1156" s="170" t="str">
        <f t="shared" si="360"/>
        <v>-2067735.41491271-14671674.4151333i</v>
      </c>
      <c r="Q1156" s="170" t="str">
        <f t="shared" si="345"/>
        <v>-0.00079158260880004+0.00267869174661825i</v>
      </c>
      <c r="R1156" s="170" t="str">
        <f t="shared" si="346"/>
        <v>10000-4.93180934573011i</v>
      </c>
      <c r="S1156" s="170" t="str">
        <f t="shared" si="347"/>
        <v>-404.40836634987i</v>
      </c>
      <c r="T1156" s="170" t="str">
        <f t="shared" si="356"/>
        <v>16.3272548305037-403.740026213775i</v>
      </c>
      <c r="U1156" s="170" t="str">
        <f t="shared" si="348"/>
        <v>-0.00171865840321092+0.0424989501277658i</v>
      </c>
      <c r="V1156" s="170"/>
    </row>
    <row r="1157" spans="1:22" x14ac:dyDescent="0.2">
      <c r="A1157" s="8"/>
      <c r="B1157" s="170">
        <f t="shared" si="357"/>
        <v>6.5999999999998806</v>
      </c>
      <c r="C1157" s="170">
        <f t="shared" si="358"/>
        <v>3981071.7055338873</v>
      </c>
      <c r="D1157" s="170">
        <f t="shared" si="349"/>
        <v>3981.0717055338873</v>
      </c>
      <c r="E1157" s="170">
        <f t="shared" si="350"/>
        <v>-51.179502290183187</v>
      </c>
      <c r="F1157" s="170">
        <f t="shared" si="351"/>
        <v>-253.72255185962467</v>
      </c>
      <c r="G1157" s="170">
        <f t="shared" si="352"/>
        <v>-27.525173991129563</v>
      </c>
      <c r="H1157" s="170">
        <f t="shared" si="353"/>
        <v>92.289301524109874</v>
      </c>
      <c r="I1157" s="170">
        <f t="shared" si="354"/>
        <v>-78.704676281312743</v>
      </c>
      <c r="J1157" s="170">
        <f t="shared" si="355"/>
        <v>-161.4332503355148</v>
      </c>
      <c r="K1157" s="170" t="str">
        <f t="shared" si="341"/>
        <v>1+39.7814141709714i</v>
      </c>
      <c r="L1157" s="170" t="str">
        <f t="shared" si="342"/>
        <v>1-5.79756289279606i</v>
      </c>
      <c r="M1157" s="170" t="str">
        <f t="shared" si="359"/>
        <v>231.635250620575+33.9838512781753i</v>
      </c>
      <c r="N1157" s="170" t="str">
        <f t="shared" si="343"/>
        <v>1+38029.898473484i</v>
      </c>
      <c r="O1157" s="170" t="str">
        <f t="shared" si="344"/>
        <v>-399.375549388388+55.6272799200222i</v>
      </c>
      <c r="P1157" s="170" t="str">
        <f t="shared" si="360"/>
        <v>-2115899.18326391-15188155.9687524i</v>
      </c>
      <c r="Q1157" s="170" t="str">
        <f t="shared" si="345"/>
        <v>-0.000773803679577717+0.00265007384292463i</v>
      </c>
      <c r="R1157" s="170" t="str">
        <f t="shared" si="346"/>
        <v>10000-4.87535539097951i</v>
      </c>
      <c r="S1157" s="170" t="str">
        <f t="shared" si="347"/>
        <v>-399.77914206032i</v>
      </c>
      <c r="T1157" s="170" t="str">
        <f t="shared" si="356"/>
        <v>15.9562087068472-399.13346689877i</v>
      </c>
      <c r="U1157" s="170" t="str">
        <f t="shared" si="348"/>
        <v>-0.00167960091651023+0.042014049147239i</v>
      </c>
      <c r="V1157" s="170"/>
    </row>
    <row r="1158" spans="1:22" x14ac:dyDescent="0.2">
      <c r="A1158" s="8"/>
      <c r="B1158" s="170">
        <f t="shared" si="357"/>
        <v>6.6049999999998805</v>
      </c>
      <c r="C1158" s="170">
        <f t="shared" si="358"/>
        <v>4027170.3432534854</v>
      </c>
      <c r="D1158" s="170">
        <f t="shared" si="349"/>
        <v>4027.1703432534855</v>
      </c>
      <c r="E1158" s="170">
        <f t="shared" si="350"/>
        <v>-51.281025885899503</v>
      </c>
      <c r="F1158" s="170">
        <f t="shared" si="351"/>
        <v>-253.90606127825214</v>
      </c>
      <c r="G1158" s="170">
        <f t="shared" si="352"/>
        <v>-27.625012401786755</v>
      </c>
      <c r="H1158" s="170">
        <f t="shared" si="353"/>
        <v>92.263124527042535</v>
      </c>
      <c r="I1158" s="170">
        <f t="shared" si="354"/>
        <v>-78.906038287686258</v>
      </c>
      <c r="J1158" s="170">
        <f t="shared" si="355"/>
        <v>-161.64293675120962</v>
      </c>
      <c r="K1158" s="170" t="str">
        <f t="shared" si="341"/>
        <v>1+40.2420612367581i</v>
      </c>
      <c r="L1158" s="170" t="str">
        <f t="shared" si="342"/>
        <v>1-5.86469550713207i</v>
      </c>
      <c r="M1158" s="170" t="str">
        <f t="shared" si="359"/>
        <v>237.007435732949+34.377365729626i</v>
      </c>
      <c r="N1158" s="170" t="str">
        <f t="shared" si="343"/>
        <v>1+38470.2639433662i</v>
      </c>
      <c r="O1158" s="170" t="str">
        <f t="shared" si="344"/>
        <v>-408.701493969693+56.2714134634586i</v>
      </c>
      <c r="P1158" s="170" t="str">
        <f t="shared" si="360"/>
        <v>-2165184.82989951-15722798.0756487i</v>
      </c>
      <c r="Q1158" s="170" t="str">
        <f t="shared" si="345"/>
        <v>-0.000756418804344116+0.00262171534327203i</v>
      </c>
      <c r="R1158" s="170" t="str">
        <f t="shared" si="346"/>
        <v>10000-4.81954765930521i</v>
      </c>
      <c r="S1158" s="170" t="str">
        <f t="shared" si="347"/>
        <v>-395.202908063026i</v>
      </c>
      <c r="T1158" s="170" t="str">
        <f t="shared" si="356"/>
        <v>15.5935813226314-394.579129793608i</v>
      </c>
      <c r="U1158" s="170" t="str">
        <f t="shared" si="348"/>
        <v>-0.00164142961290857+0.0415346452414325i</v>
      </c>
      <c r="V1158" s="170"/>
    </row>
    <row r="1159" spans="1:22" x14ac:dyDescent="0.2">
      <c r="A1159" s="8"/>
      <c r="B1159" s="170">
        <f t="shared" si="357"/>
        <v>6.6099999999998804</v>
      </c>
      <c r="C1159" s="170">
        <f t="shared" si="358"/>
        <v>4073802.7780400091</v>
      </c>
      <c r="D1159" s="170">
        <f t="shared" si="349"/>
        <v>4073.8027780400089</v>
      </c>
      <c r="E1159" s="170">
        <f t="shared" si="350"/>
        <v>-51.382516211454728</v>
      </c>
      <c r="F1159" s="170">
        <f t="shared" si="351"/>
        <v>-254.08756386034173</v>
      </c>
      <c r="G1159" s="170">
        <f t="shared" si="352"/>
        <v>-27.724854484856039</v>
      </c>
      <c r="H1159" s="170">
        <f t="shared" si="353"/>
        <v>92.237246211934519</v>
      </c>
      <c r="I1159" s="170">
        <f t="shared" si="354"/>
        <v>-79.107370696310767</v>
      </c>
      <c r="J1159" s="170">
        <f t="shared" si="355"/>
        <v>-161.85031764840721</v>
      </c>
      <c r="K1159" s="170" t="str">
        <f t="shared" si="341"/>
        <v>1+40.7080423441732i</v>
      </c>
      <c r="L1159" s="170" t="str">
        <f t="shared" si="342"/>
        <v>1-5.93260548050513i</v>
      </c>
      <c r="M1159" s="170" t="str">
        <f t="shared" si="359"/>
        <v>242.504755111677+34.7754368636681i</v>
      </c>
      <c r="N1159" s="170" t="str">
        <f t="shared" si="343"/>
        <v>1+38915.7286050646i</v>
      </c>
      <c r="O1159" s="170" t="str">
        <f t="shared" si="344"/>
        <v>-418.244667706143+56.9230057217986i</v>
      </c>
      <c r="P1159" s="170" t="str">
        <f t="shared" si="360"/>
        <v>-2215618.48672176-16276239.055962i</v>
      </c>
      <c r="Q1159" s="170" t="str">
        <f t="shared" si="345"/>
        <v>-0.000739419482900686+0.00259361552487521i</v>
      </c>
      <c r="R1159" s="170" t="str">
        <f t="shared" si="346"/>
        <v>10000-4.76437875345275i</v>
      </c>
      <c r="S1159" s="170" t="str">
        <f t="shared" si="347"/>
        <v>-390.679057783126i</v>
      </c>
      <c r="T1159" s="170" t="str">
        <f t="shared" si="356"/>
        <v>15.2391822698083-390.076434322448i</v>
      </c>
      <c r="U1159" s="170" t="str">
        <f t="shared" si="348"/>
        <v>-0.00160412444945351+0.0410606772970998i</v>
      </c>
      <c r="V1159" s="170"/>
    </row>
    <row r="1160" spans="1:22" x14ac:dyDescent="0.2">
      <c r="A1160" s="8"/>
      <c r="B1160" s="170">
        <f t="shared" si="357"/>
        <v>6.6149999999998803</v>
      </c>
      <c r="C1160" s="170">
        <f t="shared" si="358"/>
        <v>4120975.1909721703</v>
      </c>
      <c r="D1160" s="170">
        <f t="shared" si="349"/>
        <v>4120.9751909721699</v>
      </c>
      <c r="E1160" s="170">
        <f t="shared" si="350"/>
        <v>-51.483973962657934</v>
      </c>
      <c r="F1160" s="170">
        <f t="shared" si="351"/>
        <v>-254.26707949583459</v>
      </c>
      <c r="G1160" s="170">
        <f t="shared" si="352"/>
        <v>-27.824700157004088</v>
      </c>
      <c r="H1160" s="170">
        <f t="shared" si="353"/>
        <v>92.211663192448995</v>
      </c>
      <c r="I1160" s="170">
        <f t="shared" si="354"/>
        <v>-79.308674119662015</v>
      </c>
      <c r="J1160" s="170">
        <f t="shared" si="355"/>
        <v>-162.05541630338558</v>
      </c>
      <c r="K1160" s="170" t="str">
        <f t="shared" si="341"/>
        <v>1+41.1794192585076i</v>
      </c>
      <c r="L1160" s="170" t="str">
        <f t="shared" si="342"/>
        <v>1-6.00130181430867i</v>
      </c>
      <c r="M1160" s="170" t="str">
        <f t="shared" si="359"/>
        <v>248.130123508259+35.1781174441989i</v>
      </c>
      <c r="N1160" s="170" t="str">
        <f t="shared" si="343"/>
        <v>1+39366.3515044376i</v>
      </c>
      <c r="O1160" s="170" t="str">
        <f t="shared" si="344"/>
        <v>-428.01013051477+57.5821430628901i</v>
      </c>
      <c r="P1160" s="170" t="str">
        <f t="shared" si="360"/>
        <v>-2267226.89432306-16849139.6631616i</v>
      </c>
      <c r="Q1160" s="170" t="str">
        <f t="shared" si="345"/>
        <v>-0.000722797388025409+0.00256577360068161i</v>
      </c>
      <c r="R1160" s="170" t="str">
        <f t="shared" si="346"/>
        <v>10000-4.7098413608435i</v>
      </c>
      <c r="S1160" s="170" t="str">
        <f t="shared" si="347"/>
        <v>-386.206991589167i</v>
      </c>
      <c r="T1160" s="170" t="str">
        <f t="shared" si="356"/>
        <v>14.8928254195679-385.624805974498i</v>
      </c>
      <c r="U1160" s="170" t="str">
        <f t="shared" si="348"/>
        <v>-0.00156766583363873+0.0405920848394209i</v>
      </c>
      <c r="V1160" s="170"/>
    </row>
    <row r="1161" spans="1:22" x14ac:dyDescent="0.2">
      <c r="A1161" s="8"/>
      <c r="B1161" s="170">
        <f t="shared" si="357"/>
        <v>6.6199999999998802</v>
      </c>
      <c r="C1161" s="170">
        <f t="shared" si="358"/>
        <v>4168693.8347022091</v>
      </c>
      <c r="D1161" s="170">
        <f t="shared" si="349"/>
        <v>4168.6938347022087</v>
      </c>
      <c r="E1161" s="170">
        <f t="shared" si="350"/>
        <v>-51.585399822118688</v>
      </c>
      <c r="F1161" s="170">
        <f t="shared" si="351"/>
        <v>-254.44462794611758</v>
      </c>
      <c r="G1161" s="170">
        <f t="shared" si="352"/>
        <v>-27.924549336782999</v>
      </c>
      <c r="H1161" s="170">
        <f t="shared" si="353"/>
        <v>92.186372119907659</v>
      </c>
      <c r="I1161" s="170">
        <f t="shared" si="354"/>
        <v>-79.509949158901691</v>
      </c>
      <c r="J1161" s="170">
        <f t="shared" si="355"/>
        <v>-162.2582558262099</v>
      </c>
      <c r="K1161" s="170" t="str">
        <f t="shared" si="341"/>
        <v>1+41.6562544602606i</v>
      </c>
      <c r="L1161" s="170" t="str">
        <f t="shared" si="342"/>
        <v>1-6.0707936141673i</v>
      </c>
      <c r="M1161" s="170" t="str">
        <f t="shared" si="359"/>
        <v>253.886523567478+35.5854608460933i</v>
      </c>
      <c r="N1161" s="170" t="str">
        <f t="shared" si="343"/>
        <v>1+39822.1923710623i</v>
      </c>
      <c r="O1161" s="170" t="str">
        <f t="shared" si="344"/>
        <v>-438.003060173214+58.2489128546737i</v>
      </c>
      <c r="P1161" s="170" t="str">
        <f t="shared" si="360"/>
        <v>-2320037.41616423-17442183.8724189i</v>
      </c>
      <c r="Q1161" s="170" t="str">
        <f t="shared" si="345"/>
        <v>-0.000706544362417933+0.00253818872236736i</v>
      </c>
      <c r="R1161" s="170" t="str">
        <f t="shared" si="346"/>
        <v>10000-4.65592825260508i</v>
      </c>
      <c r="S1161" s="170" t="str">
        <f t="shared" si="347"/>
        <v>-381.786116713618i</v>
      </c>
      <c r="T1161" s="170" t="str">
        <f t="shared" si="356"/>
        <v>14.5543288273917-381.223676254101i</v>
      </c>
      <c r="U1161" s="170" t="str">
        <f t="shared" si="348"/>
        <v>-0.00153203461340965+0.0401288080267475i</v>
      </c>
      <c r="V1161" s="170"/>
    </row>
    <row r="1162" spans="1:22" x14ac:dyDescent="0.2">
      <c r="A1162" s="8"/>
      <c r="B1162" s="170">
        <f t="shared" si="357"/>
        <v>6.6249999999998801</v>
      </c>
      <c r="C1162" s="170">
        <f t="shared" si="358"/>
        <v>4216965.0342846643</v>
      </c>
      <c r="D1162" s="170">
        <f t="shared" si="349"/>
        <v>4216.9650342846644</v>
      </c>
      <c r="E1162" s="170">
        <f t="shared" si="350"/>
        <v>-51.686794459436875</v>
      </c>
      <c r="F1162" s="170">
        <f t="shared" si="351"/>
        <v>-254.6202288424254</v>
      </c>
      <c r="G1162" s="170">
        <f t="shared" si="352"/>
        <v>-28.024401944587503</v>
      </c>
      <c r="H1162" s="170">
        <f t="shared" si="353"/>
        <v>92.161369682896904</v>
      </c>
      <c r="I1162" s="170">
        <f t="shared" si="354"/>
        <v>-79.711196404024378</v>
      </c>
      <c r="J1162" s="170">
        <f t="shared" si="355"/>
        <v>-162.45885915952852</v>
      </c>
      <c r="K1162" s="170" t="str">
        <f t="shared" si="341"/>
        <v>1+42.1386111534219i</v>
      </c>
      <c r="L1162" s="170" t="str">
        <f t="shared" si="342"/>
        <v>1-6.14109009114383i</v>
      </c>
      <c r="M1162" s="170" t="str">
        <f t="shared" si="359"/>
        <v>259.777007408842+35.9975210622781i</v>
      </c>
      <c r="N1162" s="170" t="str">
        <f t="shared" si="343"/>
        <v>1+40283.3116261519i</v>
      </c>
      <c r="O1162" s="170" t="str">
        <f t="shared" si="344"/>
        <v>-448.22875506506+58.9234034767632i</v>
      </c>
      <c r="P1162" s="170" t="str">
        <f t="shared" si="360"/>
        <v>-2374078.053083-18056079.6966844i</v>
      </c>
      <c r="Q1162" s="170" t="str">
        <f t="shared" si="345"/>
        <v>-0.000690652415677176+0.00251085998323324i</v>
      </c>
      <c r="R1162" s="170" t="str">
        <f t="shared" si="346"/>
        <v>10000-4.60263228261344i</v>
      </c>
      <c r="S1162" s="170" t="str">
        <f t="shared" si="347"/>
        <v>-377.415847174301i</v>
      </c>
      <c r="T1162" s="170" t="str">
        <f t="shared" si="356"/>
        <v>14.2235146401582-376.872482630764i</v>
      </c>
      <c r="U1162" s="170" t="str">
        <f t="shared" si="348"/>
        <v>-0.00149721206738508+0.0396707876453436i</v>
      </c>
      <c r="V1162" s="170"/>
    </row>
    <row r="1163" spans="1:22" x14ac:dyDescent="0.2">
      <c r="A1163" s="8"/>
      <c r="B1163" s="170">
        <f t="shared" si="357"/>
        <v>6.62999999999988</v>
      </c>
      <c r="C1163" s="170">
        <f t="shared" si="358"/>
        <v>4265795.188014755</v>
      </c>
      <c r="D1163" s="170">
        <f t="shared" si="349"/>
        <v>4265.7951880147548</v>
      </c>
      <c r="E1163" s="170">
        <f t="shared" si="350"/>
        <v>-51.788158531392867</v>
      </c>
      <c r="F1163" s="170">
        <f t="shared" si="351"/>
        <v>-254.79390168434941</v>
      </c>
      <c r="G1163" s="170">
        <f t="shared" si="352"/>
        <v>-28.1242579026136</v>
      </c>
      <c r="H1163" s="170">
        <f t="shared" si="353"/>
        <v>92.136652606877348</v>
      </c>
      <c r="I1163" s="170">
        <f t="shared" si="354"/>
        <v>-79.912416434006474</v>
      </c>
      <c r="J1163" s="170">
        <f t="shared" si="355"/>
        <v>-162.65724907747204</v>
      </c>
      <c r="K1163" s="170" t="str">
        <f t="shared" si="341"/>
        <v>1+42.6265532738486i</v>
      </c>
      <c r="L1163" s="170" t="str">
        <f t="shared" si="342"/>
        <v>1-6.21220056296015i</v>
      </c>
      <c r="M1163" s="170" t="str">
        <f t="shared" si="359"/>
        <v>265.804698244853+36.4143527108885i</v>
      </c>
      <c r="N1163" s="170" t="str">
        <f t="shared" si="343"/>
        <v>1+40749.7703905641i</v>
      </c>
      <c r="O1163" s="170" t="str">
        <f t="shared" si="344"/>
        <v>-458.692636989083+59.60570433216i</v>
      </c>
      <c r="P1163" s="170" t="str">
        <f t="shared" si="360"/>
        <v>-2429377.45814036-18691560.0314432i</v>
      </c>
      <c r="Q1163" s="170" t="str">
        <f t="shared" si="345"/>
        <v>-0.000675113721312136+0.00248378642100322i</v>
      </c>
      <c r="R1163" s="170" t="str">
        <f t="shared" si="346"/>
        <v>10000-4.54994638654543i</v>
      </c>
      <c r="S1163" s="170" t="str">
        <f t="shared" si="347"/>
        <v>-373.095603696726i</v>
      </c>
      <c r="T1163" s="170" t="str">
        <f t="shared" si="356"/>
        <v>13.900209005259-372.57066848912i</v>
      </c>
      <c r="U1163" s="170" t="str">
        <f t="shared" si="348"/>
        <v>-0.00146317989529042+0.039217965104118i</v>
      </c>
      <c r="V1163" s="170"/>
    </row>
    <row r="1164" spans="1:22" x14ac:dyDescent="0.2">
      <c r="A1164" s="8"/>
      <c r="B1164" s="170">
        <f t="shared" si="357"/>
        <v>6.6349999999998799</v>
      </c>
      <c r="C1164" s="170">
        <f t="shared" si="358"/>
        <v>4315190.768276467</v>
      </c>
      <c r="D1164" s="170">
        <f t="shared" si="349"/>
        <v>4315.1907682764668</v>
      </c>
      <c r="E1164" s="170">
        <f t="shared" si="350"/>
        <v>-51.8894926821376</v>
      </c>
      <c r="F1164" s="170">
        <f t="shared" si="351"/>
        <v>-254.96566583844972</v>
      </c>
      <c r="G1164" s="170">
        <f t="shared" si="352"/>
        <v>-28.224117134818361</v>
      </c>
      <c r="H1164" s="170">
        <f t="shared" si="353"/>
        <v>92.112217653796534</v>
      </c>
      <c r="I1164" s="170">
        <f t="shared" si="354"/>
        <v>-80.113609816955957</v>
      </c>
      <c r="J1164" s="170">
        <f t="shared" si="355"/>
        <v>-162.85344818465319</v>
      </c>
      <c r="K1164" s="170" t="str">
        <f t="shared" si="341"/>
        <v>1+43.1201454977403i</v>
      </c>
      <c r="L1164" s="170" t="str">
        <f t="shared" si="342"/>
        <v>1-6.28413445523226i</v>
      </c>
      <c r="M1164" s="170" t="str">
        <f t="shared" si="359"/>
        <v>271.972792036978+36.836011042508i</v>
      </c>
      <c r="N1164" s="170" t="str">
        <f t="shared" si="343"/>
        <v>1+41221.6304929031i</v>
      </c>
      <c r="O1164" s="170" t="str">
        <f t="shared" si="344"/>
        <v>-469.400254033986+60.2959058591033i</v>
      </c>
      <c r="P1164" s="170" t="str">
        <f t="shared" si="360"/>
        <v>-2485964.95181286-19349383.529158i</v>
      </c>
      <c r="Q1164" s="170" t="str">
        <f t="shared" si="345"/>
        <v>-0.00065992061378659+0.00245696702052834i</v>
      </c>
      <c r="R1164" s="170" t="str">
        <f t="shared" si="346"/>
        <v>10000-4.49786358094265i</v>
      </c>
      <c r="S1164" s="170" t="str">
        <f t="shared" si="347"/>
        <v>-368.824813637297i</v>
      </c>
      <c r="T1164" s="170" t="str">
        <f t="shared" si="356"/>
        <v>13.5842419816804-368.317683078839i</v>
      </c>
      <c r="U1164" s="170" t="str">
        <f t="shared" si="348"/>
        <v>-0.00142992020859794+0.0387702824293515i</v>
      </c>
      <c r="V1164" s="170"/>
    </row>
    <row r="1165" spans="1:22" x14ac:dyDescent="0.2">
      <c r="A1165" s="8"/>
      <c r="B1165" s="170">
        <f t="shared" si="357"/>
        <v>6.6399999999998798</v>
      </c>
      <c r="C1165" s="170">
        <f t="shared" si="358"/>
        <v>4365158.32240046</v>
      </c>
      <c r="D1165" s="170">
        <f t="shared" si="349"/>
        <v>4365.1583224004598</v>
      </c>
      <c r="E1165" s="170">
        <f t="shared" si="350"/>
        <v>-51.990797543382776</v>
      </c>
      <c r="F1165" s="170">
        <f t="shared" si="351"/>
        <v>-255.13554053696748</v>
      </c>
      <c r="G1165" s="170">
        <f t="shared" si="352"/>
        <v>-28.323979566879789</v>
      </c>
      <c r="H1165" s="170">
        <f t="shared" si="353"/>
        <v>92.088061621704853</v>
      </c>
      <c r="I1165" s="170">
        <f t="shared" si="354"/>
        <v>-80.314777110262568</v>
      </c>
      <c r="J1165" s="170">
        <f t="shared" si="355"/>
        <v>-163.04747891526262</v>
      </c>
      <c r="K1165" s="170" t="str">
        <f t="shared" si="341"/>
        <v>1+43.6194532502115i</v>
      </c>
      <c r="L1165" s="170" t="str">
        <f t="shared" si="342"/>
        <v>1-6.35690130271968i</v>
      </c>
      <c r="M1165" s="170" t="str">
        <f t="shared" si="359"/>
        <v>278.28455919019+37.2625519474918i</v>
      </c>
      <c r="N1165" s="170" t="str">
        <f t="shared" si="343"/>
        <v>1+41698.954477714i</v>
      </c>
      <c r="O1165" s="170" t="str">
        <f t="shared" si="344"/>
        <v>-480.357283520067+60.9940995430579i</v>
      </c>
      <c r="P1165" s="170" t="str">
        <f t="shared" si="360"/>
        <v>-2543870.53753865-20030335.5044421i</v>
      </c>
      <c r="Q1165" s="170" t="str">
        <f t="shared" si="345"/>
        <v>-0.000645065585598277+0.00243040071639857i</v>
      </c>
      <c r="R1165" s="170" t="str">
        <f t="shared" si="346"/>
        <v>10000-4.4463769622856i</v>
      </c>
      <c r="S1165" s="170" t="str">
        <f t="shared" si="347"/>
        <v>-364.602910907419i</v>
      </c>
      <c r="T1165" s="170" t="str">
        <f t="shared" si="356"/>
        <v>13.2754474530166-364.11298146455i</v>
      </c>
      <c r="U1165" s="170" t="str">
        <f t="shared" si="348"/>
        <v>-0.00139741552137017+0.0383276822594264i</v>
      </c>
      <c r="V1165" s="170"/>
    </row>
    <row r="1166" spans="1:22" x14ac:dyDescent="0.2">
      <c r="A1166" s="8"/>
      <c r="B1166" s="170">
        <f t="shared" si="357"/>
        <v>6.6449999999998797</v>
      </c>
      <c r="C1166" s="170">
        <f t="shared" si="358"/>
        <v>4415704.4735319111</v>
      </c>
      <c r="D1166" s="170">
        <f t="shared" si="349"/>
        <v>4415.7044735319114</v>
      </c>
      <c r="E1166" s="170">
        <f t="shared" si="350"/>
        <v>-52.092073734589526</v>
      </c>
      <c r="F1166" s="170">
        <f t="shared" si="351"/>
        <v>-255.30354487663496</v>
      </c>
      <c r="G1166" s="170">
        <f t="shared" si="352"/>
        <v>-28.423845126158508</v>
      </c>
      <c r="H1166" s="170">
        <f t="shared" si="353"/>
        <v>92.064181344374944</v>
      </c>
      <c r="I1166" s="170">
        <f t="shared" si="354"/>
        <v>-80.51591886074803</v>
      </c>
      <c r="J1166" s="170">
        <f t="shared" si="355"/>
        <v>-163.23936353226003</v>
      </c>
      <c r="K1166" s="170" t="str">
        <f t="shared" si="341"/>
        <v>1+44.1245427139641i</v>
      </c>
      <c r="L1166" s="170" t="str">
        <f t="shared" si="342"/>
        <v>1-6.43051075058921i</v>
      </c>
      <c r="M1166" s="170" t="str">
        <f t="shared" si="359"/>
        <v>284.743346286979+37.6940319633749i</v>
      </c>
      <c r="N1166" s="170" t="str">
        <f t="shared" si="343"/>
        <v>1+42181.8056137743i</v>
      </c>
      <c r="O1166" s="170" t="str">
        <f t="shared" si="344"/>
        <v>-491.569535009383+61.7003779288404i</v>
      </c>
      <c r="P1166" s="170" t="str">
        <f t="shared" si="360"/>
        <v>-2603124.91762577-20735228.8710413i</v>
      </c>
      <c r="Q1166" s="170" t="str">
        <f t="shared" si="345"/>
        <v>-0.000630541284393208+0.00240408639546572i</v>
      </c>
      <c r="R1166" s="170" t="str">
        <f t="shared" si="346"/>
        <v>10000-4.39547970607874i</v>
      </c>
      <c r="S1166" s="170" t="str">
        <f t="shared" si="347"/>
        <v>-360.429335898457i</v>
      </c>
      <c r="T1166" s="170" t="str">
        <f t="shared" si="356"/>
        <v>12.9736630423687-359.956024475742i</v>
      </c>
      <c r="U1166" s="170" t="str">
        <f t="shared" si="348"/>
        <v>-0.00136564874130197+0.0378901078395518i</v>
      </c>
      <c r="V1166" s="170"/>
    </row>
    <row r="1167" spans="1:22" x14ac:dyDescent="0.2">
      <c r="A1167" s="8"/>
      <c r="B1167" s="170">
        <f t="shared" si="357"/>
        <v>6.6499999999998796</v>
      </c>
      <c r="C1167" s="170">
        <f t="shared" si="358"/>
        <v>4466835.9215083951</v>
      </c>
      <c r="D1167" s="170">
        <f t="shared" si="349"/>
        <v>4466.8359215083947</v>
      </c>
      <c r="E1167" s="170">
        <f t="shared" si="350"/>
        <v>-52.193321863158488</v>
      </c>
      <c r="F1167" s="170">
        <f t="shared" si="351"/>
        <v>-255.46969781757736</v>
      </c>
      <c r="G1167" s="170">
        <f t="shared" si="352"/>
        <v>-28.523713741659567</v>
      </c>
      <c r="H1167" s="170">
        <f t="shared" si="353"/>
        <v>92.040573690924063</v>
      </c>
      <c r="I1167" s="170">
        <f t="shared" si="354"/>
        <v>-80.717035604818051</v>
      </c>
      <c r="J1167" s="170">
        <f t="shared" si="355"/>
        <v>-163.42912412665328</v>
      </c>
      <c r="K1167" s="170" t="str">
        <f t="shared" si="341"/>
        <v>1+44.6354808380593i</v>
      </c>
      <c r="L1167" s="170" t="str">
        <f t="shared" si="342"/>
        <v>1-6.50497255569343i</v>
      </c>
      <c r="M1167" s="170" t="str">
        <f t="shared" si="359"/>
        <v>291.352577861756+38.1305082823659i</v>
      </c>
      <c r="N1167" s="170" t="str">
        <f t="shared" si="343"/>
        <v>1+42670.2479024789i</v>
      </c>
      <c r="O1167" s="170" t="str">
        <f t="shared" si="344"/>
        <v>-503.04295338609+62.4148346328857i</v>
      </c>
      <c r="P1167" s="170" t="str">
        <f t="shared" si="360"/>
        <v>-2663759.50953084-21464905.111745i</v>
      </c>
      <c r="Q1167" s="170" t="str">
        <f t="shared" si="345"/>
        <v>-0.00061634051011544+0.00237802289927906i</v>
      </c>
      <c r="R1167" s="170" t="str">
        <f t="shared" si="346"/>
        <v>10000-4.34516506594592i</v>
      </c>
      <c r="S1167" s="170" t="str">
        <f t="shared" si="347"/>
        <v>-356.303535407566i</v>
      </c>
      <c r="T1167" s="170" t="str">
        <f t="shared" si="356"/>
        <v>12.6787300290949-355.846278656701i</v>
      </c>
      <c r="U1167" s="170" t="str">
        <f t="shared" si="348"/>
        <v>-0.00133460316095736+0.0374575030164949i</v>
      </c>
      <c r="V1167" s="170"/>
    </row>
    <row r="1168" spans="1:22" x14ac:dyDescent="0.2">
      <c r="A1168" s="8"/>
      <c r="B1168" s="170">
        <f t="shared" si="357"/>
        <v>6.6549999999998795</v>
      </c>
      <c r="C1168" s="170">
        <f t="shared" si="358"/>
        <v>4518559.4437479731</v>
      </c>
      <c r="D1168" s="170">
        <f t="shared" si="349"/>
        <v>4518.5594437479731</v>
      </c>
      <c r="E1168" s="170">
        <f t="shared" si="350"/>
        <v>-52.294542524617178</v>
      </c>
      <c r="F1168" s="170">
        <f t="shared" si="351"/>
        <v>-255.63401818230736</v>
      </c>
      <c r="G1168" s="170">
        <f t="shared" si="352"/>
        <v>-28.623585343995742</v>
      </c>
      <c r="H1168" s="170">
        <f t="shared" si="353"/>
        <v>92.017235565439904</v>
      </c>
      <c r="I1168" s="170">
        <f t="shared" si="354"/>
        <v>-80.918127868612913</v>
      </c>
      <c r="J1168" s="170">
        <f t="shared" si="355"/>
        <v>-163.61678261686745</v>
      </c>
      <c r="K1168" s="170" t="str">
        <f t="shared" si="341"/>
        <v>1+45.1523353467922i</v>
      </c>
      <c r="L1168" s="170" t="str">
        <f t="shared" si="342"/>
        <v>1-6.58029658786398i</v>
      </c>
      <c r="M1168" s="170" t="str">
        <f t="shared" si="359"/>
        <v>298.115758216587+38.5720387589282i</v>
      </c>
      <c r="N1168" s="170" t="str">
        <f t="shared" si="343"/>
        <v>1+43164.3460863242i</v>
      </c>
      <c r="O1168" s="170" t="str">
        <f t="shared" si="344"/>
        <v>-514.783622008483+63.1375643556564i</v>
      </c>
      <c r="P1168" s="170" t="str">
        <f t="shared" si="360"/>
        <v>-2725806.46251713-22220235.2823813i</v>
      </c>
      <c r="Q1168" s="170" t="str">
        <f t="shared" si="345"/>
        <v>-0.000602456212192896+0.00235220902643733i</v>
      </c>
      <c r="R1168" s="170" t="str">
        <f t="shared" si="346"/>
        <v>10000-4.29542637273606i</v>
      </c>
      <c r="S1168" s="170" t="str">
        <f t="shared" si="347"/>
        <v>-352.224962564358i</v>
      </c>
      <c r="T1168" s="170" t="str">
        <f t="shared" si="356"/>
        <v>12.3904932673705-351.783216216477i</v>
      </c>
      <c r="U1168" s="170" t="str">
        <f t="shared" si="348"/>
        <v>-0.0013042624491969+0.0370298122333134i</v>
      </c>
      <c r="V1168" s="170"/>
    </row>
    <row r="1169" spans="1:22" x14ac:dyDescent="0.2">
      <c r="A1169" s="8"/>
      <c r="B1169" s="170">
        <f t="shared" si="357"/>
        <v>6.6599999999998793</v>
      </c>
      <c r="C1169" s="170">
        <f t="shared" si="358"/>
        <v>4570881.8961474849</v>
      </c>
      <c r="D1169" s="170">
        <f t="shared" si="349"/>
        <v>4570.8818961474844</v>
      </c>
      <c r="E1169" s="170">
        <f t="shared" si="350"/>
        <v>-52.395736302808174</v>
      </c>
      <c r="F1169" s="170">
        <f t="shared" si="351"/>
        <v>-255.79652465480518</v>
      </c>
      <c r="G1169" s="170">
        <f t="shared" si="352"/>
        <v>-28.723459865350975</v>
      </c>
      <c r="H1169" s="170">
        <f t="shared" si="353"/>
        <v>91.9941639066097</v>
      </c>
      <c r="I1169" s="170">
        <f t="shared" si="354"/>
        <v>-81.119196168159149</v>
      </c>
      <c r="J1169" s="170">
        <f t="shared" si="355"/>
        <v>-163.8023607481955</v>
      </c>
      <c r="K1169" s="170" t="str">
        <f t="shared" si="341"/>
        <v>1+45.675174748668i</v>
      </c>
      <c r="L1169" s="170" t="str">
        <f t="shared" si="342"/>
        <v>1-6.65649283121971i</v>
      </c>
      <c r="M1169" s="170" t="str">
        <f t="shared" si="359"/>
        <v>305.036473279216+39.0186819174483i</v>
      </c>
      <c r="N1169" s="170" t="str">
        <f t="shared" si="343"/>
        <v>1+43664.1656574892i</v>
      </c>
      <c r="O1169" s="170" t="str">
        <f t="shared" si="344"/>
        <v>-526.797765934463+63.8686628941941i</v>
      </c>
      <c r="P1169" s="170" t="str">
        <f t="shared" si="360"/>
        <v>-2789298.67470036-23002121.0510947i</v>
      </c>
      <c r="Q1169" s="170" t="str">
        <f t="shared" si="345"/>
        <v>-0.000588881486759487+0.00232664353485854i</v>
      </c>
      <c r="R1169" s="170" t="str">
        <f t="shared" si="346"/>
        <v>10000-4.24625703363926i</v>
      </c>
      <c r="S1169" s="170" t="str">
        <f t="shared" si="347"/>
        <v>-348.19307675842i</v>
      </c>
      <c r="T1169" s="170" t="str">
        <f t="shared" si="356"/>
        <v>12.108801106524-347.76631497892i</v>
      </c>
      <c r="U1169" s="170" t="str">
        <f t="shared" si="348"/>
        <v>-0.001274610642792+0.0366069805240969i</v>
      </c>
      <c r="V1169" s="170"/>
    </row>
    <row r="1170" spans="1:22" x14ac:dyDescent="0.2">
      <c r="A1170" s="8"/>
      <c r="B1170" s="170">
        <f t="shared" si="357"/>
        <v>6.6649999999998792</v>
      </c>
      <c r="C1170" s="170">
        <f t="shared" si="358"/>
        <v>4623810.2139913226</v>
      </c>
      <c r="D1170" s="170">
        <f t="shared" si="349"/>
        <v>4623.8102139913226</v>
      </c>
      <c r="E1170" s="170">
        <f t="shared" si="350"/>
        <v>-52.496903770075811</v>
      </c>
      <c r="F1170" s="170">
        <f t="shared" si="351"/>
        <v>-255.95723577968454</v>
      </c>
      <c r="G1170" s="170">
        <f t="shared" si="352"/>
        <v>-28.823337239445234</v>
      </c>
      <c r="H1170" s="170">
        <f t="shared" si="353"/>
        <v>91.971355687352442</v>
      </c>
      <c r="I1170" s="170">
        <f t="shared" si="354"/>
        <v>-81.320241009521041</v>
      </c>
      <c r="J1170" s="170">
        <f t="shared" si="355"/>
        <v>-163.98588009233208</v>
      </c>
      <c r="K1170" s="170" t="str">
        <f t="shared" si="341"/>
        <v>1+46.2040683454831i</v>
      </c>
      <c r="L1170" s="170" t="str">
        <f t="shared" si="342"/>
        <v>1-6.73357138549017i</v>
      </c>
      <c r="M1170" s="170" t="str">
        <f t="shared" si="359"/>
        <v>312.118392504377+39.4704969599929i</v>
      </c>
      <c r="N1170" s="170" t="str">
        <f t="shared" si="343"/>
        <v>1+44169.7728665167i</v>
      </c>
      <c r="O1170" s="170" t="str">
        <f t="shared" si="344"/>
        <v>-539.091755222172+64.6082271548183i</v>
      </c>
      <c r="P1170" s="170" t="str">
        <f t="shared" si="360"/>
        <v>-2854269.81049186-23811495.774148i</v>
      </c>
      <c r="Q1170" s="170" t="str">
        <f t="shared" si="345"/>
        <v>-0.000575609573913881+0.00230132514397065i</v>
      </c>
      <c r="R1170" s="170" t="str">
        <f t="shared" si="346"/>
        <v>10000-4.19765053131289i</v>
      </c>
      <c r="S1170" s="170" t="str">
        <f t="shared" si="347"/>
        <v>-344.207343567657i</v>
      </c>
      <c r="T1170" s="170" t="str">
        <f t="shared" si="356"/>
        <v>11.8335053131078-343.795058332779i</v>
      </c>
      <c r="U1170" s="170" t="str">
        <f t="shared" si="348"/>
        <v>-0.00124563213822188+0.0361889535087136i</v>
      </c>
      <c r="V1170" s="170"/>
    </row>
    <row r="1171" spans="1:22" x14ac:dyDescent="0.2">
      <c r="A1171" s="8"/>
      <c r="B1171" s="170">
        <f t="shared" si="357"/>
        <v>6.6699999999998791</v>
      </c>
      <c r="C1171" s="170">
        <f t="shared" si="358"/>
        <v>4677351.4128706865</v>
      </c>
      <c r="D1171" s="170">
        <f t="shared" si="349"/>
        <v>4677.3514128706865</v>
      </c>
      <c r="E1171" s="170">
        <f t="shared" si="350"/>
        <v>-52.598045487451614</v>
      </c>
      <c r="F1171" s="170">
        <f t="shared" si="351"/>
        <v>-256.11616996143908</v>
      </c>
      <c r="G1171" s="170">
        <f t="shared" si="352"/>
        <v>-28.923217401499738</v>
      </c>
      <c r="H1171" s="170">
        <f t="shared" si="353"/>
        <v>91.948807914454463</v>
      </c>
      <c r="I1171" s="170">
        <f t="shared" si="354"/>
        <v>-81.521262888951355</v>
      </c>
      <c r="J1171" s="170">
        <f t="shared" si="355"/>
        <v>-164.16736204698464</v>
      </c>
      <c r="K1171" s="170" t="str">
        <f t="shared" si="341"/>
        <v>1+46.7390862415108i</v>
      </c>
      <c r="L1171" s="170" t="str">
        <f t="shared" si="342"/>
        <v>1-6.81154246735421i</v>
      </c>
      <c r="M1171" s="170" t="str">
        <f t="shared" si="359"/>
        <v>319.365270819382+39.9275437741566i</v>
      </c>
      <c r="N1171" s="170" t="str">
        <f t="shared" si="343"/>
        <v>1+44681.2347310946i</v>
      </c>
      <c r="O1171" s="170" t="str">
        <f t="shared" si="344"/>
        <v>-551.672108307461+65.3563551659706i</v>
      </c>
      <c r="P1171" s="170" t="str">
        <f t="shared" si="360"/>
        <v>-2920754.31844783-24649325.6095283i</v>
      </c>
      <c r="Q1171" s="170" t="str">
        <f t="shared" si="345"/>
        <v>-0.000562633855015235+0.00227625253682526i</v>
      </c>
      <c r="R1171" s="170" t="str">
        <f t="shared" si="346"/>
        <v>10000-4.14960042301771i</v>
      </c>
      <c r="S1171" s="170" t="str">
        <f t="shared" si="347"/>
        <v>-340.267234687451i</v>
      </c>
      <c r="T1171" s="170" t="str">
        <f t="shared" si="356"/>
        <v>11.5644609946716-339.868935181897i</v>
      </c>
      <c r="U1171" s="170" t="str">
        <f t="shared" si="348"/>
        <v>-0.00121731168364964+0.0357756773875681i</v>
      </c>
      <c r="V1171" s="170"/>
    </row>
    <row r="1172" spans="1:22" x14ac:dyDescent="0.2">
      <c r="A1172" s="8"/>
      <c r="B1172" s="170">
        <f t="shared" si="357"/>
        <v>6.674999999999879</v>
      </c>
      <c r="C1172" s="170">
        <f t="shared" si="358"/>
        <v>4731512.5896134945</v>
      </c>
      <c r="D1172" s="170">
        <f t="shared" si="349"/>
        <v>4731.5125896134941</v>
      </c>
      <c r="E1172" s="170">
        <f t="shared" si="350"/>
        <v>-52.699162004838982</v>
      </c>
      <c r="F1172" s="170">
        <f t="shared" si="351"/>
        <v>-256.27334546376863</v>
      </c>
      <c r="G1172" s="170">
        <f t="shared" si="352"/>
        <v>-29.023100288203128</v>
      </c>
      <c r="H1172" s="170">
        <f t="shared" si="353"/>
        <v>91.926517628208288</v>
      </c>
      <c r="I1172" s="170">
        <f t="shared" si="354"/>
        <v>-81.722262293042107</v>
      </c>
      <c r="J1172" s="170">
        <f t="shared" si="355"/>
        <v>-164.34682783556036</v>
      </c>
      <c r="K1172" s="170" t="str">
        <f t="shared" si="341"/>
        <v>1+47.2802993527938i</v>
      </c>
      <c r="L1172" s="170" t="str">
        <f t="shared" si="342"/>
        <v>1-6.89041641179429i</v>
      </c>
      <c r="M1172" s="170" t="str">
        <f t="shared" si="359"/>
        <v>326.780950615037+40.3898829409995i</v>
      </c>
      <c r="N1172" s="170" t="str">
        <f t="shared" si="343"/>
        <v>1+45198.6190449391i</v>
      </c>
      <c r="O1172" s="170" t="str">
        <f t="shared" si="344"/>
        <v>-564.545495460055+66.1131460912087i</v>
      </c>
      <c r="P1172" s="170" t="str">
        <f t="shared" si="360"/>
        <v>-2988787.44953441-25516610.6696893i</v>
      </c>
      <c r="Q1172" s="170" t="str">
        <f t="shared" si="345"/>
        <v>-0.000549947850016013+0.00225142436213655i</v>
      </c>
      <c r="R1172" s="170" t="str">
        <f t="shared" si="346"/>
        <v>10000-4.10210033976389i</v>
      </c>
      <c r="S1172" s="170" t="str">
        <f t="shared" si="347"/>
        <v>-336.37222786064i</v>
      </c>
      <c r="T1172" s="170" t="str">
        <f t="shared" si="356"/>
        <v>11.3015265252003-335.987439895509i</v>
      </c>
      <c r="U1172" s="170" t="str">
        <f t="shared" si="348"/>
        <v>-0.00118963437107372+0.0353670989363694i</v>
      </c>
      <c r="V1172" s="170"/>
    </row>
    <row r="1173" spans="1:22" x14ac:dyDescent="0.2">
      <c r="A1173" s="8"/>
      <c r="B1173" s="170">
        <f t="shared" si="357"/>
        <v>6.6799999999998789</v>
      </c>
      <c r="C1173" s="170">
        <f t="shared" si="358"/>
        <v>4786300.9232250573</v>
      </c>
      <c r="D1173" s="170">
        <f t="shared" si="349"/>
        <v>4786.300923225057</v>
      </c>
      <c r="E1173" s="170">
        <f t="shared" si="350"/>
        <v>-52.800253861196794</v>
      </c>
      <c r="F1173" s="170">
        <f t="shared" si="351"/>
        <v>-256.42878040897983</v>
      </c>
      <c r="G1173" s="170">
        <f t="shared" si="352"/>
        <v>-29.122985837678552</v>
      </c>
      <c r="H1173" s="170">
        <f t="shared" si="353"/>
        <v>91.904481902054485</v>
      </c>
      <c r="I1173" s="170">
        <f t="shared" si="354"/>
        <v>-81.923239698875349</v>
      </c>
      <c r="J1173" s="170">
        <f t="shared" si="355"/>
        <v>-164.52429850692533</v>
      </c>
      <c r="K1173" s="170" t="str">
        <f t="shared" si="341"/>
        <v>1+47.8277794165438i</v>
      </c>
      <c r="L1173" s="170" t="str">
        <f t="shared" si="342"/>
        <v>1-6.97020367346632i</v>
      </c>
      <c r="M1173" s="170" t="str">
        <f t="shared" si="359"/>
        <v>334.36936378293+40.8575757430775i</v>
      </c>
      <c r="N1173" s="170" t="str">
        <f t="shared" si="343"/>
        <v>1+45721.9943867806i</v>
      </c>
      <c r="O1173" s="170" t="str">
        <f t="shared" si="344"/>
        <v>-577.718742320223+66.8787002423498i</v>
      </c>
      <c r="P1173" s="170" t="str">
        <f t="shared" si="360"/>
        <v>-3058405.27581822-26414386.2148029i</v>
      </c>
      <c r="Q1173" s="170" t="str">
        <f t="shared" si="345"/>
        <v>-0.000537545214832132+0.0022268392362477i</v>
      </c>
      <c r="R1173" s="170" t="str">
        <f t="shared" si="346"/>
        <v>10000-4.05514398546687i</v>
      </c>
      <c r="S1173" s="170" t="str">
        <f t="shared" si="347"/>
        <v>-332.521806808284i</v>
      </c>
      <c r="T1173" s="170" t="str">
        <f t="shared" si="356"/>
        <v>11.0445634721826-332.150072258653i</v>
      </c>
      <c r="U1173" s="170" t="str">
        <f t="shared" si="348"/>
        <v>-0.0011625856286508+0.0349631655009109i</v>
      </c>
      <c r="V1173" s="170"/>
    </row>
    <row r="1174" spans="1:22" x14ac:dyDescent="0.2">
      <c r="A1174" s="8"/>
      <c r="B1174" s="170">
        <f t="shared" si="357"/>
        <v>6.6849999999998788</v>
      </c>
      <c r="C1174" s="170">
        <f t="shared" si="358"/>
        <v>4841723.6758396523</v>
      </c>
      <c r="D1174" s="170">
        <f t="shared" si="349"/>
        <v>4841.7236758396521</v>
      </c>
      <c r="E1174" s="170">
        <f t="shared" si="350"/>
        <v>-52.901321584721188</v>
      </c>
      <c r="F1174" s="170">
        <f t="shared" si="351"/>
        <v>-256.58249277746177</v>
      </c>
      <c r="G1174" s="170">
        <f t="shared" si="352"/>
        <v>-29.222873989451166</v>
      </c>
      <c r="H1174" s="170">
        <f t="shared" si="353"/>
        <v>91.882697842227259</v>
      </c>
      <c r="I1174" s="170">
        <f t="shared" si="354"/>
        <v>-82.124195574172347</v>
      </c>
      <c r="J1174" s="170">
        <f t="shared" si="355"/>
        <v>-164.69979493523451</v>
      </c>
      <c r="K1174" s="170" t="str">
        <f t="shared" si="341"/>
        <v>1+48.3815990006502i</v>
      </c>
      <c r="L1174" s="170" t="str">
        <f t="shared" si="342"/>
        <v>1-7.0509148280854i</v>
      </c>
      <c r="M1174" s="170" t="str">
        <f t="shared" si="359"/>
        <v>342.134533800166+41.3306841725648i</v>
      </c>
      <c r="N1174" s="170" t="str">
        <f t="shared" si="343"/>
        <v>1+46251.4301294537i</v>
      </c>
      <c r="O1174" s="170" t="str">
        <f t="shared" si="344"/>
        <v>-591.198833517815+67.6531190927676i</v>
      </c>
      <c r="P1174" s="170" t="str">
        <f t="shared" si="360"/>
        <v>-3129644.70959227-27343723.8879447i</v>
      </c>
      <c r="Q1174" s="170" t="str">
        <f t="shared" si="345"/>
        <v>-0.00052541973875051+0.00220249574502716i</v>
      </c>
      <c r="R1174" s="170" t="str">
        <f t="shared" si="346"/>
        <v>10000-4.00872513611275i</v>
      </c>
      <c r="S1174" s="170" t="str">
        <f t="shared" si="347"/>
        <v>-328.715461161246i</v>
      </c>
      <c r="T1174" s="170" t="str">
        <f t="shared" si="356"/>
        <v>10.7934365252771-328.356337422723i</v>
      </c>
      <c r="U1174" s="170" t="str">
        <f t="shared" si="348"/>
        <v>-0.00113615121318706+0.0345638249918656i</v>
      </c>
      <c r="V1174" s="170"/>
    </row>
    <row r="1175" spans="1:22" x14ac:dyDescent="0.2">
      <c r="A1175" s="8"/>
      <c r="B1175" s="170">
        <f t="shared" si="357"/>
        <v>6.6899999999998787</v>
      </c>
      <c r="C1175" s="170">
        <f t="shared" si="358"/>
        <v>4897788.1936831046</v>
      </c>
      <c r="D1175" s="170">
        <f t="shared" si="349"/>
        <v>4897.7881936831045</v>
      </c>
      <c r="E1175" s="170">
        <f t="shared" si="350"/>
        <v>-53.002365693026704</v>
      </c>
      <c r="F1175" s="170">
        <f t="shared" si="351"/>
        <v>-256.73450040723071</v>
      </c>
      <c r="G1175" s="170">
        <f t="shared" si="352"/>
        <v>-29.322764684416377</v>
      </c>
      <c r="H1175" s="170">
        <f t="shared" si="353"/>
        <v>91.861162587402617</v>
      </c>
      <c r="I1175" s="170">
        <f t="shared" si="354"/>
        <v>-82.325130377443088</v>
      </c>
      <c r="J1175" s="170">
        <f t="shared" si="355"/>
        <v>-164.87333781982809</v>
      </c>
      <c r="K1175" s="170" t="str">
        <f t="shared" si="341"/>
        <v>1+48.941831513299i</v>
      </c>
      <c r="L1175" s="170" t="str">
        <f t="shared" si="342"/>
        <v>1-7.13256057382765i</v>
      </c>
      <c r="M1175" s="170" t="str">
        <f t="shared" si="359"/>
        <v>350.080577862672+41.8092709394713i</v>
      </c>
      <c r="N1175" s="170" t="str">
        <f t="shared" si="343"/>
        <v>1+46786.9964490926i</v>
      </c>
      <c r="O1175" s="170" t="str">
        <f t="shared" si="344"/>
        <v>-604.992916375619+68.4365052908417i</v>
      </c>
      <c r="P1175" s="170" t="str">
        <f t="shared" si="360"/>
        <v>-3202543.52294729-28305732.993687i</v>
      </c>
      <c r="Q1175" s="170" t="str">
        <f t="shared" si="345"/>
        <v>-0.000513565341874118+0.00217839244569657i</v>
      </c>
      <c r="R1175" s="170" t="str">
        <f t="shared" si="346"/>
        <v>10000-3.96283763893332i</v>
      </c>
      <c r="S1175" s="170" t="str">
        <f t="shared" si="347"/>
        <v>-324.952686392533i</v>
      </c>
      <c r="T1175" s="170" t="str">
        <f t="shared" si="356"/>
        <v>10.5480134265397-324.605745856165i</v>
      </c>
      <c r="U1175" s="170" t="str">
        <f t="shared" si="348"/>
        <v>-0.00111031720279365+0.0341690258795964i</v>
      </c>
      <c r="V1175" s="170"/>
    </row>
    <row r="1176" spans="1:22" x14ac:dyDescent="0.2">
      <c r="A1176" s="8"/>
      <c r="B1176" s="170">
        <f t="shared" si="357"/>
        <v>6.6949999999998786</v>
      </c>
      <c r="C1176" s="170">
        <f t="shared" si="358"/>
        <v>4954501.9080465203</v>
      </c>
      <c r="D1176" s="170">
        <f t="shared" si="349"/>
        <v>4954.5019080465199</v>
      </c>
      <c r="E1176" s="170">
        <f t="shared" si="350"/>
        <v>-53.103386693325241</v>
      </c>
      <c r="F1176" s="170">
        <f t="shared" si="351"/>
        <v>-256.88482099354354</v>
      </c>
      <c r="G1176" s="170">
        <f t="shared" si="352"/>
        <v>-29.422657864809345</v>
      </c>
      <c r="H1176" s="170">
        <f t="shared" si="353"/>
        <v>91.839873308350377</v>
      </c>
      <c r="I1176" s="170">
        <f t="shared" si="354"/>
        <v>-82.526044558134586</v>
      </c>
      <c r="J1176" s="170">
        <f t="shared" si="355"/>
        <v>-165.04494768519316</v>
      </c>
      <c r="K1176" s="170" t="str">
        <f t="shared" si="341"/>
        <v>1+49.5085512127028i</v>
      </c>
      <c r="L1176" s="170" t="str">
        <f t="shared" si="342"/>
        <v>1-7.21515173274824i</v>
      </c>
      <c r="M1176" s="170" t="str">
        <f t="shared" si="359"/>
        <v>358.211709068188+42.2933994799546i</v>
      </c>
      <c r="N1176" s="170" t="str">
        <f t="shared" si="343"/>
        <v>1+47328.7643344328i</v>
      </c>
      <c r="O1176" s="170" t="str">
        <f t="shared" si="344"/>
        <v>-619.108304698942+69.2289626735642i</v>
      </c>
      <c r="P1176" s="170" t="str">
        <f t="shared" si="360"/>
        <v>-3277140.36779906-29301561.8216238i</v>
      </c>
      <c r="Q1176" s="170" t="str">
        <f t="shared" si="345"/>
        <v>-0.000501976072604601+0.00215452786859277i</v>
      </c>
      <c r="R1176" s="170" t="str">
        <f t="shared" si="346"/>
        <v>10000-3.91747541159054i</v>
      </c>
      <c r="S1176" s="170" t="str">
        <f t="shared" si="347"/>
        <v>-321.232983750424i</v>
      </c>
      <c r="T1176" s="170" t="str">
        <f t="shared" si="356"/>
        <v>10.3081649021825-320.897813295318i</v>
      </c>
      <c r="U1176" s="170" t="str">
        <f t="shared" si="348"/>
        <v>-0.00108506998970342+0.0337787171889809i</v>
      </c>
      <c r="V1176" s="170"/>
    </row>
    <row r="1177" spans="1:22" x14ac:dyDescent="0.2">
      <c r="A1177" s="8"/>
      <c r="B1177" s="170">
        <f t="shared" si="357"/>
        <v>6.6999999999998785</v>
      </c>
      <c r="C1177" s="170">
        <f t="shared" si="358"/>
        <v>5011872.3362713251</v>
      </c>
      <c r="D1177" s="170">
        <f t="shared" si="349"/>
        <v>5011.8723362713254</v>
      </c>
      <c r="E1177" s="170">
        <f t="shared" si="350"/>
        <v>-53.204385082604304</v>
      </c>
      <c r="F1177" s="170">
        <f t="shared" si="351"/>
        <v>-257.03347208857718</v>
      </c>
      <c r="G1177" s="170">
        <f t="shared" si="352"/>
        <v>-29.522553474174295</v>
      </c>
      <c r="H1177" s="170">
        <f t="shared" si="353"/>
        <v>91.81882720758891</v>
      </c>
      <c r="I1177" s="170">
        <f t="shared" si="354"/>
        <v>-82.726938556778606</v>
      </c>
      <c r="J1177" s="170">
        <f t="shared" si="355"/>
        <v>-165.21464488098826</v>
      </c>
      <c r="K1177" s="170" t="str">
        <f t="shared" si="341"/>
        <v>1+50.0818332169441i</v>
      </c>
      <c r="L1177" s="170" t="str">
        <f t="shared" si="342"/>
        <v>1-7.29869925221582i</v>
      </c>
      <c r="M1177" s="170" t="str">
        <f t="shared" si="359"/>
        <v>366.532238650107+42.7831339647283i</v>
      </c>
      <c r="N1177" s="170" t="str">
        <f t="shared" si="343"/>
        <v>1+47876.8055962209i</v>
      </c>
      <c r="O1177" s="170" t="str">
        <f t="shared" si="344"/>
        <v>-633.552482653531+70.030596280303i</v>
      </c>
      <c r="P1177" s="170" t="str">
        <f t="shared" si="360"/>
        <v>-3353474.79638215-30332399.0164099i</v>
      </c>
      <c r="Q1177" s="170" t="str">
        <f t="shared" si="345"/>
        <v>-0.000490646105162384+0.00213090051886555i</v>
      </c>
      <c r="R1177" s="170" t="str">
        <f t="shared" si="346"/>
        <v>10000-3.8726324413703i</v>
      </c>
      <c r="S1177" s="170" t="str">
        <f t="shared" si="347"/>
        <v>-317.555860192364i</v>
      </c>
      <c r="T1177" s="170" t="str">
        <f t="shared" si="356"/>
        <v>10.0737645958302-317.232060695446i</v>
      </c>
      <c r="U1177" s="170" t="str">
        <f t="shared" si="348"/>
        <v>-0.00106039627324529+0.0333928484942575i</v>
      </c>
      <c r="V1177" s="170"/>
    </row>
    <row r="1178" spans="1:22" x14ac:dyDescent="0.2">
      <c r="A1178" s="8"/>
      <c r="B1178" s="170">
        <f t="shared" si="357"/>
        <v>6.7049999999998784</v>
      </c>
      <c r="C1178" s="170">
        <f t="shared" si="358"/>
        <v>5069907.0827456294</v>
      </c>
      <c r="D1178" s="170">
        <f t="shared" si="349"/>
        <v>5069.9070827456289</v>
      </c>
      <c r="E1178" s="170">
        <f t="shared" si="350"/>
        <v>-53.305361347802389</v>
      </c>
      <c r="F1178" s="170">
        <f t="shared" si="351"/>
        <v>-257.18047110116936</v>
      </c>
      <c r="G1178" s="170">
        <f t="shared" si="352"/>
        <v>-29.622451457335277</v>
      </c>
      <c r="H1178" s="170">
        <f t="shared" si="353"/>
        <v>91.798021519043303</v>
      </c>
      <c r="I1178" s="170">
        <f t="shared" si="354"/>
        <v>-82.927812805137663</v>
      </c>
      <c r="J1178" s="170">
        <f t="shared" si="355"/>
        <v>-165.38244958212607</v>
      </c>
      <c r="K1178" s="170" t="str">
        <f t="shared" si="341"/>
        <v>1+50.6617535139316i</v>
      </c>
      <c r="L1178" s="170" t="str">
        <f t="shared" si="342"/>
        <v>1-7.38321420636361i</v>
      </c>
      <c r="M1178" s="170" t="str">
        <f t="shared" si="359"/>
        <v>375.046578263351+43.278539307568i</v>
      </c>
      <c r="N1178" s="170" t="str">
        <f t="shared" si="343"/>
        <v>1+48431.1928767323i</v>
      </c>
      <c r="O1178" s="170" t="str">
        <f t="shared" si="344"/>
        <v>-648.333108733711+70.8415123667242i</v>
      </c>
      <c r="P1178" s="170" t="str">
        <f t="shared" si="360"/>
        <v>-3431587.28222097-31399474.9959414i</v>
      </c>
      <c r="Q1178" s="170" t="str">
        <f t="shared" si="345"/>
        <v>-0.000479569737144429+0.00210750887811358i</v>
      </c>
      <c r="R1178" s="170" t="str">
        <f t="shared" si="346"/>
        <v>10000-3.82830278438546i</v>
      </c>
      <c r="S1178" s="170" t="str">
        <f t="shared" si="347"/>
        <v>-313.920828319607i</v>
      </c>
      <c r="T1178" s="170" t="str">
        <f t="shared" si="356"/>
        <v>9.84468900324242-313.60801418193i</v>
      </c>
      <c r="U1178" s="170" t="str">
        <f t="shared" si="348"/>
        <v>-0.00103628305297289+0.0330113699138874i</v>
      </c>
      <c r="V1178" s="170"/>
    </row>
    <row r="1179" spans="1:22" x14ac:dyDescent="0.2">
      <c r="A1179" s="8"/>
      <c r="B1179" s="170">
        <f t="shared" si="357"/>
        <v>6.7099999999998783</v>
      </c>
      <c r="C1179" s="170">
        <f t="shared" si="358"/>
        <v>5128613.8399122171</v>
      </c>
      <c r="D1179" s="170">
        <f t="shared" si="349"/>
        <v>5128.6138399122174</v>
      </c>
      <c r="E1179" s="170">
        <f t="shared" si="350"/>
        <v>-53.406315965984341</v>
      </c>
      <c r="F1179" s="170">
        <f t="shared" si="351"/>
        <v>-257.32583529662264</v>
      </c>
      <c r="G1179" s="170">
        <f t="shared" si="352"/>
        <v>-29.722351760367047</v>
      </c>
      <c r="H1179" s="170">
        <f t="shared" si="353"/>
        <v>91.777453507706781</v>
      </c>
      <c r="I1179" s="170">
        <f t="shared" si="354"/>
        <v>-83.128667726351381</v>
      </c>
      <c r="J1179" s="170">
        <f t="shared" si="355"/>
        <v>-165.54838178891586</v>
      </c>
      <c r="K1179" s="170" t="str">
        <f t="shared" si="341"/>
        <v>1+51.2483889714724i</v>
      </c>
      <c r="L1179" s="170" t="str">
        <f t="shared" si="342"/>
        <v>1-7.46870779755723i</v>
      </c>
      <c r="M1179" s="170" t="str">
        <f t="shared" si="359"/>
        <v>383.759242323482+43.7796811739152i</v>
      </c>
      <c r="N1179" s="170" t="str">
        <f t="shared" si="343"/>
        <v>1+48991.9996594008i</v>
      </c>
      <c r="O1179" s="170" t="str">
        <f t="shared" si="344"/>
        <v>-663.458019823081+71.6618184188767i</v>
      </c>
      <c r="P1179" s="170" t="str">
        <f t="shared" si="360"/>
        <v>-3511519.24158947-32504063.4193807i</v>
      </c>
      <c r="Q1179" s="170" t="str">
        <f t="shared" si="345"/>
        <v>-0.000468741387119291+0.00208435140595978i</v>
      </c>
      <c r="R1179" s="170" t="str">
        <f t="shared" si="346"/>
        <v>10000-3.78448056478803i</v>
      </c>
      <c r="S1179" s="170" t="str">
        <f t="shared" si="347"/>
        <v>-310.327406312618i</v>
      </c>
      <c r="T1179" s="170" t="str">
        <f t="shared" si="356"/>
        <v>9.62081740847181-310.02520500167i</v>
      </c>
      <c r="U1179" s="170" t="str">
        <f t="shared" si="348"/>
        <v>-0.0010127176219444+0.032634232105439i</v>
      </c>
      <c r="V1179" s="170"/>
    </row>
    <row r="1180" spans="1:22" x14ac:dyDescent="0.2">
      <c r="A1180" s="8"/>
      <c r="B1180" s="170">
        <f t="shared" si="357"/>
        <v>6.7149999999998782</v>
      </c>
      <c r="C1180" s="170">
        <f t="shared" si="358"/>
        <v>5188000.3892881637</v>
      </c>
      <c r="D1180" s="170">
        <f t="shared" si="349"/>
        <v>5188.0003892881641</v>
      </c>
      <c r="E1180" s="170">
        <f t="shared" si="350"/>
        <v>-53.507249404513864</v>
      </c>
      <c r="F1180" s="170">
        <f t="shared" si="351"/>
        <v>-257.469581796564</v>
      </c>
      <c r="G1180" s="170">
        <f t="shared" si="352"/>
        <v>-29.822254330567116</v>
      </c>
      <c r="H1180" s="170">
        <f t="shared" si="353"/>
        <v>91.75712046930505</v>
      </c>
      <c r="I1180" s="170">
        <f t="shared" si="354"/>
        <v>-83.329503735080976</v>
      </c>
      <c r="J1180" s="170">
        <f t="shared" si="355"/>
        <v>-165.71246132725895</v>
      </c>
      <c r="K1180" s="170" t="str">
        <f t="shared" si="341"/>
        <v>1+51.8418173474611i</v>
      </c>
      <c r="L1180" s="170" t="str">
        <f t="shared" si="342"/>
        <v>1-7.55519135787959i</v>
      </c>
      <c r="M1180" s="170" t="str">
        <f t="shared" si="359"/>
        <v>392.67485040031+44.2866259895815i</v>
      </c>
      <c r="N1180" s="170" t="str">
        <f t="shared" si="343"/>
        <v>1+49559.3002785578i</v>
      </c>
      <c r="O1180" s="170" t="str">
        <f t="shared" si="344"/>
        <v>-678.935235349707+72.4916231674392i</v>
      </c>
      <c r="P1180" s="170" t="str">
        <f t="shared" si="360"/>
        <v>-3593313.05547053-33647482.7067663i</v>
      </c>
      <c r="Q1180" s="170" t="str">
        <f t="shared" si="345"/>
        <v>-0.000458155592259678+0.00206142654156863i</v>
      </c>
      <c r="R1180" s="170" t="str">
        <f t="shared" si="346"/>
        <v>10000-3.74115997399024i</v>
      </c>
      <c r="S1180" s="170" t="str">
        <f t="shared" si="347"/>
        <v>-306.775117867199i</v>
      </c>
      <c r="T1180" s="170" t="str">
        <f t="shared" si="356"/>
        <v>9.40203182142626-306.483169474666i</v>
      </c>
      <c r="U1180" s="170" t="str">
        <f t="shared" si="348"/>
        <v>-0.000989687560150134+0.0322613862604912i</v>
      </c>
      <c r="V1180" s="170"/>
    </row>
    <row r="1181" spans="1:22" x14ac:dyDescent="0.2">
      <c r="A1181" s="8"/>
      <c r="B1181" s="170">
        <f t="shared" si="357"/>
        <v>6.7199999999998781</v>
      </c>
      <c r="C1181" s="170">
        <f t="shared" si="358"/>
        <v>5248074.6024962608</v>
      </c>
      <c r="D1181" s="170">
        <f t="shared" si="349"/>
        <v>5248.0746024962609</v>
      </c>
      <c r="E1181" s="170">
        <f t="shared" si="350"/>
        <v>-53.608162121224382</v>
      </c>
      <c r="F1181" s="170">
        <f t="shared" si="351"/>
        <v>-257.61172757886311</v>
      </c>
      <c r="G1181" s="170">
        <f t="shared" si="352"/>
        <v>-29.922159116427846</v>
      </c>
      <c r="H1181" s="170">
        <f t="shared" si="353"/>
        <v>91.737019729964061</v>
      </c>
      <c r="I1181" s="170">
        <f t="shared" si="354"/>
        <v>-83.530321237652231</v>
      </c>
      <c r="J1181" s="170">
        <f t="shared" si="355"/>
        <v>-165.87470784889905</v>
      </c>
      <c r="K1181" s="170" t="str">
        <f t="shared" si="341"/>
        <v>1+52.442117300186i</v>
      </c>
      <c r="L1181" s="170" t="str">
        <f t="shared" si="342"/>
        <v>1-7.64267635063294i</v>
      </c>
      <c r="M1181" s="170" t="str">
        <f t="shared" si="359"/>
        <v>401.79812966725+44.7994409495531i</v>
      </c>
      <c r="N1181" s="170" t="str">
        <f t="shared" si="343"/>
        <v>1+50133.1699292859i</v>
      </c>
      <c r="O1181" s="170" t="str">
        <f t="shared" si="344"/>
        <v>-694.772961538122+73.3310366021324i</v>
      </c>
      <c r="P1181" s="170" t="str">
        <f t="shared" si="360"/>
        <v>-3677012.09202693-34831097.6120273i</v>
      </c>
      <c r="Q1181" s="170" t="str">
        <f t="shared" si="345"/>
        <v>-0.000447807006012196+0.00203873270510696i</v>
      </c>
      <c r="R1181" s="170" t="str">
        <f t="shared" si="346"/>
        <v>10000-3.69833526989473i</v>
      </c>
      <c r="S1181" s="170" t="str">
        <f t="shared" si="347"/>
        <v>-303.263492131367i</v>
      </c>
      <c r="T1181" s="170" t="str">
        <f t="shared" si="356"/>
        <v>9.18821691680741-302.981448945833i</v>
      </c>
      <c r="U1181" s="170" t="str">
        <f t="shared" si="348"/>
        <v>-0.000967180728084992+0.0318927840995614i</v>
      </c>
      <c r="V1181" s="170"/>
    </row>
    <row r="1182" spans="1:22" x14ac:dyDescent="0.2">
      <c r="A1182" s="8"/>
      <c r="B1182" s="170">
        <f t="shared" si="357"/>
        <v>6.724999999999878</v>
      </c>
      <c r="C1182" s="170">
        <f t="shared" si="358"/>
        <v>5308844.4423084017</v>
      </c>
      <c r="D1182" s="170">
        <f t="shared" si="349"/>
        <v>5308.844442308402</v>
      </c>
      <c r="E1182" s="170">
        <f t="shared" si="350"/>
        <v>-53.709054564588648</v>
      </c>
      <c r="F1182" s="170">
        <f t="shared" si="351"/>
        <v>-257.75228947760297</v>
      </c>
      <c r="G1182" s="170">
        <f t="shared" si="352"/>
        <v>-30.022066067609643</v>
      </c>
      <c r="H1182" s="170">
        <f t="shared" si="353"/>
        <v>91.717148645880727</v>
      </c>
      <c r="I1182" s="170">
        <f t="shared" si="354"/>
        <v>-83.731120632198298</v>
      </c>
      <c r="J1182" s="170">
        <f t="shared" si="355"/>
        <v>-166.03514083172223</v>
      </c>
      <c r="K1182" s="170" t="str">
        <f t="shared" si="341"/>
        <v>1+53.0493683987557i</v>
      </c>
      <c r="L1182" s="170" t="str">
        <f t="shared" si="342"/>
        <v>1-7.7311743718583i</v>
      </c>
      <c r="M1182" s="170" t="str">
        <f t="shared" si="359"/>
        <v>411.13391740773+45.3181940268974i</v>
      </c>
      <c r="N1182" s="170" t="str">
        <f t="shared" si="343"/>
        <v>1+50713.6846773858i</v>
      </c>
      <c r="O1182" s="170" t="str">
        <f t="shared" si="344"/>
        <v>-710.979595760388+74.1801699862977i</v>
      </c>
      <c r="P1182" s="170" t="str">
        <f t="shared" si="360"/>
        <v>-3762660.72959574-36056320.8512776i</v>
      </c>
      <c r="Q1182" s="170" t="str">
        <f t="shared" si="345"/>
        <v>-0.000437690395804203+0.00201626829914987i</v>
      </c>
      <c r="R1182" s="170" t="str">
        <f t="shared" si="346"/>
        <v>10000-3.65600077613333i</v>
      </c>
      <c r="S1182" s="170" t="str">
        <f t="shared" si="347"/>
        <v>-299.792063642933i</v>
      </c>
      <c r="T1182" s="170" t="str">
        <f t="shared" si="356"/>
        <v>8.97925997439338-299.519589737018i</v>
      </c>
      <c r="U1182" s="170" t="str">
        <f t="shared" si="348"/>
        <v>-0.000945185260462462+0.0315283778670546i</v>
      </c>
      <c r="V1182" s="170"/>
    </row>
    <row r="1183" spans="1:22" x14ac:dyDescent="0.2">
      <c r="A1183" s="8"/>
      <c r="B1183" s="170">
        <f t="shared" si="357"/>
        <v>6.7299999999998779</v>
      </c>
      <c r="C1183" s="170">
        <f t="shared" si="358"/>
        <v>5370317.9637010274</v>
      </c>
      <c r="D1183" s="170">
        <f t="shared" si="349"/>
        <v>5370.3179637010271</v>
      </c>
      <c r="E1183" s="170">
        <f t="shared" si="350"/>
        <v>-53.809927173885761</v>
      </c>
      <c r="F1183" s="170">
        <f t="shared" si="351"/>
        <v>-257.89128418310304</v>
      </c>
      <c r="G1183" s="170">
        <f t="shared" si="352"/>
        <v>-30.121975134914454</v>
      </c>
      <c r="H1183" s="170">
        <f t="shared" si="353"/>
        <v>91.697504602996929</v>
      </c>
      <c r="I1183" s="170">
        <f t="shared" si="354"/>
        <v>-83.931902308800218</v>
      </c>
      <c r="J1183" s="170">
        <f t="shared" si="355"/>
        <v>-166.19377958010611</v>
      </c>
      <c r="K1183" s="170" t="str">
        <f t="shared" si="341"/>
        <v>1+53.6636511336456i</v>
      </c>
      <c r="L1183" s="170" t="str">
        <f t="shared" si="342"/>
        <v>1-7.82069715187253i</v>
      </c>
      <c r="M1183" s="170" t="str">
        <f t="shared" si="359"/>
        <v>420.687163579983+45.8429539817731i</v>
      </c>
      <c r="N1183" s="170" t="str">
        <f t="shared" si="343"/>
        <v>1+51300.9214694585i</v>
      </c>
      <c r="O1183" s="170" t="str">
        <f t="shared" si="344"/>
        <v>-727.563730988488+75.0391358716455i</v>
      </c>
      <c r="P1183" s="170" t="str">
        <f t="shared" si="360"/>
        <v>-3850304.3802183-37324614.7883308i</v>
      </c>
      <c r="Q1183" s="170" t="str">
        <f t="shared" si="345"/>
        <v>-0.000427800640787615+0.0019940317100338i</v>
      </c>
      <c r="R1183" s="170" t="str">
        <f t="shared" si="346"/>
        <v>10000-3.61415088131478i</v>
      </c>
      <c r="S1183" s="170" t="str">
        <f t="shared" si="347"/>
        <v>-296.360372267812i</v>
      </c>
      <c r="T1183" s="170" t="str">
        <f t="shared" si="356"/>
        <v>8.77505082064005-296.097143099259i</v>
      </c>
      <c r="U1183" s="170" t="str">
        <f t="shared" si="348"/>
        <v>-0.000923689560067375+0.0311681203262378i</v>
      </c>
      <c r="V1183" s="170"/>
    </row>
    <row r="1184" spans="1:22" x14ac:dyDescent="0.2">
      <c r="A1184" s="8"/>
      <c r="B1184" s="170">
        <f t="shared" si="357"/>
        <v>6.7349999999998778</v>
      </c>
      <c r="C1184" s="170">
        <f t="shared" si="358"/>
        <v>5432503.3149228152</v>
      </c>
      <c r="D1184" s="170">
        <f t="shared" si="349"/>
        <v>5432.5033149228148</v>
      </c>
      <c r="E1184" s="170">
        <f t="shared" si="350"/>
        <v>-53.91078037936726</v>
      </c>
      <c r="F1184" s="170">
        <f t="shared" si="351"/>
        <v>-258.02872824199176</v>
      </c>
      <c r="G1184" s="170">
        <f t="shared" si="352"/>
        <v>-30.221886270260093</v>
      </c>
      <c r="H1184" s="170">
        <f t="shared" si="353"/>
        <v>91.678085016676505</v>
      </c>
      <c r="I1184" s="170">
        <f t="shared" si="354"/>
        <v>-84.132666649627353</v>
      </c>
      <c r="J1184" s="170">
        <f t="shared" si="355"/>
        <v>-166.35064322531525</v>
      </c>
      <c r="K1184" s="170" t="str">
        <f t="shared" si="341"/>
        <v>1+54.2850469273668i</v>
      </c>
      <c r="L1184" s="170" t="str">
        <f t="shared" si="342"/>
        <v>1-7.91125655682316i</v>
      </c>
      <c r="M1184" s="170" t="str">
        <f t="shared" si="359"/>
        <v>430.462933441584+46.3737903705436i</v>
      </c>
      <c r="N1184" s="170" t="str">
        <f t="shared" si="343"/>
        <v>1+51894.9581431047i</v>
      </c>
      <c r="O1184" s="170" t="str">
        <f t="shared" si="344"/>
        <v>-744.534160350438+75.9080481131735i</v>
      </c>
      <c r="P1184" s="170" t="str">
        <f t="shared" si="360"/>
        <v>-3939989.51371827-38637493.1794495i</v>
      </c>
      <c r="Q1184" s="170" t="str">
        <f t="shared" si="345"/>
        <v>-0.00041813272961942+0.00197202130915805i</v>
      </c>
      <c r="R1184" s="170" t="str">
        <f t="shared" si="346"/>
        <v>10000-3.57278003828083i</v>
      </c>
      <c r="S1184" s="170" t="str">
        <f t="shared" si="347"/>
        <v>-292.967963139028i</v>
      </c>
      <c r="T1184" s="170" t="str">
        <f t="shared" si="356"/>
        <v>8.57548177157023-292.713665165264i</v>
      </c>
      <c r="U1184" s="170" t="str">
        <f t="shared" si="348"/>
        <v>-0.000902682291744236+0.0308119647542384i</v>
      </c>
      <c r="V1184" s="170"/>
    </row>
    <row r="1185" spans="1:22" x14ac:dyDescent="0.2">
      <c r="A1185" s="8"/>
      <c r="B1185" s="170">
        <f t="shared" si="357"/>
        <v>6.7399999999998776</v>
      </c>
      <c r="C1185" s="170">
        <f t="shared" si="358"/>
        <v>5495408.7385747004</v>
      </c>
      <c r="D1185" s="170">
        <f t="shared" si="349"/>
        <v>5495.4087385747007</v>
      </c>
      <c r="E1185" s="170">
        <f t="shared" si="350"/>
        <v>-54.01161460242021</v>
      </c>
      <c r="F1185" s="170">
        <f t="shared" si="351"/>
        <v>-258.16463805732775</v>
      </c>
      <c r="G1185" s="170">
        <f t="shared" si="352"/>
        <v>-30.321799426655005</v>
      </c>
      <c r="H1185" s="170">
        <f t="shared" si="353"/>
        <v>91.658887331385458</v>
      </c>
      <c r="I1185" s="170">
        <f t="shared" si="354"/>
        <v>-84.333414029075215</v>
      </c>
      <c r="J1185" s="170">
        <f t="shared" si="355"/>
        <v>-166.50575072594228</v>
      </c>
      <c r="K1185" s="170" t="str">
        <f t="shared" si="341"/>
        <v>1+54.9136381452586i</v>
      </c>
      <c r="L1185" s="170" t="str">
        <f t="shared" si="342"/>
        <v>1-8.0028645902612i</v>
      </c>
      <c r="M1185" s="170" t="str">
        <f t="shared" si="359"/>
        <v>440.466410235107+46.9107735549974i</v>
      </c>
      <c r="N1185" s="170" t="str">
        <f t="shared" si="343"/>
        <v>1+52495.8734372421i</v>
      </c>
      <c r="O1185" s="170" t="str">
        <f t="shared" si="344"/>
        <v>-761.899881792519+76.7870218842581i</v>
      </c>
      <c r="P1185" s="170" t="str">
        <f t="shared" si="360"/>
        <v>-4031763.68234055-39996522.9794079i</v>
      </c>
      <c r="Q1185" s="170" t="str">
        <f t="shared" si="345"/>
        <v>-0.000408681758278727+0.00195023545423685i</v>
      </c>
      <c r="R1185" s="170" t="str">
        <f t="shared" si="346"/>
        <v>10000-3.53188276337105i</v>
      </c>
      <c r="S1185" s="170" t="str">
        <f t="shared" si="347"/>
        <v>-289.614386596426i</v>
      </c>
      <c r="T1185" s="170" t="str">
        <f t="shared" si="356"/>
        <v>8.38044757692528-289.368716902152i</v>
      </c>
      <c r="U1185" s="170" t="str">
        <f t="shared" si="348"/>
        <v>-0.000882152376518452+0.0304598649370687i</v>
      </c>
      <c r="V1185" s="170"/>
    </row>
    <row r="1186" spans="1:22" x14ac:dyDescent="0.2">
      <c r="A1186" s="8"/>
      <c r="B1186" s="170">
        <f t="shared" si="357"/>
        <v>6.7449999999998775</v>
      </c>
      <c r="C1186" s="170">
        <f t="shared" si="358"/>
        <v>5559042.572702473</v>
      </c>
      <c r="D1186" s="170">
        <f t="shared" si="349"/>
        <v>5559.0425727024731</v>
      </c>
      <c r="E1186" s="170">
        <f t="shared" si="350"/>
        <v>-54.112430255728874</v>
      </c>
      <c r="F1186" s="170">
        <f t="shared" si="351"/>
        <v>-258.29902988876563</v>
      </c>
      <c r="G1186" s="170">
        <f t="shared" si="352"/>
        <v>-30.42171455817347</v>
      </c>
      <c r="H1186" s="170">
        <f t="shared" si="353"/>
        <v>91.639909020375171</v>
      </c>
      <c r="I1186" s="170">
        <f t="shared" si="354"/>
        <v>-84.534144813902344</v>
      </c>
      <c r="J1186" s="170">
        <f t="shared" si="355"/>
        <v>-166.65912086839046</v>
      </c>
      <c r="K1186" s="170" t="str">
        <f t="shared" si="341"/>
        <v>1+55.5495081064063i</v>
      </c>
      <c r="L1186" s="170" t="str">
        <f t="shared" si="342"/>
        <v>1-8.09553339473229i</v>
      </c>
      <c r="M1186" s="170" t="str">
        <f t="shared" si="359"/>
        <v>450.702897936364+47.453974711674i</v>
      </c>
      <c r="N1186" s="170" t="str">
        <f t="shared" si="343"/>
        <v>1+53103.747002542i</v>
      </c>
      <c r="O1186" s="170" t="str">
        <f t="shared" si="344"/>
        <v>-779.670102850097+77.6761736919207i</v>
      </c>
      <c r="P1186" s="170" t="str">
        <f t="shared" si="360"/>
        <v>-4125675.54596412-41403326.2110238i</v>
      </c>
      <c r="Q1186" s="170" t="str">
        <f t="shared" si="345"/>
        <v>-0.000399442927920105+0.00192867249050315i</v>
      </c>
      <c r="R1186" s="170" t="str">
        <f t="shared" si="346"/>
        <v>10000-3.49145363569595i</v>
      </c>
      <c r="S1186" s="170" t="str">
        <f t="shared" si="347"/>
        <v>-286.299198127068i</v>
      </c>
      <c r="T1186" s="170" t="str">
        <f t="shared" si="356"/>
        <v>8.18984536555065-286.061864064436i</v>
      </c>
      <c r="U1186" s="170" t="str">
        <f t="shared" si="348"/>
        <v>-0.000862088985847438+0.0301117751646775i</v>
      </c>
      <c r="V1186" s="170"/>
    </row>
    <row r="1187" spans="1:22" x14ac:dyDescent="0.2">
      <c r="A1187" s="8"/>
      <c r="B1187" s="170">
        <f t="shared" si="357"/>
        <v>6.7499999999998774</v>
      </c>
      <c r="C1187" s="170">
        <f t="shared" si="358"/>
        <v>5623413.2519019097</v>
      </c>
      <c r="D1187" s="170">
        <f t="shared" si="349"/>
        <v>5623.4132519019095</v>
      </c>
      <c r="E1187" s="170">
        <f t="shared" si="350"/>
        <v>-54.213227743434864</v>
      </c>
      <c r="F1187" s="170">
        <f t="shared" si="351"/>
        <v>-258.4319198527665</v>
      </c>
      <c r="G1187" s="170">
        <f t="shared" si="352"/>
        <v>-30.521631619931654</v>
      </c>
      <c r="H1187" s="170">
        <f t="shared" si="353"/>
        <v>91.621147585368732</v>
      </c>
      <c r="I1187" s="170">
        <f t="shared" si="354"/>
        <v>-84.734859363366525</v>
      </c>
      <c r="J1187" s="170">
        <f t="shared" si="355"/>
        <v>-166.81077226739777</v>
      </c>
      <c r="K1187" s="170" t="str">
        <f t="shared" si="341"/>
        <v>1+56.1927410946843i</v>
      </c>
      <c r="L1187" s="170" t="str">
        <f t="shared" si="342"/>
        <v>1-8.18927525338607i</v>
      </c>
      <c r="M1187" s="170" t="str">
        <f t="shared" si="359"/>
        <v>461.177824066629+48.0034658412982i</v>
      </c>
      <c r="N1187" s="170" t="str">
        <f t="shared" si="343"/>
        <v>1+53718.6594119872i</v>
      </c>
      <c r="O1187" s="170" t="str">
        <f t="shared" si="344"/>
        <v>-797.854245529602+78.5756213922702i</v>
      </c>
      <c r="P1187" s="170" t="str">
        <f t="shared" si="360"/>
        <v>-4221774.89790215-42859581.9003913i</v>
      </c>
      <c r="Q1187" s="170" t="str">
        <f t="shared" si="345"/>
        <v>-0.000390411542762912+0.00190733075186577i</v>
      </c>
      <c r="R1187" s="170" t="str">
        <f t="shared" si="346"/>
        <v>10000-3.45148729641846i</v>
      </c>
      <c r="S1187" s="170" t="str">
        <f t="shared" si="347"/>
        <v>-283.021958306313i</v>
      </c>
      <c r="T1187" s="170" t="str">
        <f t="shared" si="356"/>
        <v>8.00357459198952-282.792677147262i</v>
      </c>
      <c r="U1187" s="170" t="str">
        <f t="shared" si="348"/>
        <v>-0.000842481535998898+0.0297676502260276i</v>
      </c>
      <c r="V1187" s="170"/>
    </row>
    <row r="1188" spans="1:22" x14ac:dyDescent="0.2">
      <c r="A1188" s="8"/>
      <c r="B1188" s="170">
        <f t="shared" si="357"/>
        <v>6.7549999999998773</v>
      </c>
      <c r="C1188" s="170">
        <f t="shared" si="358"/>
        <v>5688529.3084368147</v>
      </c>
      <c r="D1188" s="170">
        <f t="shared" si="349"/>
        <v>5688.529308436815</v>
      </c>
      <c r="E1188" s="170">
        <f t="shared" si="350"/>
        <v>-54.314007461294118</v>
      </c>
      <c r="F1188" s="170">
        <f t="shared" si="351"/>
        <v>-258.56332392285071</v>
      </c>
      <c r="G1188" s="170">
        <f t="shared" si="352"/>
        <v>-30.621550568063924</v>
      </c>
      <c r="H1188" s="170">
        <f t="shared" si="353"/>
        <v>91.602600556250323</v>
      </c>
      <c r="I1188" s="170">
        <f t="shared" si="354"/>
        <v>-84.935558029358049</v>
      </c>
      <c r="J1188" s="170">
        <f t="shared" si="355"/>
        <v>-166.9607233666004</v>
      </c>
      <c r="K1188" s="170" t="str">
        <f t="shared" si="341"/>
        <v>1+56.8434223699285i</v>
      </c>
      <c r="L1188" s="170" t="str">
        <f t="shared" si="342"/>
        <v>1-8.28410259160437i</v>
      </c>
      <c r="M1188" s="170" t="str">
        <f t="shared" si="359"/>
        <v>471.896742570386+48.5593197783241i</v>
      </c>
      <c r="N1188" s="170" t="str">
        <f t="shared" si="343"/>
        <v>1+54340.6921715514i</v>
      </c>
      <c r="O1188" s="170" t="str">
        <f t="shared" si="344"/>
        <v>-816.46195130417+79.4854842061251i</v>
      </c>
      <c r="P1188" s="170" t="str">
        <f t="shared" si="360"/>
        <v>-4320112.69130306-44367028.0801199i</v>
      </c>
      <c r="Q1188" s="170" t="str">
        <f t="shared" si="345"/>
        <v>-0.000381583008016409+0.00188620856202168i</v>
      </c>
      <c r="R1188" s="170" t="str">
        <f t="shared" si="346"/>
        <v>10000-3.41197844804358i</v>
      </c>
      <c r="S1188" s="170" t="str">
        <f t="shared" si="347"/>
        <v>-279.782232739574i</v>
      </c>
      <c r="T1188" s="170" t="str">
        <f t="shared" si="356"/>
        <v>7.82153698425895-279.560731339921i</v>
      </c>
      <c r="U1188" s="170" t="str">
        <f t="shared" si="348"/>
        <v>-0.000823319682553575+0.0294274454042023i</v>
      </c>
      <c r="V1188" s="170"/>
    </row>
    <row r="1189" spans="1:22" x14ac:dyDescent="0.2">
      <c r="A1189" s="8"/>
      <c r="B1189" s="170">
        <f t="shared" si="357"/>
        <v>6.7599999999998772</v>
      </c>
      <c r="C1189" s="170">
        <f t="shared" si="358"/>
        <v>5754399.3733699508</v>
      </c>
      <c r="D1189" s="170">
        <f t="shared" si="349"/>
        <v>5754.3993733699508</v>
      </c>
      <c r="E1189" s="170">
        <f t="shared" si="350"/>
        <v>-54.414769796832765</v>
      </c>
      <c r="F1189" s="170">
        <f t="shared" si="351"/>
        <v>-258.69325792989099</v>
      </c>
      <c r="G1189" s="170">
        <f t="shared" si="352"/>
        <v>-30.721471359700189</v>
      </c>
      <c r="H1189" s="170">
        <f t="shared" si="353"/>
        <v>91.58426549075763</v>
      </c>
      <c r="I1189" s="170">
        <f t="shared" si="354"/>
        <v>-85.136241156532947</v>
      </c>
      <c r="J1189" s="170">
        <f t="shared" si="355"/>
        <v>-167.10899243913337</v>
      </c>
      <c r="K1189" s="170" t="str">
        <f t="shared" ref="K1189:K1252" si="361">COMPLEX(1,2*PI()*C1189*esr*Cout)</f>
        <v>1+57.5016381792371i</v>
      </c>
      <c r="L1189" s="170" t="str">
        <f t="shared" ref="L1189:L1252" si="362">COMPLEX(1,-2*PI()*C1189*(1-Dmax)^2*Lout*10^-6/Req)</f>
        <v>1-8.38002797864816i</v>
      </c>
      <c r="M1189" s="170" t="str">
        <f t="shared" si="359"/>
        <v>482.86533676011+49.1216102005889i</v>
      </c>
      <c r="N1189" s="170" t="str">
        <f t="shared" ref="N1189:N1252" si="363">COMPLEX(1,2*PI()*C1189*(Rd+Rs+esr)*Req*Cout/(Req+Rd+Rs))</f>
        <v>1+54969.9277310031i</v>
      </c>
      <c r="O1189" s="170" t="str">
        <f t="shared" ref="O1189:O1252" si="364">IMSUM(COMPLEX(1,2*PI()*C1189/(Qd*ws)),IMPRODUCT(COMPLEX(0,2*PI()*C1189/ws),COMPLEX(0,2*PI()*C1189/ws)))</f>
        <v>-835.503086225709+80.4058827348158i</v>
      </c>
      <c r="P1189" s="170" t="str">
        <f t="shared" si="360"/>
        <v>-4420741.06616656-45927463.8629745i</v>
      </c>
      <c r="Q1189" s="170" t="str">
        <f t="shared" ref="Q1189:Q1252" si="365">IMPRODUCT(Ap,IMDIV(M1189,P1189))</f>
        <v>-0.000372952827840308+0.00186530423552449i</v>
      </c>
      <c r="R1189" s="170" t="str">
        <f t="shared" ref="R1189:R1252" si="366">IMSUM(Rz*10^3,IMDIV(1,COMPLEX(0,(2*PI()*C1189*Cz*10^-9))))</f>
        <v>10000-3.37292185371626i</v>
      </c>
      <c r="S1189" s="170" t="str">
        <f t="shared" ref="S1189:S1252" si="367">IMDIV(1,COMPLEX(0,(2*PI()*C1189*Cp*10^-12)))</f>
        <v>-276.579592004733i</v>
      </c>
      <c r="T1189" s="170" t="str">
        <f t="shared" si="356"/>
        <v>7.64363649278185-276.365606479616i</v>
      </c>
      <c r="U1189" s="170" t="str">
        <f t="shared" ref="U1189:U1252" si="368">IMPRODUCT(-Rs*g/(Rs+Rd),T1189)</f>
        <v>-0.000804593315029669+0.0290911164715386i</v>
      </c>
      <c r="V1189" s="170"/>
    </row>
    <row r="1190" spans="1:22" x14ac:dyDescent="0.2">
      <c r="A1190" s="8"/>
      <c r="B1190" s="170">
        <f t="shared" si="357"/>
        <v>6.7649999999998771</v>
      </c>
      <c r="C1190" s="170">
        <f t="shared" si="358"/>
        <v>5821032.1777070761</v>
      </c>
      <c r="D1190" s="170">
        <f t="shared" ref="D1190:D1253" si="369">C1190/1000</f>
        <v>5821.0321777070758</v>
      </c>
      <c r="E1190" s="170">
        <f t="shared" ref="E1190:E1253" si="370">20*LOG(IMABS(Q1190))</f>
        <v>-54.515515129501281</v>
      </c>
      <c r="F1190" s="170">
        <f t="shared" ref="F1190:F1253" si="371">IF(180/PI()*IMARGUMENT(Q1190)&gt;0,180/PI()*IMARGUMENT(Q1190)-360,180/PI()*IMARGUMENT(Q1190))</f>
        <v>-258.82173756244254</v>
      </c>
      <c r="G1190" s="170">
        <f t="shared" ref="G1190:G1253" si="372">20*LOG(IMABS(U1190))</f>
        <v>-30.821393952942788</v>
      </c>
      <c r="H1190" s="170">
        <f t="shared" ref="H1190:H1253" si="373">180/PI()*IMARGUMENT(U1190)</f>
        <v>91.566139974177275</v>
      </c>
      <c r="I1190" s="170">
        <f t="shared" ref="I1190:I1253" si="374">E1190+G1190</f>
        <v>-85.336909082444066</v>
      </c>
      <c r="J1190" s="170">
        <f t="shared" ref="J1190:J1253" si="375">F1190+H1190</f>
        <v>-167.25559758826526</v>
      </c>
      <c r="K1190" s="170" t="str">
        <f t="shared" si="361"/>
        <v>1+58.1674757684028i</v>
      </c>
      <c r="L1190" s="170" t="str">
        <f t="shared" si="362"/>
        <v>1-8.47706412932359i</v>
      </c>
      <c r="M1190" s="170" t="str">
        <f t="shared" si="359"/>
        <v>494.089422329627+49.6904116390792i</v>
      </c>
      <c r="N1190" s="170" t="str">
        <f t="shared" si="363"/>
        <v>1+55606.4494948341i</v>
      </c>
      <c r="O1190" s="170" t="str">
        <f t="shared" si="364"/>
        <v>-854.98774615599+81.3369389761703i</v>
      </c>
      <c r="P1190" s="170" t="str">
        <f t="shared" si="360"/>
        <v>-4523713.37698897-47542751.5883861i</v>
      </c>
      <c r="Q1190" s="170" t="str">
        <f t="shared" si="365"/>
        <v>-0.000364516603340485+0.00184461607881062i</v>
      </c>
      <c r="R1190" s="170" t="str">
        <f t="shared" si="366"/>
        <v>10000-3.33431233652723i</v>
      </c>
      <c r="S1190" s="170" t="str">
        <f t="shared" si="367"/>
        <v>-273.413611595233i</v>
      </c>
      <c r="T1190" s="170" t="str">
        <f t="shared" ref="T1190:T1253" si="376">IMDIV(IMPRODUCT(R1190,S1190),IMSUM(R1190,S1190))</f>
        <v>7.46977924045231-273.206887005531i</v>
      </c>
      <c r="U1190" s="170" t="str">
        <f t="shared" si="368"/>
        <v>-0.00078629255162656+0.0287586196847928i</v>
      </c>
      <c r="V1190" s="170"/>
    </row>
    <row r="1191" spans="1:22" x14ac:dyDescent="0.2">
      <c r="A1191" s="8"/>
      <c r="B1191" s="170">
        <f t="shared" ref="B1191:B1254" si="377">B1190+0.005</f>
        <v>6.769999999999877</v>
      </c>
      <c r="C1191" s="170">
        <f t="shared" ref="C1191:C1254" si="378">10^B1191</f>
        <v>5888436.5535542332</v>
      </c>
      <c r="D1191" s="170">
        <f t="shared" si="369"/>
        <v>5888.4365535542329</v>
      </c>
      <c r="E1191" s="170">
        <f t="shared" si="370"/>
        <v>-54.616243830825042</v>
      </c>
      <c r="F1191" s="170">
        <f t="shared" si="371"/>
        <v>-258.9487783671135</v>
      </c>
      <c r="G1191" s="170">
        <f t="shared" si="372"/>
        <v>-30.921318306845038</v>
      </c>
      <c r="H1191" s="170">
        <f t="shared" si="373"/>
        <v>91.548221619043247</v>
      </c>
      <c r="I1191" s="170">
        <f t="shared" si="374"/>
        <v>-85.537562137670079</v>
      </c>
      <c r="J1191" s="170">
        <f t="shared" si="375"/>
        <v>-167.40055674807024</v>
      </c>
      <c r="K1191" s="170" t="str">
        <f t="shared" si="361"/>
        <v>1+58.8410233934768i</v>
      </c>
      <c r="L1191" s="170" t="str">
        <f t="shared" si="362"/>
        <v>1-8.57522390566732i</v>
      </c>
      <c r="M1191" s="170" t="str">
        <f t="shared" ref="M1191:M1254" si="379">IMPRODUCT(K1191,L1191)</f>
        <v>505.574950437672+50.2657994878095i</v>
      </c>
      <c r="N1191" s="170" t="str">
        <f t="shared" si="363"/>
        <v>1+56250.3418333149i</v>
      </c>
      <c r="O1191" s="170" t="str">
        <f t="shared" si="364"/>
        <v>-874.926262119623+82.2787763406851i</v>
      </c>
      <c r="P1191" s="170" t="str">
        <f t="shared" ref="P1191:P1254" si="380">IMPRODUCT(N1191,O1191)</f>
        <v>-4629084.22105252-49214819.0443969i</v>
      </c>
      <c r="Q1191" s="170" t="str">
        <f t="shared" si="365"/>
        <v>-0.000356270030599517+0.00182414239118499i</v>
      </c>
      <c r="R1191" s="170" t="str">
        <f t="shared" si="366"/>
        <v>10000-3.2961447788268i</v>
      </c>
      <c r="S1191" s="170" t="str">
        <f t="shared" si="367"/>
        <v>-270.283871863797i</v>
      </c>
      <c r="T1191" s="170" t="str">
        <f t="shared" si="376"/>
        <v>7.29987347380643-270.084161913152i</v>
      </c>
      <c r="U1191" s="170" t="str">
        <f t="shared" si="368"/>
        <v>-0.000768407734084888+0.0284299117803318i</v>
      </c>
      <c r="V1191" s="170"/>
    </row>
    <row r="1192" spans="1:22" x14ac:dyDescent="0.2">
      <c r="A1192" s="8"/>
      <c r="B1192" s="170">
        <f t="shared" si="377"/>
        <v>6.7749999999998769</v>
      </c>
      <c r="C1192" s="170">
        <f t="shared" si="378"/>
        <v>5956621.4352884283</v>
      </c>
      <c r="D1192" s="170">
        <f t="shared" si="369"/>
        <v>5956.6214352884281</v>
      </c>
      <c r="E1192" s="170">
        <f t="shared" si="370"/>
        <v>-54.716956264554348</v>
      </c>
      <c r="F1192" s="170">
        <f t="shared" si="371"/>
        <v>-259.07439574896711</v>
      </c>
      <c r="G1192" s="170">
        <f t="shared" si="372"/>
        <v>-31.021244381389263</v>
      </c>
      <c r="H1192" s="170">
        <f t="shared" si="373"/>
        <v>91.530508064838358</v>
      </c>
      <c r="I1192" s="170">
        <f t="shared" si="374"/>
        <v>-85.738200645943607</v>
      </c>
      <c r="J1192" s="170">
        <f t="shared" si="375"/>
        <v>-167.54388768412875</v>
      </c>
      <c r="K1192" s="170" t="str">
        <f t="shared" si="361"/>
        <v>1+59.5223703324672i</v>
      </c>
      <c r="L1192" s="170" t="str">
        <f t="shared" si="362"/>
        <v>1-8.67452031865138i</v>
      </c>
      <c r="M1192" s="170" t="str">
        <f t="shared" si="379"/>
        <v>517.328010863279+50.8478500138158i</v>
      </c>
      <c r="N1192" s="170" t="str">
        <f t="shared" si="363"/>
        <v>1+56901.6900936775i</v>
      </c>
      <c r="O1192" s="170" t="str">
        <f t="shared" si="364"/>
        <v>-895.329205781686+83.2315196678825i</v>
      </c>
      <c r="P1192" s="170" t="str">
        <f t="shared" si="380"/>
        <v>-4736909.46737345-50945661.7676882i</v>
      </c>
      <c r="Q1192" s="170" t="str">
        <f t="shared" si="365"/>
        <v>-0.000348208898741738+0.00180388146576687i</v>
      </c>
      <c r="R1192" s="170" t="str">
        <f t="shared" si="366"/>
        <v>10000-3.25841412154654i</v>
      </c>
      <c r="S1192" s="170" t="str">
        <f t="shared" si="367"/>
        <v>-267.189957966817i</v>
      </c>
      <c r="T1192" s="170" t="str">
        <f t="shared" si="376"/>
        <v>7.13382951527844-266.997024708901i</v>
      </c>
      <c r="U1192" s="170" t="str">
        <f t="shared" si="368"/>
        <v>-0.000750929422660889+0.028104949969358i</v>
      </c>
      <c r="V1192" s="170"/>
    </row>
    <row r="1193" spans="1:22" x14ac:dyDescent="0.2">
      <c r="A1193" s="8"/>
      <c r="B1193" s="170">
        <f t="shared" si="377"/>
        <v>6.7799999999998768</v>
      </c>
      <c r="C1193" s="170">
        <f t="shared" si="378"/>
        <v>6025595.8607418817</v>
      </c>
      <c r="D1193" s="170">
        <f t="shared" si="369"/>
        <v>6025.5958607418816</v>
      </c>
      <c r="E1193" s="170">
        <f t="shared" si="370"/>
        <v>-54.817652786811671</v>
      </c>
      <c r="F1193" s="170">
        <f t="shared" si="371"/>
        <v>-259.19860497196015</v>
      </c>
      <c r="G1193" s="170">
        <f t="shared" si="372"/>
        <v>-31.121172137466253</v>
      </c>
      <c r="H1193" s="170">
        <f t="shared" si="373"/>
        <v>91.512996977698592</v>
      </c>
      <c r="I1193" s="170">
        <f t="shared" si="374"/>
        <v>-85.938824924277924</v>
      </c>
      <c r="J1193" s="170">
        <f t="shared" si="375"/>
        <v>-167.68560799426155</v>
      </c>
      <c r="K1193" s="170" t="str">
        <f t="shared" si="361"/>
        <v>1+60.2116068971727i</v>
      </c>
      <c r="L1193" s="170" t="str">
        <f t="shared" si="362"/>
        <v>1-8.77496652990776i</v>
      </c>
      <c r="M1193" s="170" t="str">
        <f t="shared" si="379"/>
        <v>529.354835234654+51.4366403672649i</v>
      </c>
      <c r="N1193" s="170" t="str">
        <f t="shared" si="363"/>
        <v>1+57560.5806114281i</v>
      </c>
      <c r="O1193" s="170" t="str">
        <f t="shared" si="364"/>
        <v>-916.207395052971+84.1952952428585i</v>
      </c>
      <c r="P1193" s="170" t="str">
        <f t="shared" si="380"/>
        <v>-4847246.2863246-52737345.4244378i</v>
      </c>
      <c r="Q1193" s="170" t="str">
        <f t="shared" si="365"/>
        <v>-0.000340329088032436+0.00178383159039767i</v>
      </c>
      <c r="R1193" s="170" t="str">
        <f t="shared" si="366"/>
        <v>10000-3.22111536352871i</v>
      </c>
      <c r="S1193" s="170" t="str">
        <f t="shared" si="367"/>
        <v>-264.131459809354i</v>
      </c>
      <c r="T1193" s="170" t="str">
        <f t="shared" si="376"/>
        <v>6.97155971651547-263.945073365036i</v>
      </c>
      <c r="U1193" s="170" t="str">
        <f t="shared" si="368"/>
        <v>-0.000733848391212156+0.0277836919331617i</v>
      </c>
      <c r="V1193" s="170"/>
    </row>
    <row r="1194" spans="1:22" x14ac:dyDescent="0.2">
      <c r="A1194" s="8"/>
      <c r="B1194" s="170">
        <f t="shared" si="377"/>
        <v>6.7849999999998767</v>
      </c>
      <c r="C1194" s="170">
        <f t="shared" si="378"/>
        <v>6095368.9723999649</v>
      </c>
      <c r="D1194" s="170">
        <f t="shared" si="369"/>
        <v>6095.3689723999651</v>
      </c>
      <c r="E1194" s="170">
        <f t="shared" si="370"/>
        <v>-54.918333746237096</v>
      </c>
      <c r="F1194" s="170">
        <f t="shared" si="371"/>
        <v>-259.3214211594119</v>
      </c>
      <c r="G1194" s="170">
        <f t="shared" si="372"/>
        <v>-31.221101536854299</v>
      </c>
      <c r="H1194" s="170">
        <f t="shared" si="373"/>
        <v>91.495686050120511</v>
      </c>
      <c r="I1194" s="170">
        <f t="shared" si="374"/>
        <v>-86.139435283091387</v>
      </c>
      <c r="J1194" s="170">
        <f t="shared" si="375"/>
        <v>-167.82573510929137</v>
      </c>
      <c r="K1194" s="170" t="str">
        <f t="shared" si="361"/>
        <v>1+60.9088244451534i</v>
      </c>
      <c r="L1194" s="170" t="str">
        <f t="shared" si="362"/>
        <v>1-8.87657585347296i</v>
      </c>
      <c r="M1194" s="170" t="str">
        <f t="shared" si="379"/>
        <v>541.661800333272+52.0322485916804i</v>
      </c>
      <c r="N1194" s="170" t="str">
        <f t="shared" si="363"/>
        <v>1+58227.1007217912i</v>
      </c>
      <c r="O1194" s="170" t="str">
        <f t="shared" si="364"/>
        <v>-937.571899825789+85.1702308130217i</v>
      </c>
      <c r="P1194" s="170" t="str">
        <f t="shared" si="380"/>
        <v>-4960153.17994784-54592008.2748465i</v>
      </c>
      <c r="Q1194" s="170" t="str">
        <f t="shared" si="365"/>
        <v>-0.000332626568010859+0.00176399104851172i</v>
      </c>
      <c r="R1194" s="170" t="str">
        <f t="shared" si="366"/>
        <v>10000-3.18424356086332i</v>
      </c>
      <c r="S1194" s="170" t="str">
        <f t="shared" si="367"/>
        <v>-261.107971990792i</v>
      </c>
      <c r="T1194" s="170" t="str">
        <f t="shared" si="376"/>
        <v>6.81297841273074-260.927910274871i</v>
      </c>
      <c r="U1194" s="170" t="str">
        <f t="shared" si="368"/>
        <v>-0.00071715562239271+0.0274660958184075i</v>
      </c>
      <c r="V1194" s="170"/>
    </row>
    <row r="1195" spans="1:22" x14ac:dyDescent="0.2">
      <c r="A1195" s="8"/>
      <c r="B1195" s="170">
        <f t="shared" si="377"/>
        <v>6.7899999999998766</v>
      </c>
      <c r="C1195" s="170">
        <f t="shared" si="378"/>
        <v>6165950.0186130749</v>
      </c>
      <c r="D1195" s="170">
        <f t="shared" si="369"/>
        <v>6165.9500186130745</v>
      </c>
      <c r="E1195" s="170">
        <f t="shared" si="370"/>
        <v>-55.018999484131037</v>
      </c>
      <c r="F1195" s="170">
        <f t="shared" si="371"/>
        <v>-259.44285929450569</v>
      </c>
      <c r="G1195" s="170">
        <f t="shared" si="372"/>
        <v>-31.321032542199276</v>
      </c>
      <c r="H1195" s="170">
        <f t="shared" si="373"/>
        <v>91.478573000671489</v>
      </c>
      <c r="I1195" s="170">
        <f t="shared" si="374"/>
        <v>-86.340032026330306</v>
      </c>
      <c r="J1195" s="170">
        <f t="shared" si="375"/>
        <v>-167.96428629383422</v>
      </c>
      <c r="K1195" s="170" t="str">
        <f t="shared" si="361"/>
        <v>1+61.6141153918403i</v>
      </c>
      <c r="L1195" s="170" t="str">
        <f t="shared" si="362"/>
        <v>1-8.97936175755277i</v>
      </c>
      <c r="M1195" s="170" t="str">
        <f t="shared" si="379"/>
        <v>554.255431474934+52.6347536342875i</v>
      </c>
      <c r="N1195" s="170" t="str">
        <f t="shared" si="363"/>
        <v>1+58901.3387712857i</v>
      </c>
      <c r="O1195" s="170" t="str">
        <f t="shared" si="364"/>
        <v>-959.434047843363+86.1564556050261i</v>
      </c>
      <c r="P1195" s="170" t="str">
        <f t="shared" si="380"/>
        <v>-5075690.01297272-56511863.7242723i</v>
      </c>
      <c r="Q1195" s="170" t="str">
        <f t="shared" si="365"/>
        <v>-0.000325097395656669+0.00174435811997148i</v>
      </c>
      <c r="R1195" s="170" t="str">
        <f t="shared" si="366"/>
        <v>10000-3.14779382623286i</v>
      </c>
      <c r="S1195" s="170" t="str">
        <f t="shared" si="367"/>
        <v>-258.119093751095i</v>
      </c>
      <c r="T1195" s="170" t="str">
        <f t="shared" si="376"/>
        <v>6.65800187807056-257.945142208278i</v>
      </c>
      <c r="U1195" s="170" t="str">
        <f t="shared" si="368"/>
        <v>-0.000700842302954797+0.0271521202324504i</v>
      </c>
      <c r="V1195" s="170"/>
    </row>
    <row r="1196" spans="1:22" x14ac:dyDescent="0.2">
      <c r="A1196" s="8"/>
      <c r="B1196" s="170">
        <f t="shared" si="377"/>
        <v>6.7949999999998765</v>
      </c>
      <c r="C1196" s="170">
        <f t="shared" si="378"/>
        <v>6237348.3548224252</v>
      </c>
      <c r="D1196" s="170">
        <f t="shared" si="369"/>
        <v>6237.3483548224249</v>
      </c>
      <c r="E1196" s="170">
        <f t="shared" si="370"/>
        <v>-55.119650334595718</v>
      </c>
      <c r="F1196" s="170">
        <f t="shared" si="371"/>
        <v>-259.56293422081779</v>
      </c>
      <c r="G1196" s="170">
        <f t="shared" si="372"/>
        <v>-31.420965116995099</v>
      </c>
      <c r="H1196" s="170">
        <f t="shared" si="373"/>
        <v>91.461655573702885</v>
      </c>
      <c r="I1196" s="170">
        <f t="shared" si="374"/>
        <v>-86.54061545159081</v>
      </c>
      <c r="J1196" s="170">
        <f t="shared" si="375"/>
        <v>-168.1012786471149</v>
      </c>
      <c r="K1196" s="170" t="str">
        <f t="shared" si="361"/>
        <v>1+62.3275732227842i</v>
      </c>
      <c r="L1196" s="170" t="str">
        <f t="shared" si="362"/>
        <v>1-9.08333786630743i</v>
      </c>
      <c r="M1196" s="170" t="str">
        <f t="shared" si="379"/>
        <v>567.142405969565+53.2442353564768i</v>
      </c>
      <c r="N1196" s="170" t="str">
        <f t="shared" si="363"/>
        <v>1+59583.3841294346i</v>
      </c>
      <c r="O1196" s="170" t="str">
        <f t="shared" si="364"/>
        <v>-981.80543070595+87.1541003418995i</v>
      </c>
      <c r="P1196" s="170" t="str">
        <f t="shared" si="380"/>
        <v>-5193918.04455739-58499202.9640173i</v>
      </c>
      <c r="Q1196" s="170" t="str">
        <f t="shared" si="365"/>
        <v>-0.000317737713589456+0.00172493108186801i</v>
      </c>
      <c r="R1196" s="170" t="str">
        <f t="shared" si="366"/>
        <v>10000-3.11176132826451i</v>
      </c>
      <c r="S1196" s="170" t="str">
        <f t="shared" si="367"/>
        <v>-255.16442891769i</v>
      </c>
      <c r="T1196" s="170" t="str">
        <f t="shared" si="376"/>
        <v>6.50654828197434-254.996380267498i</v>
      </c>
      <c r="U1196" s="170" t="str">
        <f t="shared" si="368"/>
        <v>-0.000684899819155195+0.026841724238684i</v>
      </c>
      <c r="V1196" s="170"/>
    </row>
    <row r="1197" spans="1:22" x14ac:dyDescent="0.2">
      <c r="A1197" s="8"/>
      <c r="B1197" s="170">
        <f t="shared" si="377"/>
        <v>6.7999999999998764</v>
      </c>
      <c r="C1197" s="170">
        <f t="shared" si="378"/>
        <v>6309573.4448001441</v>
      </c>
      <c r="D1197" s="170">
        <f t="shared" si="369"/>
        <v>6309.573444800144</v>
      </c>
      <c r="E1197" s="170">
        <f t="shared" si="370"/>
        <v>-55.220286624674117</v>
      </c>
      <c r="F1197" s="170">
        <f t="shared" si="371"/>
        <v>-259.68166064287573</v>
      </c>
      <c r="G1197" s="170">
        <f t="shared" si="372"/>
        <v>-31.520899225564346</v>
      </c>
      <c r="H1197" s="170">
        <f t="shared" si="373"/>
        <v>91.444931539066118</v>
      </c>
      <c r="I1197" s="170">
        <f t="shared" si="374"/>
        <v>-86.741185850238466</v>
      </c>
      <c r="J1197" s="170">
        <f t="shared" si="375"/>
        <v>-168.23672910380961</v>
      </c>
      <c r="K1197" s="170" t="str">
        <f t="shared" si="361"/>
        <v>1+63.0492925060479i</v>
      </c>
      <c r="L1197" s="170" t="str">
        <f t="shared" si="362"/>
        <v>1-9.18851796165754i</v>
      </c>
      <c r="M1197" s="170" t="str">
        <f t="shared" si="379"/>
        <v>580.329556661621+53.8607745443904i</v>
      </c>
      <c r="N1197" s="170" t="str">
        <f t="shared" si="363"/>
        <v>1+60273.3272006114i</v>
      </c>
      <c r="O1197" s="170" t="str">
        <f t="shared" si="364"/>
        <v>-1004.69791001686+88.1632972603711i</v>
      </c>
      <c r="P1197" s="170" t="str">
        <f t="shared" si="380"/>
        <v>-5314899.96076913-60556397.7049194i</v>
      </c>
      <c r="Q1197" s="170" t="str">
        <f t="shared" si="365"/>
        <v>-0.000310543748300939+0.00170570820928818i</v>
      </c>
      <c r="R1197" s="170" t="str">
        <f t="shared" si="366"/>
        <v>10000-3.07614129088966i</v>
      </c>
      <c r="S1197" s="170" t="str">
        <f t="shared" si="367"/>
        <v>-252.243585852952i</v>
      </c>
      <c r="T1197" s="170" t="str">
        <f t="shared" si="376"/>
        <v>6.35853764650577-252.081239843258i</v>
      </c>
      <c r="U1197" s="170" t="str">
        <f t="shared" si="368"/>
        <v>-0.000669319752263766+0.0265348673519219i</v>
      </c>
      <c r="V1197" s="170"/>
    </row>
    <row r="1198" spans="1:22" x14ac:dyDescent="0.2">
      <c r="A1198" s="8"/>
      <c r="B1198" s="170">
        <f t="shared" si="377"/>
        <v>6.8049999999998763</v>
      </c>
      <c r="C1198" s="170">
        <f t="shared" si="378"/>
        <v>6382634.8619036777</v>
      </c>
      <c r="D1198" s="170">
        <f t="shared" si="369"/>
        <v>6382.634861903678</v>
      </c>
      <c r="E1198" s="170">
        <f t="shared" si="370"/>
        <v>-55.320908674486674</v>
      </c>
      <c r="F1198" s="170">
        <f t="shared" si="371"/>
        <v>-259.79905312674254</v>
      </c>
      <c r="G1198" s="170">
        <f t="shared" si="372"/>
        <v>-31.620834833039492</v>
      </c>
      <c r="H1198" s="170">
        <f t="shared" si="373"/>
        <v>91.42839869183166</v>
      </c>
      <c r="I1198" s="170">
        <f t="shared" si="374"/>
        <v>-86.941743507526169</v>
      </c>
      <c r="J1198" s="170">
        <f t="shared" si="375"/>
        <v>-168.37065443491088</v>
      </c>
      <c r="K1198" s="170" t="str">
        <f t="shared" si="361"/>
        <v>1+63.7793689047406i</v>
      </c>
      <c r="L1198" s="170" t="str">
        <f t="shared" si="362"/>
        <v>1-9.29491598511081i</v>
      </c>
      <c r="M1198" s="170" t="str">
        <f t="shared" si="379"/>
        <v>593.823875552953+54.4844529196298i</v>
      </c>
      <c r="N1198" s="170" t="str">
        <f t="shared" si="363"/>
        <v>1+60971.2594360227i</v>
      </c>
      <c r="O1198" s="170" t="str">
        <f t="shared" si="364"/>
        <v>-1028.12362367166+89.1841801283994i</v>
      </c>
      <c r="P1198" s="170" t="str">
        <f t="shared" si="380"/>
        <v>-5438699.90782129-62685903.0070084i</v>
      </c>
      <c r="Q1198" s="170" t="str">
        <f t="shared" si="365"/>
        <v>-0.00030351180841947+0.00168668777604961i</v>
      </c>
      <c r="R1198" s="170" t="str">
        <f t="shared" si="366"/>
        <v>10000-3.04092899271097i</v>
      </c>
      <c r="S1198" s="170" t="str">
        <f t="shared" si="367"/>
        <v>-249.356177402299i</v>
      </c>
      <c r="T1198" s="170" t="str">
        <f t="shared" si="376"/>
        <v>6.21389180463425-249.199340571205i</v>
      </c>
      <c r="U1198" s="170" t="str">
        <f t="shared" si="368"/>
        <v>-0.000654093874172027+0.0262315095338111i</v>
      </c>
      <c r="V1198" s="170"/>
    </row>
    <row r="1199" spans="1:22" x14ac:dyDescent="0.2">
      <c r="A1199" s="8"/>
      <c r="B1199" s="170">
        <f t="shared" si="377"/>
        <v>6.8099999999998762</v>
      </c>
      <c r="C1199" s="170">
        <f t="shared" si="378"/>
        <v>6456542.2903447244</v>
      </c>
      <c r="D1199" s="170">
        <f t="shared" si="369"/>
        <v>6456.5422903447243</v>
      </c>
      <c r="E1199" s="170">
        <f t="shared" si="370"/>
        <v>-55.421516797366131</v>
      </c>
      <c r="F1199" s="170">
        <f t="shared" si="371"/>
        <v>-259.9151261006262</v>
      </c>
      <c r="G1199" s="170">
        <f t="shared" si="372"/>
        <v>-31.720771905344776</v>
      </c>
      <c r="H1199" s="170">
        <f t="shared" si="373"/>
        <v>91.412054852010783</v>
      </c>
      <c r="I1199" s="170">
        <f t="shared" si="374"/>
        <v>-87.142288702710914</v>
      </c>
      <c r="J1199" s="170">
        <f t="shared" si="375"/>
        <v>-168.50307124861541</v>
      </c>
      <c r="K1199" s="170" t="str">
        <f t="shared" si="361"/>
        <v>1+64.5178991896983i</v>
      </c>
      <c r="L1199" s="170" t="str">
        <f t="shared" si="362"/>
        <v>1-9.40254603961i</v>
      </c>
      <c r="M1199" s="170" t="str">
        <f t="shared" si="379"/>
        <v>607.632517510055+55.1153531500883i</v>
      </c>
      <c r="N1199" s="170" t="str">
        <f t="shared" si="363"/>
        <v>1+61677.2733458306i</v>
      </c>
      <c r="O1199" s="170" t="str">
        <f t="shared" si="364"/>
        <v>-1052.09499229378+90.2168842629028i</v>
      </c>
      <c r="P1199" s="170" t="str">
        <f t="shared" si="380"/>
        <v>-5565383.52608451-64890260.2085987i</v>
      </c>
      <c r="Q1199" s="170" t="str">
        <f t="shared" si="365"/>
        <v>-0.000296638283006467+0.00166786805540442i</v>
      </c>
      <c r="R1199" s="170" t="str">
        <f t="shared" si="366"/>
        <v>10000-3.00611976637644i</v>
      </c>
      <c r="S1199" s="170" t="str">
        <f t="shared" si="367"/>
        <v>-246.501820842868i</v>
      </c>
      <c r="T1199" s="170" t="str">
        <f t="shared" si="376"/>
        <v>6.07253435944509-246.350306288638i</v>
      </c>
      <c r="U1199" s="170" t="str">
        <f t="shared" si="368"/>
        <v>-0.000639214143099484+0.0259316111882777i</v>
      </c>
      <c r="V1199" s="170"/>
    </row>
    <row r="1200" spans="1:22" x14ac:dyDescent="0.2">
      <c r="A1200" s="8"/>
      <c r="B1200" s="170">
        <f t="shared" si="377"/>
        <v>6.814999999999876</v>
      </c>
      <c r="C1200" s="170">
        <f t="shared" si="378"/>
        <v>6531305.5264728712</v>
      </c>
      <c r="D1200" s="170">
        <f t="shared" si="369"/>
        <v>6531.305526472871</v>
      </c>
      <c r="E1200" s="170">
        <f t="shared" si="370"/>
        <v>-55.522111299990527</v>
      </c>
      <c r="F1200" s="170">
        <f t="shared" si="371"/>
        <v>-260.02989385551382</v>
      </c>
      <c r="G1200" s="170">
        <f t="shared" si="372"/>
        <v>-31.820710409178133</v>
      </c>
      <c r="H1200" s="170">
        <f t="shared" si="373"/>
        <v>91.395897864280187</v>
      </c>
      <c r="I1200" s="170">
        <f t="shared" si="374"/>
        <v>-87.342821709168661</v>
      </c>
      <c r="J1200" s="170">
        <f t="shared" si="375"/>
        <v>-168.63399599123363</v>
      </c>
      <c r="K1200" s="170" t="str">
        <f t="shared" si="361"/>
        <v>1+65.2649812523101i</v>
      </c>
      <c r="L1200" s="170" t="str">
        <f t="shared" si="362"/>
        <v>1-9.51142239140225i</v>
      </c>
      <c r="M1200" s="170" t="str">
        <f t="shared" si="379"/>
        <v>621.76280405767+55.7535588609078i</v>
      </c>
      <c r="N1200" s="170" t="str">
        <f t="shared" si="363"/>
        <v>1+62391.4625114139i</v>
      </c>
      <c r="O1200" s="170" t="str">
        <f t="shared" si="364"/>
        <v>-1076.62472582019+91.2615465476956i</v>
      </c>
      <c r="P1200" s="170" t="str">
        <f t="shared" si="380"/>
        <v>-5695017.98489003-67172099.9583251i</v>
      </c>
      <c r="Q1200" s="170" t="str">
        <f t="shared" si="365"/>
        <v>-0.000289919639884297+0.00164924732071279i</v>
      </c>
      <c r="R1200" s="170" t="str">
        <f t="shared" si="366"/>
        <v>10000-2.97170899796082i</v>
      </c>
      <c r="S1200" s="170" t="str">
        <f t="shared" si="367"/>
        <v>-243.680137832787i</v>
      </c>
      <c r="T1200" s="170" t="str">
        <f t="shared" si="376"/>
        <v>5.93439064425928-243.533764991565i</v>
      </c>
      <c r="U1200" s="170" t="str">
        <f t="shared" si="368"/>
        <v>-0.000624672699395715+0.0256351331570069i</v>
      </c>
      <c r="V1200" s="170"/>
    </row>
    <row r="1201" spans="1:22" x14ac:dyDescent="0.2">
      <c r="A1201" s="8"/>
      <c r="B1201" s="170">
        <f t="shared" si="377"/>
        <v>6.8199999999998759</v>
      </c>
      <c r="C1201" s="170">
        <f t="shared" si="378"/>
        <v>6606934.4800740862</v>
      </c>
      <c r="D1201" s="170">
        <f t="shared" si="369"/>
        <v>6606.9344800740864</v>
      </c>
      <c r="E1201" s="170">
        <f t="shared" si="370"/>
        <v>-55.62269248251296</v>
      </c>
      <c r="F1201" s="170">
        <f t="shared" si="371"/>
        <v>-260.14337054582779</v>
      </c>
      <c r="G1201" s="170">
        <f t="shared" si="372"/>
        <v>-31.920650311993626</v>
      </c>
      <c r="H1201" s="170">
        <f t="shared" si="373"/>
        <v>91.379925597709445</v>
      </c>
      <c r="I1201" s="170">
        <f t="shared" si="374"/>
        <v>-87.543342794506586</v>
      </c>
      <c r="J1201" s="170">
        <f t="shared" si="375"/>
        <v>-168.76344494811835</v>
      </c>
      <c r="K1201" s="170" t="str">
        <f t="shared" si="361"/>
        <v>1+66.0207141174944i</v>
      </c>
      <c r="L1201" s="170" t="str">
        <f t="shared" si="362"/>
        <v>1-9.62155947193007i</v>
      </c>
      <c r="M1201" s="170" t="str">
        <f t="shared" si="379"/>
        <v>636.222227260766+56.3991546455643i</v>
      </c>
      <c r="N1201" s="170" t="str">
        <f t="shared" si="363"/>
        <v>1+63113.9215977729i</v>
      </c>
      <c r="O1201" s="170" t="str">
        <f t="shared" si="364"/>
        <v>-1101.72583024026+92.3183054516322i</v>
      </c>
      <c r="P1201" s="170" t="str">
        <f t="shared" si="380"/>
        <v>-5827672.01814381-69534145.3537196i</v>
      </c>
      <c r="Q1201" s="170" t="str">
        <f t="shared" si="365"/>
        <v>-0.000283352423995353+0.00163082384608764i</v>
      </c>
      <c r="R1201" s="170" t="str">
        <f t="shared" si="366"/>
        <v>10000-2.93769212635404i</v>
      </c>
      <c r="S1201" s="170" t="str">
        <f t="shared" si="367"/>
        <v>-240.890754361031i</v>
      </c>
      <c r="T1201" s="170" t="str">
        <f t="shared" si="376"/>
        <v>5.79938768364253-240.749348792083i</v>
      </c>
      <c r="U1201" s="170" t="str">
        <f t="shared" si="368"/>
        <v>-0.000610461861436057+0.0253420367149561i</v>
      </c>
      <c r="V1201" s="170"/>
    </row>
    <row r="1202" spans="1:22" x14ac:dyDescent="0.2">
      <c r="A1202" s="8"/>
      <c r="B1202" s="170">
        <f t="shared" si="377"/>
        <v>6.8249999999998758</v>
      </c>
      <c r="C1202" s="170">
        <f t="shared" si="378"/>
        <v>6683439.17568425</v>
      </c>
      <c r="D1202" s="170">
        <f t="shared" si="369"/>
        <v>6683.4391756842497</v>
      </c>
      <c r="E1202" s="170">
        <f t="shared" si="370"/>
        <v>-55.723260638691571</v>
      </c>
      <c r="F1202" s="170">
        <f t="shared" si="371"/>
        <v>-260.25557019010409</v>
      </c>
      <c r="G1202" s="170">
        <f t="shared" si="372"/>
        <v>-32.020591581984327</v>
      </c>
      <c r="H1202" s="170">
        <f t="shared" si="373"/>
        <v>91.364135945491228</v>
      </c>
      <c r="I1202" s="170">
        <f t="shared" si="374"/>
        <v>-87.743852220675905</v>
      </c>
      <c r="J1202" s="170">
        <f t="shared" si="375"/>
        <v>-168.89143424461287</v>
      </c>
      <c r="K1202" s="170" t="str">
        <f t="shared" si="361"/>
        <v>1+66.7851979568237i</v>
      </c>
      <c r="L1202" s="170" t="str">
        <f t="shared" si="362"/>
        <v>1-9.73297187974417i</v>
      </c>
      <c r="M1202" s="170" t="str">
        <f t="shared" si="379"/>
        <v>651.018453696913+57.0522260770795i</v>
      </c>
      <c r="N1202" s="170" t="str">
        <f t="shared" si="363"/>
        <v>1+63844.7463660772i</v>
      </c>
      <c r="O1202" s="170" t="str">
        <f t="shared" si="364"/>
        <v>-1127.41161449184+93.3873010469607i</v>
      </c>
      <c r="P1202" s="170" t="str">
        <f t="shared" si="380"/>
        <v>-5963415.96077019-71979215.1901001i</v>
      </c>
      <c r="Q1202" s="170" t="str">
        <f t="shared" si="365"/>
        <v>-0.00027693325579172+0.00161259590701076i</v>
      </c>
      <c r="R1202" s="170" t="str">
        <f t="shared" si="366"/>
        <v>10000-2.90406464265661i</v>
      </c>
      <c r="S1202" s="170" t="str">
        <f t="shared" si="367"/>
        <v>-238.133300697842i</v>
      </c>
      <c r="T1202" s="170" t="str">
        <f t="shared" si="376"/>
        <v>5.66745415528401-237.996693876064i</v>
      </c>
      <c r="U1202" s="170" t="str">
        <f t="shared" si="368"/>
        <v>-0.000596574121608844+0.0250522835659015i</v>
      </c>
      <c r="V1202" s="170"/>
    </row>
    <row r="1203" spans="1:22" x14ac:dyDescent="0.2">
      <c r="A1203" s="8"/>
      <c r="B1203" s="170">
        <f t="shared" si="377"/>
        <v>6.8299999999998757</v>
      </c>
      <c r="C1203" s="170">
        <f t="shared" si="378"/>
        <v>6760829.7539178878</v>
      </c>
      <c r="D1203" s="170">
        <f t="shared" si="369"/>
        <v>6760.8297539178875</v>
      </c>
      <c r="E1203" s="170">
        <f t="shared" si="370"/>
        <v>-55.823816056014472</v>
      </c>
      <c r="F1203" s="170">
        <f t="shared" si="371"/>
        <v>-260.36650667169124</v>
      </c>
      <c r="G1203" s="170">
        <f t="shared" si="372"/>
        <v>-32.120534188065662</v>
      </c>
      <c r="H1203" s="170">
        <f t="shared" si="373"/>
        <v>91.348526824674309</v>
      </c>
      <c r="I1203" s="170">
        <f t="shared" si="374"/>
        <v>-87.944350244080141</v>
      </c>
      <c r="J1203" s="170">
        <f t="shared" si="375"/>
        <v>-169.01797984701693</v>
      </c>
      <c r="K1203" s="170" t="str">
        <f t="shared" si="361"/>
        <v>1+67.5585341018029i</v>
      </c>
      <c r="L1203" s="170" t="str">
        <f t="shared" si="362"/>
        <v>1-9.84567438243853i</v>
      </c>
      <c r="M1203" s="170" t="str">
        <f t="shared" si="379"/>
        <v>666.159328521221+57.7128597193644i</v>
      </c>
      <c r="N1203" s="170" t="str">
        <f t="shared" si="363"/>
        <v>1+64584.0336863579i</v>
      </c>
      <c r="O1203" s="170" t="str">
        <f t="shared" si="364"/>
        <v>-1153.69569751771+94.4686750278892i</v>
      </c>
      <c r="P1203" s="170" t="str">
        <f t="shared" si="380"/>
        <v>-6102321.78600431-74510227.3236149i</v>
      </c>
      <c r="Q1203" s="170" t="str">
        <f t="shared" si="365"/>
        <v>-0.000270658829655241+0.00159456178092237i</v>
      </c>
      <c r="R1203" s="170" t="str">
        <f t="shared" si="366"/>
        <v>10000-2.87082208958199i</v>
      </c>
      <c r="S1203" s="170" t="str">
        <f t="shared" si="367"/>
        <v>-235.407411345724i</v>
      </c>
      <c r="T1203" s="170" t="str">
        <f t="shared" si="376"/>
        <v>5.53852035272596-235.275440461175i</v>
      </c>
      <c r="U1203" s="170" t="str">
        <f t="shared" si="368"/>
        <v>-0.000583002142392207+0.0247658358380185i</v>
      </c>
      <c r="V1203" s="170"/>
    </row>
    <row r="1204" spans="1:22" x14ac:dyDescent="0.2">
      <c r="A1204" s="8"/>
      <c r="B1204" s="170">
        <f t="shared" si="377"/>
        <v>6.8349999999998756</v>
      </c>
      <c r="C1204" s="170">
        <f t="shared" si="378"/>
        <v>6839116.4728123406</v>
      </c>
      <c r="D1204" s="170">
        <f t="shared" si="369"/>
        <v>6839.1164728123404</v>
      </c>
      <c r="E1204" s="170">
        <f t="shared" si="370"/>
        <v>-55.924359015825182</v>
      </c>
      <c r="F1204" s="170">
        <f t="shared" si="371"/>
        <v>-260.47619373946804</v>
      </c>
      <c r="G1204" s="170">
        <f t="shared" si="372"/>
        <v>-32.220478099859179</v>
      </c>
      <c r="H1204" s="170">
        <f t="shared" si="373"/>
        <v>91.333096175899286</v>
      </c>
      <c r="I1204" s="170">
        <f t="shared" si="374"/>
        <v>-88.144837115684368</v>
      </c>
      <c r="J1204" s="170">
        <f t="shared" si="375"/>
        <v>-169.14309756356874</v>
      </c>
      <c r="K1204" s="170" t="str">
        <f t="shared" si="361"/>
        <v>1+68.3408250573005i</v>
      </c>
      <c r="L1204" s="170" t="str">
        <f t="shared" si="362"/>
        <v>1-9.95968191860784i</v>
      </c>
      <c r="M1204" s="170" t="str">
        <f t="shared" si="379"/>
        <v>681.652879625937+58.3811431386927i</v>
      </c>
      <c r="N1204" s="170" t="str">
        <f t="shared" si="363"/>
        <v>1+65331.8815503488i</v>
      </c>
      <c r="O1204" s="170" t="str">
        <f t="shared" si="364"/>
        <v>-1180.59201548661+95.5625707293679i</v>
      </c>
      <c r="P1204" s="170" t="str">
        <f t="shared" si="380"/>
        <v>-6244463.14355338-77130202.152488i</v>
      </c>
      <c r="Q1204" s="170" t="str">
        <f t="shared" si="365"/>
        <v>-0.000264525912347367+0.00157671974778395i</v>
      </c>
      <c r="R1204" s="170" t="str">
        <f t="shared" si="366"/>
        <v>10000-2.83796006086578i</v>
      </c>
      <c r="S1204" s="170" t="str">
        <f t="shared" si="367"/>
        <v>-232.712724990994i</v>
      </c>
      <c r="T1204" s="170" t="str">
        <f t="shared" si="376"/>
        <v>5.41251814892565-232.585232755211i</v>
      </c>
      <c r="U1204" s="170" t="str">
        <f t="shared" si="368"/>
        <v>-0.00056973875251849+0.0244826560794959i</v>
      </c>
      <c r="V1204" s="170"/>
    </row>
    <row r="1205" spans="1:22" x14ac:dyDescent="0.2">
      <c r="A1205" s="8"/>
      <c r="B1205" s="170">
        <f t="shared" si="377"/>
        <v>6.8399999999998755</v>
      </c>
      <c r="C1205" s="170">
        <f t="shared" si="378"/>
        <v>6918309.7091873894</v>
      </c>
      <c r="D1205" s="170">
        <f t="shared" si="369"/>
        <v>6918.3097091873897</v>
      </c>
      <c r="E1205" s="170">
        <f t="shared" si="370"/>
        <v>-56.02488979344475</v>
      </c>
      <c r="F1205" s="170">
        <f t="shared" si="371"/>
        <v>-260.58464500858025</v>
      </c>
      <c r="G1205" s="170">
        <f t="shared" si="372"/>
        <v>-32.320423287676128</v>
      </c>
      <c r="H1205" s="170">
        <f t="shared" si="373"/>
        <v>91.31784196313707</v>
      </c>
      <c r="I1205" s="170">
        <f t="shared" si="374"/>
        <v>-88.345313081120878</v>
      </c>
      <c r="J1205" s="170">
        <f t="shared" si="375"/>
        <v>-169.26680304544317</v>
      </c>
      <c r="K1205" s="170" t="str">
        <f t="shared" si="361"/>
        <v>1+69.1321745151353i</v>
      </c>
      <c r="L1205" s="170" t="str">
        <f t="shared" si="362"/>
        <v>1-10.0750095998275i</v>
      </c>
      <c r="M1205" s="170" t="str">
        <f t="shared" si="379"/>
        <v>697.507321896938+59.0571649153078i</v>
      </c>
      <c r="N1205" s="170" t="str">
        <f t="shared" si="363"/>
        <v>1+66088.3890844742i</v>
      </c>
      <c r="O1205" s="170" t="str">
        <f t="shared" si="364"/>
        <v>-1208.11482918234+96.6691331460869i</v>
      </c>
      <c r="P1205" s="170" t="str">
        <f t="shared" si="380"/>
        <v>-6389915.39864662-79842266.2205924i</v>
      </c>
      <c r="Q1205" s="170" t="str">
        <f t="shared" si="365"/>
        <v>-0.00025853134148851+0.00155906809061602i</v>
      </c>
      <c r="R1205" s="170" t="str">
        <f t="shared" si="366"/>
        <v>10000-2.80547420068166i</v>
      </c>
      <c r="S1205" s="170" t="str">
        <f t="shared" si="367"/>
        <v>-230.048884455896i</v>
      </c>
      <c r="T1205" s="170" t="str">
        <f t="shared" si="376"/>
        <v>5.28938096063144-229.925718914768i</v>
      </c>
      <c r="U1205" s="170" t="str">
        <f t="shared" si="368"/>
        <v>-0.000556776943224363+0.0242027072541861i</v>
      </c>
      <c r="V1205" s="170"/>
    </row>
    <row r="1206" spans="1:22" x14ac:dyDescent="0.2">
      <c r="A1206" s="8"/>
      <c r="B1206" s="170">
        <f t="shared" si="377"/>
        <v>6.8449999999998754</v>
      </c>
      <c r="C1206" s="170">
        <f t="shared" si="378"/>
        <v>6998419.9600207359</v>
      </c>
      <c r="D1206" s="170">
        <f t="shared" si="369"/>
        <v>6998.4199600207357</v>
      </c>
      <c r="E1206" s="170">
        <f t="shared" si="370"/>
        <v>-56.125408658291988</v>
      </c>
      <c r="F1206" s="170">
        <f t="shared" si="371"/>
        <v>-260.69187396119446</v>
      </c>
      <c r="G1206" s="170">
        <f t="shared" si="372"/>
        <v>-32.420369722502045</v>
      </c>
      <c r="H1206" s="170">
        <f t="shared" si="373"/>
        <v>91.302762173429983</v>
      </c>
      <c r="I1206" s="170">
        <f t="shared" si="374"/>
        <v>-88.545778380794033</v>
      </c>
      <c r="J1206" s="170">
        <f t="shared" si="375"/>
        <v>-169.38911178776448</v>
      </c>
      <c r="K1206" s="170" t="str">
        <f t="shared" si="361"/>
        <v>1+69.9326873678206i</v>
      </c>
      <c r="L1206" s="170" t="str">
        <f t="shared" si="362"/>
        <v>1-10.1916727126567i</v>
      </c>
      <c r="M1206" s="170" t="str">
        <f t="shared" si="379"/>
        <v>713.731061569369+59.7410146551639i</v>
      </c>
      <c r="N1206" s="170" t="str">
        <f t="shared" si="363"/>
        <v>1+66853.6565629882i</v>
      </c>
      <c r="O1206" s="170" t="str">
        <f t="shared" si="364"/>
        <v>-1236.27873156503+97.788508951696i</v>
      </c>
      <c r="P1206" s="170" t="str">
        <f t="shared" si="380"/>
        <v>-6538755.67199495-82649655.9476662i</v>
      </c>
      <c r="Q1206" s="170" t="str">
        <f t="shared" si="365"/>
        <v>-0.00025267202406642+0.00154160509601143i</v>
      </c>
      <c r="R1206" s="170" t="str">
        <f t="shared" si="366"/>
        <v>10000-2.77336020306406i</v>
      </c>
      <c r="S1206" s="170" t="str">
        <f t="shared" si="367"/>
        <v>-227.415536651253i</v>
      </c>
      <c r="T1206" s="170" t="str">
        <f t="shared" si="376"/>
        <v>5.1690437135548-227.296551004232i</v>
      </c>
      <c r="U1206" s="170" t="str">
        <f t="shared" si="368"/>
        <v>-0.000544109864584717+0.0239259527372876i</v>
      </c>
      <c r="V1206" s="170"/>
    </row>
    <row r="1207" spans="1:22" x14ac:dyDescent="0.2">
      <c r="A1207" s="8"/>
      <c r="B1207" s="170">
        <f t="shared" si="377"/>
        <v>6.8499999999998753</v>
      </c>
      <c r="C1207" s="170">
        <f t="shared" si="378"/>
        <v>7079457.8438393567</v>
      </c>
      <c r="D1207" s="170">
        <f t="shared" si="369"/>
        <v>7079.4578438393564</v>
      </c>
      <c r="E1207" s="170">
        <f t="shared" si="370"/>
        <v>-56.225915874001814</v>
      </c>
      <c r="F1207" s="170">
        <f t="shared" si="371"/>
        <v>-260.79789394726828</v>
      </c>
      <c r="G1207" s="170">
        <f t="shared" si="372"/>
        <v>-32.520317375981826</v>
      </c>
      <c r="H1207" s="170">
        <f t="shared" si="373"/>
        <v>91.287854816635772</v>
      </c>
      <c r="I1207" s="170">
        <f t="shared" si="374"/>
        <v>-88.746233249983646</v>
      </c>
      <c r="J1207" s="170">
        <f t="shared" si="375"/>
        <v>-169.51003913063249</v>
      </c>
      <c r="K1207" s="170" t="str">
        <f t="shared" si="361"/>
        <v>1+70.7424697224681i</v>
      </c>
      <c r="L1207" s="170" t="str">
        <f t="shared" si="362"/>
        <v>1-10.3096867206648i</v>
      </c>
      <c r="M1207" s="170" t="str">
        <f t="shared" si="379"/>
        <v>730.332700684761+60.4327830018033i</v>
      </c>
      <c r="N1207" s="170" t="str">
        <f t="shared" si="363"/>
        <v>1+67627.7854212663i</v>
      </c>
      <c r="O1207" s="170" t="str">
        <f t="shared" si="364"/>
        <v>-1265.09865550852+98.9208465182459i</v>
      </c>
      <c r="P1207" s="170" t="str">
        <f t="shared" si="380"/>
        <v>-6691062.88068146-85555721.4906162i</v>
      </c>
      <c r="Q1207" s="170" t="str">
        <f t="shared" si="365"/>
        <v>-0.000246944934973186+0.00152432905462505i</v>
      </c>
      <c r="R1207" s="170" t="str">
        <f t="shared" si="366"/>
        <v>10000-2.74161381133736i</v>
      </c>
      <c r="S1207" s="170" t="str">
        <f t="shared" si="367"/>
        <v>-224.812332529664i</v>
      </c>
      <c r="T1207" s="170" t="str">
        <f t="shared" si="376"/>
        <v>5.05144280832113-224.697384955089i</v>
      </c>
      <c r="U1207" s="170" t="str">
        <f t="shared" si="368"/>
        <v>-0.000531730821928541+0.023652356311062i</v>
      </c>
      <c r="V1207" s="170"/>
    </row>
    <row r="1208" spans="1:22" x14ac:dyDescent="0.2">
      <c r="A1208" s="8"/>
      <c r="B1208" s="170">
        <f t="shared" si="377"/>
        <v>6.8549999999998752</v>
      </c>
      <c r="C1208" s="170">
        <f t="shared" si="378"/>
        <v>7161434.1021269737</v>
      </c>
      <c r="D1208" s="170">
        <f t="shared" si="369"/>
        <v>7161.4341021269738</v>
      </c>
      <c r="E1208" s="170">
        <f t="shared" si="370"/>
        <v>-56.326411698541719</v>
      </c>
      <c r="F1208" s="170">
        <f t="shared" si="371"/>
        <v>-260.90271818533529</v>
      </c>
      <c r="G1208" s="170">
        <f t="shared" si="372"/>
        <v>-32.620266220404048</v>
      </c>
      <c r="H1208" s="170">
        <f t="shared" si="373"/>
        <v>91.273117925173963</v>
      </c>
      <c r="I1208" s="170">
        <f t="shared" si="374"/>
        <v>-88.946677918945767</v>
      </c>
      <c r="J1208" s="170">
        <f t="shared" si="375"/>
        <v>-169.62960026016134</v>
      </c>
      <c r="K1208" s="170" t="str">
        <f t="shared" si="361"/>
        <v>1+71.5616289148516i</v>
      </c>
      <c r="L1208" s="170" t="str">
        <f t="shared" si="362"/>
        <v>1-10.4290672664806i</v>
      </c>
      <c r="M1208" s="170" t="str">
        <f t="shared" si="379"/>
        <v>747.32104165191+61.132561648371i</v>
      </c>
      <c r="N1208" s="170" t="str">
        <f t="shared" si="363"/>
        <v>1+68410.8782692501i</v>
      </c>
      <c r="O1208" s="170" t="str">
        <f t="shared" si="364"/>
        <v>-1294.58988171794+100.066295935854i</v>
      </c>
      <c r="P1208" s="170" t="str">
        <f t="shared" si="380"/>
        <v>-6846917.78000418-88563930.7405129i</v>
      </c>
      <c r="Q1208" s="170" t="str">
        <f t="shared" si="365"/>
        <v>-0.00024134711557045+0.00150723826164066i</v>
      </c>
      <c r="R1208" s="170" t="str">
        <f t="shared" si="366"/>
        <v>10000-2.71023081755176i</v>
      </c>
      <c r="S1208" s="170" t="str">
        <f t="shared" si="367"/>
        <v>-222.238927039245i</v>
      </c>
      <c r="T1208" s="170" t="str">
        <f t="shared" si="376"/>
        <v>4.93651608718251-222.127880525589i</v>
      </c>
      <c r="U1208" s="170" t="str">
        <f t="shared" si="368"/>
        <v>-0.000519633272335002+0.0233818821605883i</v>
      </c>
      <c r="V1208" s="170"/>
    </row>
    <row r="1209" spans="1:22" x14ac:dyDescent="0.2">
      <c r="A1209" s="8"/>
      <c r="B1209" s="170">
        <f t="shared" si="377"/>
        <v>6.8599999999998751</v>
      </c>
      <c r="C1209" s="170">
        <f t="shared" si="378"/>
        <v>7244359.6007478302</v>
      </c>
      <c r="D1209" s="170">
        <f t="shared" si="369"/>
        <v>7244.35960074783</v>
      </c>
      <c r="E1209" s="170">
        <f t="shared" si="370"/>
        <v>-56.426896384326199</v>
      </c>
      <c r="F1209" s="170">
        <f t="shared" si="371"/>
        <v>-261.00635976330602</v>
      </c>
      <c r="G1209" s="170">
        <f t="shared" si="372"/>
        <v>-32.720216228687093</v>
      </c>
      <c r="H1209" s="170">
        <f t="shared" si="373"/>
        <v>91.258549553775083</v>
      </c>
      <c r="I1209" s="170">
        <f t="shared" si="374"/>
        <v>-89.147112613013292</v>
      </c>
      <c r="J1209" s="170">
        <f t="shared" si="375"/>
        <v>-169.74781020953094</v>
      </c>
      <c r="K1209" s="170" t="str">
        <f t="shared" si="361"/>
        <v>1+72.390273523635i</v>
      </c>
      <c r="L1209" s="170" t="str">
        <f t="shared" si="362"/>
        <v>1-10.5498301738662i</v>
      </c>
      <c r="M1209" s="170" t="str">
        <f t="shared" si="379"/>
        <v>764.705091914072+61.8404433497688i</v>
      </c>
      <c r="N1209" s="170" t="str">
        <f t="shared" si="363"/>
        <v>1+69203.0389050483i</v>
      </c>
      <c r="O1209" s="170" t="str">
        <f t="shared" si="364"/>
        <v>-1324.76804683182+101.225009032601i</v>
      </c>
      <c r="P1209" s="170" t="str">
        <f t="shared" si="380"/>
        <v>-7006403.00629378-91677873.4600583i</v>
      </c>
      <c r="Q1209" s="170" t="str">
        <f t="shared" si="365"/>
        <v>-0.000235875672282356+0.00149033101721588i</v>
      </c>
      <c r="R1209" s="170" t="str">
        <f t="shared" si="366"/>
        <v>10000-2.6792070619254i</v>
      </c>
      <c r="S1209" s="170" t="str">
        <f t="shared" si="367"/>
        <v>-219.694979077883i</v>
      </c>
      <c r="T1209" s="170" t="str">
        <f t="shared" si="376"/>
        <v>4.82420280147462-219.587701260708i</v>
      </c>
      <c r="U1209" s="170" t="str">
        <f t="shared" si="368"/>
        <v>-0.000507810821207855+0.0231144948695482i</v>
      </c>
      <c r="V1209" s="170"/>
    </row>
    <row r="1210" spans="1:22" x14ac:dyDescent="0.2">
      <c r="A1210" s="8"/>
      <c r="B1210" s="170">
        <f t="shared" si="377"/>
        <v>6.864999999999875</v>
      </c>
      <c r="C1210" s="170">
        <f t="shared" si="378"/>
        <v>7328245.3313869461</v>
      </c>
      <c r="D1210" s="170">
        <f t="shared" si="369"/>
        <v>7328.2453313869464</v>
      </c>
      <c r="E1210" s="170">
        <f t="shared" si="370"/>
        <v>-56.527370178328823</v>
      </c>
      <c r="F1210" s="170">
        <f t="shared" si="371"/>
        <v>-261.10883163928071</v>
      </c>
      <c r="G1210" s="170">
        <f t="shared" si="372"/>
        <v>-32.820167374364416</v>
      </c>
      <c r="H1210" s="170">
        <f t="shared" si="373"/>
        <v>91.24414777923252</v>
      </c>
      <c r="I1210" s="170">
        <f t="shared" si="374"/>
        <v>-89.34753755269324</v>
      </c>
      <c r="J1210" s="170">
        <f t="shared" si="375"/>
        <v>-169.86468386004819</v>
      </c>
      <c r="K1210" s="170" t="str">
        <f t="shared" si="361"/>
        <v>1+73.2285133847635i</v>
      </c>
      <c r="L1210" s="170" t="str">
        <f t="shared" si="362"/>
        <v>1-10.6719914498142i</v>
      </c>
      <c r="M1210" s="170" t="str">
        <f t="shared" si="379"/>
        <v>782.494068724801+62.5565219349493i</v>
      </c>
      <c r="N1210" s="170" t="str">
        <f t="shared" si="363"/>
        <v>1+70004.3723286953i</v>
      </c>
      <c r="O1210" s="170" t="str">
        <f t="shared" si="364"/>
        <v>-1355.64915171275+102.397139394652i</v>
      </c>
      <c r="P1210" s="170" t="str">
        <f t="shared" si="380"/>
        <v>-7169603.12072825-94901265.5664399i</v>
      </c>
      <c r="Q1210" s="170" t="str">
        <f t="shared" si="365"/>
        <v>-0.000230527775215921+0.00147360562690596i</v>
      </c>
      <c r="R1210" s="170" t="str">
        <f t="shared" si="366"/>
        <v>10000-2.64853843229308i</v>
      </c>
      <c r="S1210" s="170" t="str">
        <f t="shared" si="367"/>
        <v>-217.180151448032i</v>
      </c>
      <c r="T1210" s="170" t="str">
        <f t="shared" si="376"/>
        <v>4.71444357980316-217.076514452466i</v>
      </c>
      <c r="U1210" s="170" t="str">
        <f t="shared" si="368"/>
        <v>-0.000496257218926649+0.0228501594160491i</v>
      </c>
      <c r="V1210" s="170"/>
    </row>
    <row r="1211" spans="1:22" x14ac:dyDescent="0.2">
      <c r="A1211" s="8"/>
      <c r="B1211" s="170">
        <f t="shared" si="377"/>
        <v>6.8699999999998749</v>
      </c>
      <c r="C1211" s="170">
        <f t="shared" si="378"/>
        <v>7413102.4130070554</v>
      </c>
      <c r="D1211" s="170">
        <f t="shared" si="369"/>
        <v>7413.1024130070555</v>
      </c>
      <c r="E1211" s="170">
        <f t="shared" si="370"/>
        <v>-56.627833322192913</v>
      </c>
      <c r="F1211" s="170">
        <f t="shared" si="371"/>
        <v>-261.21014664237572</v>
      </c>
      <c r="G1211" s="170">
        <f t="shared" si="372"/>
        <v>-32.920119631570778</v>
      </c>
      <c r="H1211" s="170">
        <f t="shared" si="373"/>
        <v>91.229910700156779</v>
      </c>
      <c r="I1211" s="170">
        <f t="shared" si="374"/>
        <v>-89.547952953763684</v>
      </c>
      <c r="J1211" s="170">
        <f t="shared" si="375"/>
        <v>-169.98023594221894</v>
      </c>
      <c r="K1211" s="170" t="str">
        <f t="shared" si="361"/>
        <v>1+74.0764596060227i</v>
      </c>
      <c r="L1211" s="170" t="str">
        <f t="shared" si="362"/>
        <v>1-10.7955672866694i</v>
      </c>
      <c r="M1211" s="170" t="str">
        <f t="shared" si="379"/>
        <v>800.697404035066+63.2808923193533i</v>
      </c>
      <c r="N1211" s="170" t="str">
        <f t="shared" si="363"/>
        <v>1+70814.9847560683i</v>
      </c>
      <c r="O1211" s="170" t="str">
        <f t="shared" si="364"/>
        <v>-1387.24956993129+103.582842386617i</v>
      </c>
      <c r="P1211" s="170" t="str">
        <f t="shared" si="380"/>
        <v>-7336604.65416844-98237953.5647042i</v>
      </c>
      <c r="Q1211" s="170" t="str">
        <f t="shared" si="365"/>
        <v>-0.000225300656808304+0.00145706040206704i</v>
      </c>
      <c r="R1211" s="170" t="str">
        <f t="shared" si="366"/>
        <v>10000-2.61822086356116i</v>
      </c>
      <c r="S1211" s="170" t="str">
        <f t="shared" si="367"/>
        <v>-214.694110812015i</v>
      </c>
      <c r="T1211" s="170" t="str">
        <f t="shared" si="376"/>
        <v>4.60718039694196-214.593991100564i</v>
      </c>
      <c r="U1211" s="170" t="str">
        <f t="shared" si="368"/>
        <v>-0.000484966357572839+0.0225888411684805i</v>
      </c>
      <c r="V1211" s="170"/>
    </row>
    <row r="1212" spans="1:22" x14ac:dyDescent="0.2">
      <c r="A1212" s="8"/>
      <c r="B1212" s="170">
        <f t="shared" si="377"/>
        <v>6.8749999999998748</v>
      </c>
      <c r="C1212" s="170">
        <f t="shared" si="378"/>
        <v>7498942.0933224009</v>
      </c>
      <c r="D1212" s="170">
        <f t="shared" si="369"/>
        <v>7498.942093322401</v>
      </c>
      <c r="E1212" s="170">
        <f t="shared" si="370"/>
        <v>-56.728286052339953</v>
      </c>
      <c r="F1212" s="170">
        <f t="shared" si="371"/>
        <v>-261.31031747356178</v>
      </c>
      <c r="G1212" s="170">
        <f t="shared" si="372"/>
        <v>-33.020072975028576</v>
      </c>
      <c r="H1212" s="170">
        <f t="shared" si="373"/>
        <v>91.215836436732531</v>
      </c>
      <c r="I1212" s="170">
        <f t="shared" si="374"/>
        <v>-89.748359027368537</v>
      </c>
      <c r="J1212" s="170">
        <f t="shared" si="375"/>
        <v>-170.09448103682925</v>
      </c>
      <c r="K1212" s="170" t="str">
        <f t="shared" si="361"/>
        <v>1+74.9342245817657i</v>
      </c>
      <c r="L1212" s="170" t="str">
        <f t="shared" si="362"/>
        <v>1-10.920574064275i</v>
      </c>
      <c r="M1212" s="170" t="str">
        <f t="shared" si="379"/>
        <v>819.324749494189+64.0136505174907i</v>
      </c>
      <c r="N1212" s="170" t="str">
        <f t="shared" si="363"/>
        <v>1+71634.9836329665i</v>
      </c>
      <c r="O1212" s="170" t="str">
        <f t="shared" si="364"/>
        <v>-1419.58605644745+104.782275172143i</v>
      </c>
      <c r="P1212" s="170" t="str">
        <f t="shared" si="380"/>
        <v>-7507496.1530379-101691919.136925i</v>
      </c>
      <c r="Q1212" s="170" t="str">
        <f t="shared" si="365"/>
        <v>-0.000220191610500611+0.00144069366023971i</v>
      </c>
      <c r="R1212" s="170" t="str">
        <f t="shared" si="366"/>
        <v>10000-2.58825033716875i</v>
      </c>
      <c r="S1212" s="170" t="str">
        <f t="shared" si="367"/>
        <v>-212.236527647838i</v>
      </c>
      <c r="T1212" s="170" t="str">
        <f t="shared" si="376"/>
        <v>4.50235654342815-212.139805873353i</v>
      </c>
      <c r="U1212" s="170" t="str">
        <f t="shared" si="368"/>
        <v>-0.00047393226772928+0.0223305058814056i</v>
      </c>
      <c r="V1212" s="170"/>
    </row>
    <row r="1213" spans="1:22" x14ac:dyDescent="0.2">
      <c r="A1213" s="8"/>
      <c r="B1213" s="170">
        <f t="shared" si="377"/>
        <v>6.8799999999998747</v>
      </c>
      <c r="C1213" s="170">
        <f t="shared" si="378"/>
        <v>7585775.7502896544</v>
      </c>
      <c r="D1213" s="170">
        <f t="shared" si="369"/>
        <v>7585.7757502896548</v>
      </c>
      <c r="E1213" s="170">
        <f t="shared" si="370"/>
        <v>-56.828728600076268</v>
      </c>
      <c r="F1213" s="170">
        <f t="shared" si="371"/>
        <v>-261.40935670651305</v>
      </c>
      <c r="G1213" s="170">
        <f t="shared" si="372"/>
        <v>-33.120027380034593</v>
      </c>
      <c r="H1213" s="170">
        <f t="shared" si="373"/>
        <v>91.201923130478022</v>
      </c>
      <c r="I1213" s="170">
        <f t="shared" si="374"/>
        <v>-89.94875598011086</v>
      </c>
      <c r="J1213" s="170">
        <f t="shared" si="375"/>
        <v>-170.20743357603504</v>
      </c>
      <c r="K1213" s="170" t="str">
        <f t="shared" si="361"/>
        <v>1+75.8019220078112i</v>
      </c>
      <c r="L1213" s="170" t="str">
        <f t="shared" si="362"/>
        <v>1-11.0470283521441i</v>
      </c>
      <c r="M1213" s="170" t="str">
        <f t="shared" si="379"/>
        <v>838.385981567306+64.7548936556671i</v>
      </c>
      <c r="N1213" s="170" t="str">
        <f t="shared" si="363"/>
        <v>1+72464.477649353i</v>
      </c>
      <c r="O1213" s="170" t="str">
        <f t="shared" si="364"/>
        <v>-1452.67575649442+105.995596734746i</v>
      </c>
      <c r="P1213" s="170" t="str">
        <f t="shared" si="380"/>
        <v>-7682368.22627133-105267283.89265i</v>
      </c>
      <c r="Q1213" s="170" t="str">
        <f t="shared" si="365"/>
        <v>-0.000215197989437798+0.00142450372551354i</v>
      </c>
      <c r="R1213" s="170" t="str">
        <f t="shared" si="366"/>
        <v>10000-2.55862288055504i</v>
      </c>
      <c r="S1213" s="170" t="str">
        <f t="shared" si="367"/>
        <v>-209.807076205513i</v>
      </c>
      <c r="T1213" s="170" t="str">
        <f t="shared" si="376"/>
        <v>4.39991659583867-209.713637069133i</v>
      </c>
      <c r="U1213" s="170" t="str">
        <f t="shared" si="368"/>
        <v>-0.00046314911535144+0.0220751196914877i</v>
      </c>
      <c r="V1213" s="170"/>
    </row>
    <row r="1214" spans="1:22" x14ac:dyDescent="0.2">
      <c r="A1214" s="8"/>
      <c r="B1214" s="170">
        <f t="shared" si="377"/>
        <v>6.8849999999998746</v>
      </c>
      <c r="C1214" s="170">
        <f t="shared" si="378"/>
        <v>7673614.8936159806</v>
      </c>
      <c r="D1214" s="170">
        <f t="shared" si="369"/>
        <v>7673.6148936159807</v>
      </c>
      <c r="E1214" s="170">
        <f t="shared" si="370"/>
        <v>-56.92916119169773</v>
      </c>
      <c r="F1214" s="170">
        <f t="shared" si="371"/>
        <v>-261.5072767884667</v>
      </c>
      <c r="G1214" s="170">
        <f t="shared" si="372"/>
        <v>-33.219982822446724</v>
      </c>
      <c r="H1214" s="170">
        <f t="shared" si="373"/>
        <v>91.188168944007231</v>
      </c>
      <c r="I1214" s="170">
        <f t="shared" si="374"/>
        <v>-90.149144014144454</v>
      </c>
      <c r="J1214" s="170">
        <f t="shared" si="375"/>
        <v>-170.31910784445947</v>
      </c>
      <c r="K1214" s="170" t="str">
        <f t="shared" si="361"/>
        <v>1+76.6796668965131i</v>
      </c>
      <c r="L1214" s="170" t="str">
        <f t="shared" si="362"/>
        <v>1-11.1749469116556i</v>
      </c>
      <c r="M1214" s="170" t="str">
        <f t="shared" si="379"/>
        <v>857.891206771969+65.5047199848575i</v>
      </c>
      <c r="N1214" s="170" t="str">
        <f t="shared" si="363"/>
        <v>1+73303.5767537612i</v>
      </c>
      <c r="O1214" s="170" t="str">
        <f t="shared" si="364"/>
        <v>-1486.53621466917+107.222967898887i</v>
      </c>
      <c r="P1214" s="170" t="str">
        <f t="shared" si="380"/>
        <v>-7861313.59335681-108968314.286279i</v>
      </c>
      <c r="Q1214" s="170" t="str">
        <f t="shared" si="365"/>
        <v>-0.00021031720519427+0.00140848892887326i</v>
      </c>
      <c r="R1214" s="170" t="str">
        <f t="shared" si="366"/>
        <v>10000-2.52933456663273i</v>
      </c>
      <c r="S1214" s="170" t="str">
        <f t="shared" si="367"/>
        <v>-207.405434463884i</v>
      </c>
      <c r="T1214" s="170" t="str">
        <f t="shared" si="376"/>
        <v>4.29980638773357-207.315166577796i</v>
      </c>
      <c r="U1214" s="170" t="str">
        <f t="shared" si="368"/>
        <v>-0.000452611198708797+0.0218226491134522i</v>
      </c>
      <c r="V1214" s="170"/>
    </row>
    <row r="1215" spans="1:22" x14ac:dyDescent="0.2">
      <c r="A1215" s="8"/>
      <c r="B1215" s="170">
        <f t="shared" si="377"/>
        <v>6.8899999999998744</v>
      </c>
      <c r="C1215" s="170">
        <f t="shared" si="378"/>
        <v>7762471.1662846832</v>
      </c>
      <c r="D1215" s="170">
        <f t="shared" si="369"/>
        <v>7762.471166284683</v>
      </c>
      <c r="E1215" s="170">
        <f t="shared" si="370"/>
        <v>-57.029584048592454</v>
      </c>
      <c r="F1215" s="170">
        <f t="shared" si="371"/>
        <v>-261.60409004109158</v>
      </c>
      <c r="G1215" s="170">
        <f t="shared" si="372"/>
        <v>-33.319939278671647</v>
      </c>
      <c r="H1215" s="170">
        <f t="shared" si="373"/>
        <v>91.174572060794404</v>
      </c>
      <c r="I1215" s="170">
        <f t="shared" si="374"/>
        <v>-90.349523327264109</v>
      </c>
      <c r="J1215" s="170">
        <f t="shared" si="375"/>
        <v>-170.42951798029719</v>
      </c>
      <c r="K1215" s="170" t="str">
        <f t="shared" si="361"/>
        <v>1+77.5675755920055i</v>
      </c>
      <c r="L1215" s="170" t="str">
        <f t="shared" si="362"/>
        <v>1-11.3043466982759i</v>
      </c>
      <c r="M1215" s="170" t="str">
        <f t="shared" si="379"/>
        <v>877.850767036754+66.2632288937296i</v>
      </c>
      <c r="N1215" s="170" t="str">
        <f t="shared" si="363"/>
        <v>1+74152.3921678683i</v>
      </c>
      <c r="O1215" s="170" t="str">
        <f t="shared" si="364"/>
        <v>-1521.1853842348+108.464551351283i</v>
      </c>
      <c r="P1215" s="170" t="str">
        <f t="shared" si="380"/>
        <v>-8044427.13349646-112799426.707257i</v>
      </c>
      <c r="Q1215" s="170" t="str">
        <f t="shared" si="365"/>
        <v>-0.000205546726524758+0.00139264760852728i</v>
      </c>
      <c r="R1215" s="170" t="str">
        <f t="shared" si="366"/>
        <v>10000-2.50038151326755i</v>
      </c>
      <c r="S1215" s="170" t="str">
        <f t="shared" si="367"/>
        <v>-205.031284087939i</v>
      </c>
      <c r="T1215" s="170" t="str">
        <f t="shared" si="376"/>
        <v>4.20197298125035-204.944079842778i</v>
      </c>
      <c r="U1215" s="170" t="str">
        <f t="shared" si="368"/>
        <v>-0.000442312945394774+0.0215730610360819i</v>
      </c>
      <c r="V1215" s="170"/>
    </row>
    <row r="1216" spans="1:22" x14ac:dyDescent="0.2">
      <c r="A1216" s="8"/>
      <c r="B1216" s="170">
        <f t="shared" si="377"/>
        <v>6.8949999999998743</v>
      </c>
      <c r="C1216" s="170">
        <f t="shared" si="378"/>
        <v>7852356.3460984575</v>
      </c>
      <c r="D1216" s="170">
        <f t="shared" si="369"/>
        <v>7852.3563460984578</v>
      </c>
      <c r="E1216" s="170">
        <f t="shared" si="370"/>
        <v>-57.129997387341788</v>
      </c>
      <c r="F1216" s="170">
        <f t="shared" si="371"/>
        <v>-261.6998086613666</v>
      </c>
      <c r="G1216" s="170">
        <f t="shared" si="372"/>
        <v>-33.419896725651903</v>
      </c>
      <c r="H1216" s="170">
        <f t="shared" si="373"/>
        <v>91.161130684941028</v>
      </c>
      <c r="I1216" s="170">
        <f t="shared" si="374"/>
        <v>-90.549894112993684</v>
      </c>
      <c r="J1216" s="170">
        <f t="shared" si="375"/>
        <v>-170.53867797642556</v>
      </c>
      <c r="K1216" s="170" t="str">
        <f t="shared" si="361"/>
        <v>1+78.4657657856243i</v>
      </c>
      <c r="L1216" s="170" t="str">
        <f t="shared" si="362"/>
        <v>1-11.4352448638066i</v>
      </c>
      <c r="M1216" s="170" t="str">
        <f t="shared" si="379"/>
        <v>898.275245184712+67.0305209218177i</v>
      </c>
      <c r="N1216" s="170" t="str">
        <f t="shared" si="363"/>
        <v>1+75011.0364012382i</v>
      </c>
      <c r="O1216" s="170" t="str">
        <f t="shared" si="364"/>
        <v>-1556.64163663966+109.720511662475i</v>
      </c>
      <c r="P1216" s="170" t="str">
        <f t="shared" si="380"/>
        <v>-8231805.93591303-116765192.749149i</v>
      </c>
      <c r="Q1216" s="170" t="str">
        <f t="shared" si="365"/>
        <v>-0.00020088407814004+0.00137697811021913i</v>
      </c>
      <c r="R1216" s="170" t="str">
        <f t="shared" si="366"/>
        <v>10000-2.47175988276364i</v>
      </c>
      <c r="S1216" s="170" t="str">
        <f t="shared" si="367"/>
        <v>-202.684310386619i</v>
      </c>
      <c r="T1216" s="170" t="str">
        <f t="shared" si="376"/>
        <v>4.10636463933615-202.600065823369i</v>
      </c>
      <c r="U1216" s="170" t="str">
        <f t="shared" si="368"/>
        <v>-0.000432248909403806+0.0213263227182494i</v>
      </c>
      <c r="V1216" s="170"/>
    </row>
    <row r="1217" spans="1:22" x14ac:dyDescent="0.2">
      <c r="A1217" s="8"/>
      <c r="B1217" s="170">
        <f t="shared" si="377"/>
        <v>6.8999999999998742</v>
      </c>
      <c r="C1217" s="170">
        <f t="shared" si="378"/>
        <v>7943282.3472405281</v>
      </c>
      <c r="D1217" s="170">
        <f t="shared" si="369"/>
        <v>7943.282347240528</v>
      </c>
      <c r="E1217" s="170">
        <f t="shared" si="370"/>
        <v>-57.230401419819678</v>
      </c>
      <c r="F1217" s="170">
        <f t="shared" si="371"/>
        <v>-261.7944447224661</v>
      </c>
      <c r="G1217" s="170">
        <f t="shared" si="372"/>
        <v>-33.51985514085429</v>
      </c>
      <c r="H1217" s="170">
        <f t="shared" si="373"/>
        <v>91.147843040945475</v>
      </c>
      <c r="I1217" s="170">
        <f t="shared" si="374"/>
        <v>-90.750256560673961</v>
      </c>
      <c r="J1217" s="170">
        <f t="shared" si="375"/>
        <v>-170.64660168152062</v>
      </c>
      <c r="K1217" s="170" t="str">
        <f t="shared" si="361"/>
        <v>1+79.3743565315069i</v>
      </c>
      <c r="L1217" s="170" t="str">
        <f t="shared" si="362"/>
        <v>1-11.5676587586578i</v>
      </c>
      <c r="M1217" s="170" t="str">
        <f t="shared" si="379"/>
        <v>919.175470544513+67.8066977728491i</v>
      </c>
      <c r="N1217" s="170" t="str">
        <f t="shared" si="363"/>
        <v>1+75879.6232662339i</v>
      </c>
      <c r="O1217" s="170" t="str">
        <f t="shared" si="364"/>
        <v>-1592.92377125809+110.991015308644i</v>
      </c>
      <c r="P1217" s="170" t="str">
        <f t="shared" si="380"/>
        <v>-8423549.35132797-120870344.663877i</v>
      </c>
      <c r="Q1217" s="170" t="str">
        <f t="shared" si="365"/>
        <v>-0.000196326839507132+0.00136147878752244i</v>
      </c>
      <c r="R1217" s="170" t="str">
        <f t="shared" si="366"/>
        <v>10000-2.44346588135487i</v>
      </c>
      <c r="S1217" s="170" t="str">
        <f t="shared" si="367"/>
        <v>-200.364202271099i</v>
      </c>
      <c r="T1217" s="170" t="str">
        <f t="shared" si="376"/>
        <v>4.01293079860259-200.282816957327i</v>
      </c>
      <c r="U1217" s="170" t="str">
        <f t="shared" si="368"/>
        <v>-0.000422413768273957+0.0210824017849818i</v>
      </c>
      <c r="V1217" s="170"/>
    </row>
    <row r="1218" spans="1:22" x14ac:dyDescent="0.2">
      <c r="A1218" s="8"/>
      <c r="B1218" s="170">
        <f t="shared" si="377"/>
        <v>6.9049999999998741</v>
      </c>
      <c r="C1218" s="170">
        <f t="shared" si="378"/>
        <v>8035261.2218538588</v>
      </c>
      <c r="D1218" s="170">
        <f t="shared" si="369"/>
        <v>8035.2612218538588</v>
      </c>
      <c r="E1218" s="170">
        <f t="shared" si="370"/>
        <v>-57.330796353289699</v>
      </c>
      <c r="F1218" s="170">
        <f t="shared" si="371"/>
        <v>-261.88801017465397</v>
      </c>
      <c r="G1218" s="170">
        <f t="shared" si="372"/>
        <v>-33.619814502257363</v>
      </c>
      <c r="H1218" s="170">
        <f t="shared" si="373"/>
        <v>91.134707373474825</v>
      </c>
      <c r="I1218" s="170">
        <f t="shared" si="374"/>
        <v>-90.950610855547069</v>
      </c>
      <c r="J1218" s="170">
        <f t="shared" si="375"/>
        <v>-170.75330280117913</v>
      </c>
      <c r="K1218" s="170" t="str">
        <f t="shared" si="361"/>
        <v>1+80.2934682623723i</v>
      </c>
      <c r="L1218" s="170" t="str">
        <f t="shared" si="362"/>
        <v>1-11.7016059341478i</v>
      </c>
      <c r="M1218" s="170" t="str">
        <f t="shared" si="379"/>
        <v>940.562524692284+68.5918623282245i</v>
      </c>
      <c r="N1218" s="170" t="str">
        <f t="shared" si="363"/>
        <v>1+76758.2678931036i</v>
      </c>
      <c r="O1218" s="170" t="str">
        <f t="shared" si="364"/>
        <v>-1630.05102535811+112.27623069367i</v>
      </c>
      <c r="P1218" s="170" t="str">
        <f t="shared" si="380"/>
        <v>-8619759.04463798-125119781.007635i</v>
      </c>
      <c r="Q1218" s="170" t="str">
        <f t="shared" si="365"/>
        <v>-0.000191872643673514+0.00134614800212015i</v>
      </c>
      <c r="R1218" s="170" t="str">
        <f t="shared" si="366"/>
        <v>10000-2.415495758702i</v>
      </c>
      <c r="S1218" s="170" t="str">
        <f t="shared" si="367"/>
        <v>-198.070652213564i</v>
      </c>
      <c r="T1218" s="170" t="str">
        <f t="shared" si="376"/>
        <v>3.92162204279077-197.992029123848i</v>
      </c>
      <c r="U1218" s="170" t="str">
        <f t="shared" si="368"/>
        <v>-0.000412802320293766+0.020841266223563i</v>
      </c>
      <c r="V1218" s="170"/>
    </row>
    <row r="1219" spans="1:22" x14ac:dyDescent="0.2">
      <c r="A1219" s="8"/>
      <c r="B1219" s="170">
        <f t="shared" si="377"/>
        <v>6.909999999999874</v>
      </c>
      <c r="C1219" s="170">
        <f t="shared" si="378"/>
        <v>8128305.161638651</v>
      </c>
      <c r="D1219" s="170">
        <f t="shared" si="369"/>
        <v>8128.305161638651</v>
      </c>
      <c r="E1219" s="170">
        <f t="shared" si="370"/>
        <v>-57.431182390501114</v>
      </c>
      <c r="F1219" s="170">
        <f t="shared" si="371"/>
        <v>-261.98051684618338</v>
      </c>
      <c r="G1219" s="170">
        <f t="shared" si="372"/>
        <v>-33.719774788340395</v>
      </c>
      <c r="H1219" s="170">
        <f t="shared" si="373"/>
        <v>91.121721947139378</v>
      </c>
      <c r="I1219" s="170">
        <f t="shared" si="374"/>
        <v>-91.150957178841509</v>
      </c>
      <c r="J1219" s="170">
        <f t="shared" si="375"/>
        <v>-170.858794899044</v>
      </c>
      <c r="K1219" s="170" t="str">
        <f t="shared" si="361"/>
        <v>1+81.2232228054851i</v>
      </c>
      <c r="L1219" s="170" t="str">
        <f t="shared" si="362"/>
        <v>1-11.8371041448296i</v>
      </c>
      <c r="M1219" s="170" t="str">
        <f t="shared" si="379"/>
        <v>962.447747327226+69.3861186606555i</v>
      </c>
      <c r="N1219" s="170" t="str">
        <f t="shared" si="363"/>
        <v>1+77647.0867452408i</v>
      </c>
      <c r="O1219" s="170" t="str">
        <f t="shared" si="364"/>
        <v>-1668.0430843013+113.576328171461i</v>
      </c>
      <c r="P1219" s="170" t="str">
        <f t="shared" si="380"/>
        <v>-8820539.04881967-129518572.485214i</v>
      </c>
      <c r="Q1219" s="170" t="str">
        <f t="shared" si="365"/>
        <v>-0.000187519176114996+0.00133098412406835i</v>
      </c>
      <c r="R1219" s="170" t="str">
        <f t="shared" si="366"/>
        <v>10000-2.38784580739557i</v>
      </c>
      <c r="S1219" s="170" t="str">
        <f t="shared" si="367"/>
        <v>-195.803356206437i</v>
      </c>
      <c r="T1219" s="170" t="str">
        <f t="shared" si="376"/>
        <v>3.83239007683135-195.727401606846i</v>
      </c>
      <c r="U1219" s="170" t="str">
        <f t="shared" si="368"/>
        <v>-0.000403409481771722+0.020602884379668i</v>
      </c>
      <c r="V1219" s="170"/>
    </row>
    <row r="1220" spans="1:22" x14ac:dyDescent="0.2">
      <c r="A1220" s="8"/>
      <c r="B1220" s="170">
        <f t="shared" si="377"/>
        <v>6.9149999999998739</v>
      </c>
      <c r="C1220" s="170">
        <f t="shared" si="378"/>
        <v>8222426.4994683424</v>
      </c>
      <c r="D1220" s="170">
        <f t="shared" si="369"/>
        <v>8222.4264994683417</v>
      </c>
      <c r="E1220" s="170">
        <f t="shared" si="370"/>
        <v>-57.531559729781783</v>
      </c>
      <c r="F1220" s="170">
        <f t="shared" si="371"/>
        <v>-262.07197644420341</v>
      </c>
      <c r="G1220" s="170">
        <f t="shared" si="372"/>
        <v>-33.819735978071606</v>
      </c>
      <c r="H1220" s="170">
        <f t="shared" si="373"/>
        <v>91.108885046269364</v>
      </c>
      <c r="I1220" s="170">
        <f t="shared" si="374"/>
        <v>-91.351295707853382</v>
      </c>
      <c r="J1220" s="170">
        <f t="shared" si="375"/>
        <v>-170.96309139793405</v>
      </c>
      <c r="K1220" s="170" t="str">
        <f t="shared" si="361"/>
        <v>1+82.1637433988028i</v>
      </c>
      <c r="L1220" s="170" t="str">
        <f t="shared" si="362"/>
        <v>1-11.9741713508443i</v>
      </c>
      <c r="M1220" s="170" t="str">
        <f t="shared" si="379"/>
        <v>984.842742284067+70.1895720479585i</v>
      </c>
      <c r="N1220" s="170" t="str">
        <f t="shared" si="363"/>
        <v>1+78546.1976346217i</v>
      </c>
      <c r="O1220" s="170" t="str">
        <f t="shared" si="364"/>
        <v>-1706.92009198017+114.89148006853i</v>
      </c>
      <c r="P1220" s="170" t="str">
        <f t="shared" si="380"/>
        <v>-9025995.82008894-134071967.999701i</v>
      </c>
      <c r="Q1220" s="170" t="str">
        <f t="shared" si="365"/>
        <v>-0.000183264173606852+0.00131598553204562i</v>
      </c>
      <c r="R1220" s="170" t="str">
        <f t="shared" si="366"/>
        <v>10000-2.36051236246449i</v>
      </c>
      <c r="S1220" s="170" t="str">
        <f t="shared" si="367"/>
        <v>-193.562013722088i</v>
      </c>
      <c r="T1220" s="170" t="str">
        <f t="shared" si="376"/>
        <v>3.74518770148784-193.488637058574i</v>
      </c>
      <c r="U1220" s="170" t="str">
        <f t="shared" si="368"/>
        <v>-0.000394230284367142+0.0203672249535341i</v>
      </c>
      <c r="V1220" s="170"/>
    </row>
    <row r="1221" spans="1:22" x14ac:dyDescent="0.2">
      <c r="A1221" s="8"/>
      <c r="B1221" s="170">
        <f t="shared" si="377"/>
        <v>6.9199999999998738</v>
      </c>
      <c r="C1221" s="170">
        <f t="shared" si="378"/>
        <v>8317637.7110242983</v>
      </c>
      <c r="D1221" s="170">
        <f t="shared" si="369"/>
        <v>8317.6377110242975</v>
      </c>
      <c r="E1221" s="170">
        <f t="shared" si="370"/>
        <v>-57.631928565131233</v>
      </c>
      <c r="F1221" s="170">
        <f t="shared" si="371"/>
        <v>-262.16240055567141</v>
      </c>
      <c r="G1221" s="170">
        <f t="shared" si="372"/>
        <v>-33.919698050897097</v>
      </c>
      <c r="H1221" s="170">
        <f t="shared" si="373"/>
        <v>91.096194974694185</v>
      </c>
      <c r="I1221" s="170">
        <f t="shared" si="374"/>
        <v>-91.551626616028329</v>
      </c>
      <c r="J1221" s="170">
        <f t="shared" si="375"/>
        <v>-171.06620558097723</v>
      </c>
      <c r="K1221" s="170" t="str">
        <f t="shared" si="361"/>
        <v>1+83.1151547073111i</v>
      </c>
      <c r="L1221" s="170" t="str">
        <f t="shared" si="362"/>
        <v>1-12.1128257203016i</v>
      </c>
      <c r="M1221" s="170" t="str">
        <f t="shared" si="379"/>
        <v>1007.75938368556+71.0023289870095i</v>
      </c>
      <c r="N1221" s="170" t="str">
        <f t="shared" si="363"/>
        <v>1+79455.7197374206i</v>
      </c>
      <c r="O1221" s="170" t="str">
        <f t="shared" si="364"/>
        <v>-1746.7026614988+116.221860706835i</v>
      </c>
      <c r="P1221" s="170" t="str">
        <f t="shared" si="380"/>
        <v>-9236238.29434532-138785400.914795i</v>
      </c>
      <c r="Q1221" s="170" t="str">
        <f t="shared" si="365"/>
        <v>-0.000179105423117736+0.00130115061358792i</v>
      </c>
      <c r="R1221" s="170" t="str">
        <f t="shared" si="366"/>
        <v>10000-2.33349180089024i</v>
      </c>
      <c r="S1221" s="170" t="str">
        <f t="shared" si="367"/>
        <v>-191.346327673i</v>
      </c>
      <c r="T1221" s="170" t="str">
        <f t="shared" si="376"/>
        <v>3.65996878856984-191.275441463575i</v>
      </c>
      <c r="U1221" s="170" t="str">
        <f t="shared" si="368"/>
        <v>-0.000385259872481036+0.0201342569961658i</v>
      </c>
      <c r="V1221" s="170"/>
    </row>
    <row r="1222" spans="1:22" x14ac:dyDescent="0.2">
      <c r="A1222" s="8"/>
      <c r="B1222" s="170">
        <f t="shared" si="377"/>
        <v>6.9249999999998737</v>
      </c>
      <c r="C1222" s="170">
        <f t="shared" si="378"/>
        <v>8413951.4164495114</v>
      </c>
      <c r="D1222" s="170">
        <f t="shared" si="369"/>
        <v>8413.9514164495122</v>
      </c>
      <c r="E1222" s="170">
        <f t="shared" si="370"/>
        <v>-57.732289086310267</v>
      </c>
      <c r="F1222" s="170">
        <f t="shared" si="371"/>
        <v>-262.25180064826992</v>
      </c>
      <c r="G1222" s="170">
        <f t="shared" si="372"/>
        <v>-34.019660986730464</v>
      </c>
      <c r="H1222" s="170">
        <f t="shared" si="373"/>
        <v>91.083650055523904</v>
      </c>
      <c r="I1222" s="170">
        <f t="shared" si="374"/>
        <v>-91.751950073040732</v>
      </c>
      <c r="J1222" s="170">
        <f t="shared" si="375"/>
        <v>-171.16815059274603</v>
      </c>
      <c r="K1222" s="170" t="str">
        <f t="shared" si="361"/>
        <v>1+84.0775828395488i</v>
      </c>
      <c r="L1222" s="170" t="str">
        <f t="shared" si="362"/>
        <v>1-12.2530856316879i</v>
      </c>
      <c r="M1222" s="170" t="str">
        <f t="shared" si="379"/>
        <v>1031.20982223832+71.8244972078609i</v>
      </c>
      <c r="N1222" s="170" t="str">
        <f t="shared" si="363"/>
        <v>1+80375.7736098074i</v>
      </c>
      <c r="O1222" s="170" t="str">
        <f t="shared" si="364"/>
        <v>-1787.41188610215+117.56764642689i</v>
      </c>
      <c r="P1222" s="170" t="str">
        <f t="shared" si="380"/>
        <v>-9451377.94493169-143664495.537179i</v>
      </c>
      <c r="Q1222" s="170" t="str">
        <f t="shared" si="365"/>
        <v>-0.000175040760726107+0.00128647776531012i</v>
      </c>
      <c r="R1222" s="170" t="str">
        <f t="shared" si="366"/>
        <v>10000-2.30678054112664i</v>
      </c>
      <c r="S1222" s="170" t="str">
        <f t="shared" si="367"/>
        <v>-189.156004372385i</v>
      </c>
      <c r="T1222" s="170" t="str">
        <f t="shared" si="376"/>
        <v>3.57668825670273-189.087524102945i</v>
      </c>
      <c r="U1222" s="170" t="str">
        <f t="shared" si="368"/>
        <v>-0.000376493500705551+0.0199039499055732i</v>
      </c>
      <c r="V1222" s="170"/>
    </row>
    <row r="1223" spans="1:22" x14ac:dyDescent="0.2">
      <c r="A1223" s="8"/>
      <c r="B1223" s="170">
        <f t="shared" si="377"/>
        <v>6.9299999999998736</v>
      </c>
      <c r="C1223" s="170">
        <f t="shared" si="378"/>
        <v>8511380.3820212968</v>
      </c>
      <c r="D1223" s="170">
        <f t="shared" si="369"/>
        <v>8511.3803820212961</v>
      </c>
      <c r="E1223" s="170">
        <f t="shared" si="370"/>
        <v>-57.832641478929702</v>
      </c>
      <c r="F1223" s="170">
        <f t="shared" si="371"/>
        <v>-262.34018807132833</v>
      </c>
      <c r="G1223" s="170">
        <f t="shared" si="372"/>
        <v>-34.119624765941602</v>
      </c>
      <c r="H1223" s="170">
        <f t="shared" si="373"/>
        <v>91.071248630933184</v>
      </c>
      <c r="I1223" s="170">
        <f t="shared" si="374"/>
        <v>-91.952266244871311</v>
      </c>
      <c r="J1223" s="170">
        <f t="shared" si="375"/>
        <v>-171.26893944039514</v>
      </c>
      <c r="K1223" s="170" t="str">
        <f t="shared" si="361"/>
        <v>1+85.0511553643222i</v>
      </c>
      <c r="L1223" s="170" t="str">
        <f t="shared" si="362"/>
        <v>1-12.3949696763027i</v>
      </c>
      <c r="M1223" s="170" t="str">
        <f t="shared" si="379"/>
        <v>1055.20649167528+72.6561856880195i</v>
      </c>
      <c r="N1223" s="170" t="str">
        <f t="shared" si="363"/>
        <v>1+81306.4812039261i</v>
      </c>
      <c r="O1223" s="170" t="str">
        <f t="shared" si="364"/>
        <v>-1829.06935035993+118.929015611134i</v>
      </c>
      <c r="P1223" s="170" t="str">
        <f t="shared" si="380"/>
        <v>-9671528.84173846-148715073.826701i</v>
      </c>
      <c r="Q1223" s="170" t="str">
        <f t="shared" si="365"/>
        <v>-0.000171068070558677+0.00127196539311425i</v>
      </c>
      <c r="R1223" s="170" t="str">
        <f t="shared" si="366"/>
        <v>10000-2.28037504262515i</v>
      </c>
      <c r="S1223" s="170" t="str">
        <f t="shared" si="367"/>
        <v>-186.990753495262i</v>
      </c>
      <c r="T1223" s="170" t="str">
        <f t="shared" si="376"/>
        <v>3.49530204764294-186.924597518948i</v>
      </c>
      <c r="U1223" s="170" t="str">
        <f t="shared" si="368"/>
        <v>-0.000367926531330836+0.0196762734230472i</v>
      </c>
      <c r="V1223" s="170"/>
    </row>
    <row r="1224" spans="1:22" x14ac:dyDescent="0.2">
      <c r="A1224" s="8"/>
      <c r="B1224" s="170">
        <f t="shared" si="377"/>
        <v>6.9349999999998735</v>
      </c>
      <c r="C1224" s="170">
        <f t="shared" si="378"/>
        <v>8609937.5218435097</v>
      </c>
      <c r="D1224" s="170">
        <f t="shared" si="369"/>
        <v>8609.9375218435089</v>
      </c>
      <c r="E1224" s="170">
        <f t="shared" si="370"/>
        <v>-57.932985924537888</v>
      </c>
      <c r="F1224" s="170">
        <f t="shared" si="371"/>
        <v>-262.4275740567486</v>
      </c>
      <c r="G1224" s="170">
        <f t="shared" si="372"/>
        <v>-34.219589369346565</v>
      </c>
      <c r="H1224" s="170">
        <f t="shared" si="373"/>
        <v>91.058989061947415</v>
      </c>
      <c r="I1224" s="170">
        <f t="shared" si="374"/>
        <v>-92.152575293884453</v>
      </c>
      <c r="J1224" s="170">
        <f t="shared" si="375"/>
        <v>-171.36858499480118</v>
      </c>
      <c r="K1224" s="170" t="str">
        <f t="shared" si="361"/>
        <v>1+86.0360013276148i</v>
      </c>
      <c r="L1224" s="170" t="str">
        <f t="shared" si="362"/>
        <v>1-12.5384966607222i</v>
      </c>
      <c r="M1224" s="170" t="str">
        <f t="shared" si="379"/>
        <v>1079.76211534819+73.4975046668926i</v>
      </c>
      <c r="N1224" s="170" t="str">
        <f t="shared" si="363"/>
        <v>1+82247.9658840602i</v>
      </c>
      <c r="O1224" s="170" t="str">
        <f t="shared" si="364"/>
        <v>-1871.69714161111+120.306148707578i</v>
      </c>
      <c r="P1224" s="170" t="str">
        <f t="shared" si="380"/>
        <v>-9896807.71168516-153943162.342375i</v>
      </c>
      <c r="Q1224" s="170" t="str">
        <f t="shared" si="365"/>
        <v>-0.000167185283750523+0.00125761191238507i</v>
      </c>
      <c r="R1224" s="170" t="str">
        <f t="shared" si="366"/>
        <v>10000-2.25427180536554i</v>
      </c>
      <c r="S1224" s="170" t="str">
        <f t="shared" si="367"/>
        <v>-184.850288039974i</v>
      </c>
      <c r="T1224" s="170" t="str">
        <f t="shared" si="376"/>
        <v>3.41576710312563-184.786377479938i</v>
      </c>
      <c r="U1224" s="170" t="str">
        <f t="shared" si="368"/>
        <v>-0.000359554431907962+0.0194511976294672i</v>
      </c>
      <c r="V1224" s="170"/>
    </row>
    <row r="1225" spans="1:22" x14ac:dyDescent="0.2">
      <c r="A1225" s="8"/>
      <c r="B1225" s="170">
        <f t="shared" si="377"/>
        <v>6.9399999999998734</v>
      </c>
      <c r="C1225" s="170">
        <f t="shared" si="378"/>
        <v>8709635.8995582797</v>
      </c>
      <c r="D1225" s="170">
        <f t="shared" si="369"/>
        <v>8709.6358995582796</v>
      </c>
      <c r="E1225" s="170">
        <f t="shared" si="370"/>
        <v>-58.033322600705084</v>
      </c>
      <c r="F1225" s="170">
        <f t="shared" si="371"/>
        <v>-262.51396971993432</v>
      </c>
      <c r="G1225" s="170">
        <f t="shared" si="372"/>
        <v>-34.319554778197613</v>
      </c>
      <c r="H1225" s="170">
        <f t="shared" si="373"/>
        <v>91.046869728231286</v>
      </c>
      <c r="I1225" s="170">
        <f t="shared" si="374"/>
        <v>-92.35287737890269</v>
      </c>
      <c r="J1225" s="170">
        <f t="shared" si="375"/>
        <v>-171.46709999170304</v>
      </c>
      <c r="K1225" s="170" t="str">
        <f t="shared" si="361"/>
        <v>1+87.0322512696925i</v>
      </c>
      <c r="L1225" s="170" t="str">
        <f t="shared" si="362"/>
        <v>1-12.683685609293i</v>
      </c>
      <c r="M1225" s="170" t="str">
        <f t="shared" si="379"/>
        <v>1104.88971297377+74.3485656603995i</v>
      </c>
      <c r="N1225" s="170" t="str">
        <f t="shared" si="363"/>
        <v>1+83200.3524429844i</v>
      </c>
      <c r="O1225" s="170" t="str">
        <f t="shared" si="364"/>
        <v>-1915.31786167485+121.699228253722i</v>
      </c>
      <c r="P1225" s="170" t="str">
        <f t="shared" si="380"/>
        <v>-10127334.0006105-159354999.432463i</v>
      </c>
      <c r="Q1225" s="170" t="str">
        <f t="shared" si="365"/>
        <v>-0.000163390377426513+0.00124341574817368i</v>
      </c>
      <c r="R1225" s="170" t="str">
        <f t="shared" si="366"/>
        <v>10000-2.22846736939199i</v>
      </c>
      <c r="S1225" s="170" t="str">
        <f t="shared" si="367"/>
        <v>-182.734324290143i</v>
      </c>
      <c r="T1225" s="170" t="str">
        <f t="shared" si="376"/>
        <v>3.33804134223294-182.67258294561i</v>
      </c>
      <c r="U1225" s="170" t="str">
        <f t="shared" si="368"/>
        <v>-0.000351372772866626+0.0192286929416432i</v>
      </c>
      <c r="V1225" s="170"/>
    </row>
    <row r="1226" spans="1:22" x14ac:dyDescent="0.2">
      <c r="A1226" s="8"/>
      <c r="B1226" s="170">
        <f t="shared" si="377"/>
        <v>6.9449999999998733</v>
      </c>
      <c r="C1226" s="170">
        <f t="shared" si="378"/>
        <v>8810488.7300775852</v>
      </c>
      <c r="D1226" s="170">
        <f t="shared" si="369"/>
        <v>8810.4887300775845</v>
      </c>
      <c r="E1226" s="170">
        <f t="shared" si="370"/>
        <v>-58.133651681107935</v>
      </c>
      <c r="F1226" s="170">
        <f t="shared" si="371"/>
        <v>-262.59938606072262</v>
      </c>
      <c r="G1226" s="170">
        <f t="shared" si="372"/>
        <v>-34.419520974173146</v>
      </c>
      <c r="H1226" s="170">
        <f t="shared" si="373"/>
        <v>91.034889027879458</v>
      </c>
      <c r="I1226" s="170">
        <f t="shared" si="374"/>
        <v>-92.553172655281088</v>
      </c>
      <c r="J1226" s="170">
        <f t="shared" si="375"/>
        <v>-171.56449703284318</v>
      </c>
      <c r="K1226" s="170" t="str">
        <f t="shared" si="361"/>
        <v>1+88.0400372424059i</v>
      </c>
      <c r="L1226" s="170" t="str">
        <f t="shared" si="362"/>
        <v>1-12.8305557666527i</v>
      </c>
      <c r="M1226" s="170" t="str">
        <f t="shared" si="379"/>
        <v>1130.60260753687+75.2094814757532i</v>
      </c>
      <c r="N1226" s="170" t="str">
        <f t="shared" si="363"/>
        <v>1+84163.7671185054i</v>
      </c>
      <c r="O1226" s="170" t="str">
        <f t="shared" si="364"/>
        <v>-1959.95463883432+123.108438900751i</v>
      </c>
      <c r="P1226" s="170" t="str">
        <f t="shared" si="380"/>
        <v>-10363229.9366044-164957042.677247i</v>
      </c>
      <c r="Q1226" s="170" t="str">
        <f t="shared" si="365"/>
        <v>-0.000159681373703606+0.00122937533536917i</v>
      </c>
      <c r="R1226" s="170" t="str">
        <f t="shared" si="366"/>
        <v>10000-2.20295831435446i</v>
      </c>
      <c r="S1226" s="170" t="str">
        <f t="shared" si="367"/>
        <v>-180.642581777065i</v>
      </c>
      <c r="T1226" s="170" t="str">
        <f t="shared" si="376"/>
        <v>3.26208363927191-180.58293603258i</v>
      </c>
      <c r="U1226" s="170" t="str">
        <f t="shared" si="368"/>
        <v>-0.000343377225186517+0.0190087301086927i</v>
      </c>
      <c r="V1226" s="170"/>
    </row>
    <row r="1227" spans="1:22" x14ac:dyDescent="0.2">
      <c r="A1227" s="8"/>
      <c r="B1227" s="170">
        <f t="shared" si="377"/>
        <v>6.9499999999998732</v>
      </c>
      <c r="C1227" s="170">
        <f t="shared" si="378"/>
        <v>8912509.3813348692</v>
      </c>
      <c r="D1227" s="170">
        <f t="shared" si="369"/>
        <v>8912.5093813348685</v>
      </c>
      <c r="E1227" s="170">
        <f t="shared" si="370"/>
        <v>-58.233973335611196</v>
      </c>
      <c r="F1227" s="170">
        <f t="shared" si="371"/>
        <v>-262.68383396431904</v>
      </c>
      <c r="G1227" s="170">
        <f t="shared" si="372"/>
        <v>-34.51948793936787</v>
      </c>
      <c r="H1227" s="170">
        <f t="shared" si="373"/>
        <v>91.023045377209726</v>
      </c>
      <c r="I1227" s="170">
        <f t="shared" si="374"/>
        <v>-92.75346127497906</v>
      </c>
      <c r="J1227" s="170">
        <f t="shared" si="375"/>
        <v>-171.66078858710932</v>
      </c>
      <c r="K1227" s="170" t="str">
        <f t="shared" si="361"/>
        <v>1+89.0594928266941i</v>
      </c>
      <c r="L1227" s="170" t="str">
        <f t="shared" si="362"/>
        <v>1-12.9791266002817i</v>
      </c>
      <c r="M1227" s="170" t="str">
        <f t="shared" si="379"/>
        <v>1156.91443235454+76.0803662264124i</v>
      </c>
      <c r="N1227" s="170" t="str">
        <f t="shared" si="363"/>
        <v>1+85138.3376101949i</v>
      </c>
      <c r="O1227" s="170" t="str">
        <f t="shared" si="364"/>
        <v>-2005.63114009959+124.53396743801i</v>
      </c>
      <c r="P1227" s="170" t="str">
        <f t="shared" si="380"/>
        <v>-10604620.5948144-170755976.593352i</v>
      </c>
      <c r="Q1227" s="170" t="str">
        <f t="shared" si="365"/>
        <v>-0.000156056338713695+0.00121548911885917i</v>
      </c>
      <c r="R1227" s="170" t="str">
        <f t="shared" si="366"/>
        <v>10000-2.17774125905533i</v>
      </c>
      <c r="S1227" s="170" t="str">
        <f t="shared" si="367"/>
        <v>-178.574783242537i</v>
      </c>
      <c r="T1227" s="170" t="str">
        <f t="shared" si="376"/>
        <v>3.18785380215027-178.517161980289i</v>
      </c>
      <c r="U1227" s="170" t="str">
        <f t="shared" si="368"/>
        <v>-0.000335563558121082+0.0187912802084515i</v>
      </c>
      <c r="V1227" s="170"/>
    </row>
    <row r="1228" spans="1:22" x14ac:dyDescent="0.2">
      <c r="A1228" s="8"/>
      <c r="B1228" s="170">
        <f t="shared" si="377"/>
        <v>6.9549999999998731</v>
      </c>
      <c r="C1228" s="170">
        <f t="shared" si="378"/>
        <v>9015711.3760569524</v>
      </c>
      <c r="D1228" s="170">
        <f t="shared" si="369"/>
        <v>9015.7113760569518</v>
      </c>
      <c r="E1228" s="170">
        <f t="shared" si="370"/>
        <v>-58.334287730348123</v>
      </c>
      <c r="F1228" s="170">
        <f t="shared" si="371"/>
        <v>-262.76732420223368</v>
      </c>
      <c r="G1228" s="170">
        <f t="shared" si="372"/>
        <v>-34.619455656283755</v>
      </c>
      <c r="H1228" s="170">
        <f t="shared" si="373"/>
        <v>91.011337210558153</v>
      </c>
      <c r="I1228" s="170">
        <f t="shared" si="374"/>
        <v>-92.953743386631885</v>
      </c>
      <c r="J1228" s="170">
        <f t="shared" si="375"/>
        <v>-171.75598699167551</v>
      </c>
      <c r="K1228" s="170" t="str">
        <f t="shared" si="361"/>
        <v>1+90.0907531502906i</v>
      </c>
      <c r="L1228" s="170" t="str">
        <f t="shared" si="362"/>
        <v>1-13.1294178030831i</v>
      </c>
      <c r="M1228" s="170" t="str">
        <f t="shared" si="379"/>
        <v>1183.83913830459+76.9613353472075i</v>
      </c>
      <c r="N1228" s="170" t="str">
        <f t="shared" si="363"/>
        <v>1+86124.1930963159i</v>
      </c>
      <c r="O1228" s="170" t="str">
        <f t="shared" si="364"/>
        <v>-2052.37158375625+125.976002817762i</v>
      </c>
      <c r="P1228" s="170" t="str">
        <f t="shared" si="380"/>
        <v>-10851633.9637627-176758720.608812i</v>
      </c>
      <c r="Q1228" s="170" t="str">
        <f t="shared" si="365"/>
        <v>-0.000152513381646615+0.00120175555367954i</v>
      </c>
      <c r="R1228" s="170" t="str">
        <f t="shared" si="366"/>
        <v>10000-2.15281286100124i</v>
      </c>
      <c r="S1228" s="170" t="str">
        <f t="shared" si="367"/>
        <v>-176.530654602102i</v>
      </c>
      <c r="T1228" s="170" t="str">
        <f t="shared" si="376"/>
        <v>3.11531255123887-176.474989117213i</v>
      </c>
      <c r="U1228" s="170" t="str">
        <f t="shared" si="368"/>
        <v>-0.000327927636972513+0.0185763146439172i</v>
      </c>
      <c r="V1228" s="170"/>
    </row>
    <row r="1229" spans="1:22" x14ac:dyDescent="0.2">
      <c r="A1229" s="8"/>
      <c r="B1229" s="170">
        <f t="shared" si="377"/>
        <v>6.959999999999873</v>
      </c>
      <c r="C1229" s="170">
        <f t="shared" si="378"/>
        <v>9120108.3935564496</v>
      </c>
      <c r="D1229" s="170">
        <f t="shared" si="369"/>
        <v>9120.1083935564493</v>
      </c>
      <c r="E1229" s="170">
        <f t="shared" si="370"/>
        <v>-58.434595027799894</v>
      </c>
      <c r="F1229" s="170">
        <f t="shared" si="371"/>
        <v>-262.84986743321986</v>
      </c>
      <c r="G1229" s="170">
        <f t="shared" si="372"/>
        <v>-34.719424107820437</v>
      </c>
      <c r="H1229" s="170">
        <f t="shared" si="373"/>
        <v>90.999762980076625</v>
      </c>
      <c r="I1229" s="170">
        <f t="shared" si="374"/>
        <v>-93.154019135620331</v>
      </c>
      <c r="J1229" s="170">
        <f t="shared" si="375"/>
        <v>-171.85010445314322</v>
      </c>
      <c r="K1229" s="170" t="str">
        <f t="shared" si="361"/>
        <v>1+91.1339549056342i</v>
      </c>
      <c r="L1229" s="170" t="str">
        <f t="shared" si="362"/>
        <v>1-13.281449295993i</v>
      </c>
      <c r="M1229" s="170" t="str">
        <f t="shared" si="379"/>
        <v>1211.39100122249+77.8525056096412i</v>
      </c>
      <c r="N1229" s="170" t="str">
        <f t="shared" si="363"/>
        <v>1+87121.4642509454i</v>
      </c>
      <c r="O1229" s="170" t="str">
        <f t="shared" si="364"/>
        <v>-2100.2007522062+127.434736180235i</v>
      </c>
      <c r="P1229" s="170" t="str">
        <f t="shared" si="380"/>
        <v>-11104401.0132072-182972437.318405i</v>
      </c>
      <c r="Q1229" s="170" t="str">
        <f t="shared" si="365"/>
        <v>-0.000149050653812926+0.00118817310515354i</v>
      </c>
      <c r="R1229" s="170" t="str">
        <f t="shared" si="366"/>
        <v>10000-2.12816981596004i</v>
      </c>
      <c r="S1229" s="170" t="str">
        <f t="shared" si="367"/>
        <v>-174.509924908723i</v>
      </c>
      <c r="T1229" s="170" t="str">
        <f t="shared" si="376"/>
        <v>3.04442149871043-174.456148827416i</v>
      </c>
      <c r="U1229" s="170" t="str">
        <f t="shared" si="368"/>
        <v>-0.000320465420916888+0.018363805139728i</v>
      </c>
      <c r="V1229" s="170"/>
    </row>
    <row r="1230" spans="1:22" x14ac:dyDescent="0.2">
      <c r="A1230" s="8"/>
      <c r="B1230" s="170">
        <f t="shared" si="377"/>
        <v>6.9649999999998728</v>
      </c>
      <c r="C1230" s="170">
        <f t="shared" si="378"/>
        <v>9225714.2715449519</v>
      </c>
      <c r="D1230" s="170">
        <f t="shared" si="369"/>
        <v>9225.7142715449518</v>
      </c>
      <c r="E1230" s="170">
        <f t="shared" si="370"/>
        <v>-58.534895386872378</v>
      </c>
      <c r="F1230" s="170">
        <f t="shared" si="371"/>
        <v>-262.93147420421332</v>
      </c>
      <c r="G1230" s="170">
        <f t="shared" si="372"/>
        <v>-34.819393277266336</v>
      </c>
      <c r="H1230" s="170">
        <f t="shared" si="373"/>
        <v>90.988321155532461</v>
      </c>
      <c r="I1230" s="170">
        <f t="shared" si="374"/>
        <v>-93.354288664138721</v>
      </c>
      <c r="J1230" s="170">
        <f t="shared" si="375"/>
        <v>-171.94315304868087</v>
      </c>
      <c r="K1230" s="170" t="str">
        <f t="shared" si="361"/>
        <v>1+92.1892363679876i</v>
      </c>
      <c r="L1230" s="170" t="str">
        <f t="shared" si="362"/>
        <v>1-13.4352412306211i</v>
      </c>
      <c r="M1230" s="170" t="str">
        <f t="shared" si="379"/>
        <v>1239.58462947066+78.7539951373665i</v>
      </c>
      <c r="N1230" s="170" t="str">
        <f t="shared" si="363"/>
        <v>1+88130.2832612945i</v>
      </c>
      <c r="O1230" s="170" t="str">
        <f t="shared" si="364"/>
        <v>-2149.14400510766+128.910360878956i</v>
      </c>
      <c r="P1230" s="170" t="str">
        <f t="shared" si="380"/>
        <v>-11363055.7635832-189404541.02909i</v>
      </c>
      <c r="Q1230" s="170" t="str">
        <f t="shared" si="365"/>
        <v>-0.000145666347726141+0.00117474024902115i</v>
      </c>
      <c r="R1230" s="170" t="str">
        <f t="shared" si="366"/>
        <v>10000-2.10380885752279i</v>
      </c>
      <c r="S1230" s="170" t="str">
        <f t="shared" si="367"/>
        <v>-172.512326316868i</v>
      </c>
      <c r="T1230" s="170" t="str">
        <f t="shared" si="376"/>
        <v>2.97514312834356-172.460375517402i</v>
      </c>
      <c r="U1230" s="170" t="str">
        <f t="shared" si="368"/>
        <v>-0.00031317296087827+0.0181537237386739i</v>
      </c>
      <c r="V1230" s="170"/>
    </row>
    <row r="1231" spans="1:22" x14ac:dyDescent="0.2">
      <c r="A1231" s="8"/>
      <c r="B1231" s="170">
        <f t="shared" si="377"/>
        <v>6.9699999999998727</v>
      </c>
      <c r="C1231" s="170">
        <f t="shared" si="378"/>
        <v>9332543.0079672001</v>
      </c>
      <c r="D1231" s="170">
        <f t="shared" si="369"/>
        <v>9332.5430079672005</v>
      </c>
      <c r="E1231" s="170">
        <f t="shared" si="370"/>
        <v>-58.635188962972428</v>
      </c>
      <c r="F1231" s="170">
        <f t="shared" si="371"/>
        <v>-263.01215495127246</v>
      </c>
      <c r="G1231" s="170">
        <f t="shared" si="372"/>
        <v>-34.91936314828979</v>
      </c>
      <c r="H1231" s="170">
        <f t="shared" si="373"/>
        <v>90.977010224110273</v>
      </c>
      <c r="I1231" s="170">
        <f t="shared" si="374"/>
        <v>-93.554552111262211</v>
      </c>
      <c r="J1231" s="170">
        <f t="shared" si="375"/>
        <v>-172.03514472716219</v>
      </c>
      <c r="K1231" s="170" t="str">
        <f t="shared" si="361"/>
        <v>1+93.2567374137657i</v>
      </c>
      <c r="L1231" s="170" t="str">
        <f t="shared" si="362"/>
        <v>1-13.5908139919218i</v>
      </c>
      <c r="M1231" s="170" t="str">
        <f t="shared" si="379"/>
        <v>1268.43497168398+79.6659234218439i</v>
      </c>
      <c r="N1231" s="170" t="str">
        <f t="shared" si="363"/>
        <v>1+89150.7838452306i</v>
      </c>
      <c r="O1231" s="170" t="str">
        <f t="shared" si="364"/>
        <v>-2199.22729282114+130.403072506381i</v>
      </c>
      <c r="P1231" s="170" t="str">
        <f t="shared" si="380"/>
        <v>-11627735.3570631-196062706.605757i</v>
      </c>
      <c r="Q1231" s="170" t="str">
        <f t="shared" si="365"/>
        <v>-0.000142358696204016+0.0011614554715586i</v>
      </c>
      <c r="R1231" s="170" t="str">
        <f t="shared" si="366"/>
        <v>10000-2.07972675667083i</v>
      </c>
      <c r="S1231" s="170" t="str">
        <f t="shared" si="367"/>
        <v>-170.537594047008i</v>
      </c>
      <c r="T1231" s="170" t="str">
        <f t="shared" si="376"/>
        <v>2.90744077578184-170.487406583297i</v>
      </c>
      <c r="U1231" s="170" t="str">
        <f t="shared" si="368"/>
        <v>-0.00030604639745072+0.0179460427982418i</v>
      </c>
      <c r="V1231" s="170"/>
    </row>
    <row r="1232" spans="1:22" x14ac:dyDescent="0.2">
      <c r="A1232" s="8"/>
      <c r="B1232" s="170">
        <f t="shared" si="377"/>
        <v>6.9749999999998726</v>
      </c>
      <c r="C1232" s="170">
        <f t="shared" si="378"/>
        <v>9440608.7628564909</v>
      </c>
      <c r="D1232" s="170">
        <f t="shared" si="369"/>
        <v>9440.608762856491</v>
      </c>
      <c r="E1232" s="170">
        <f t="shared" si="370"/>
        <v>-58.735475908082208</v>
      </c>
      <c r="F1232" s="170">
        <f t="shared" si="371"/>
        <v>-263.09192000051888</v>
      </c>
      <c r="G1232" s="170">
        <f t="shared" si="372"/>
        <v>-35.019333704930517</v>
      </c>
      <c r="H1232" s="170">
        <f t="shared" si="373"/>
        <v>90.965828690216014</v>
      </c>
      <c r="I1232" s="170">
        <f t="shared" si="374"/>
        <v>-93.754809613012725</v>
      </c>
      <c r="J1232" s="170">
        <f t="shared" si="375"/>
        <v>-172.12609131030285</v>
      </c>
      <c r="K1232" s="170" t="str">
        <f t="shared" si="361"/>
        <v>1+94.3365995390757i</v>
      </c>
      <c r="L1232" s="170" t="str">
        <f t="shared" si="362"/>
        <v>1-13.7481882008961i</v>
      </c>
      <c r="M1232" s="170" t="str">
        <f t="shared" si="379"/>
        <v>1297.95732469578+80.5884113381796i</v>
      </c>
      <c r="N1232" s="170" t="str">
        <f t="shared" si="363"/>
        <v>1+90183.1012690005i</v>
      </c>
      <c r="O1232" s="170" t="str">
        <f t="shared" si="364"/>
        <v>-2250.47717016872+131.913068919819i</v>
      </c>
      <c r="P1232" s="170" t="str">
        <f t="shared" si="380"/>
        <v>-11898580.1302708-202954878.62783i</v>
      </c>
      <c r="Q1232" s="170" t="str">
        <f t="shared" si="365"/>
        <v>-0.000139125971488557+0.00114831726968872i</v>
      </c>
      <c r="R1232" s="170" t="str">
        <f t="shared" si="366"/>
        <v>10000-2.05592032134779i</v>
      </c>
      <c r="S1232" s="170" t="str">
        <f t="shared" si="367"/>
        <v>-168.585466350518i</v>
      </c>
      <c r="T1232" s="170" t="str">
        <f t="shared" si="376"/>
        <v>2.84127860923775-168.536982378338i</v>
      </c>
      <c r="U1232" s="170" t="str">
        <f t="shared" si="368"/>
        <v>-0.000299081958867132+0.0177407349871935i</v>
      </c>
      <c r="V1232" s="170"/>
    </row>
    <row r="1233" spans="1:22" x14ac:dyDescent="0.2">
      <c r="A1233" s="8"/>
      <c r="B1233" s="170">
        <f t="shared" si="377"/>
        <v>6.9799999999998725</v>
      </c>
      <c r="C1233" s="170">
        <f t="shared" si="378"/>
        <v>9549925.8602115847</v>
      </c>
      <c r="D1233" s="170">
        <f t="shared" si="369"/>
        <v>9549.9258602115842</v>
      </c>
      <c r="E1233" s="170">
        <f t="shared" si="370"/>
        <v>-58.835756370832478</v>
      </c>
      <c r="F1233" s="170">
        <f t="shared" si="371"/>
        <v>-263.17077956907838</v>
      </c>
      <c r="G1233" s="170">
        <f t="shared" si="372"/>
        <v>-35.119304931591017</v>
      </c>
      <c r="H1233" s="170">
        <f t="shared" si="373"/>
        <v>90.954775075282953</v>
      </c>
      <c r="I1233" s="170">
        <f t="shared" si="374"/>
        <v>-93.955061302423502</v>
      </c>
      <c r="J1233" s="170">
        <f t="shared" si="375"/>
        <v>-172.21600449379542</v>
      </c>
      <c r="K1233" s="170" t="str">
        <f t="shared" si="361"/>
        <v>1+95.4289658784728i</v>
      </c>
      <c r="L1233" s="170" t="str">
        <f t="shared" si="362"/>
        <v>1-13.9073847173248i</v>
      </c>
      <c r="M1233" s="170" t="str">
        <f t="shared" si="379"/>
        <v>1328.16734164838+81.521581161148i</v>
      </c>
      <c r="N1233" s="170" t="str">
        <f t="shared" si="363"/>
        <v>1+91227.3723651607i</v>
      </c>
      <c r="O1233" s="170" t="str">
        <f t="shared" si="364"/>
        <v>-2302.92081051376+133.440550267659i</v>
      </c>
      <c r="P1233" s="170" t="str">
        <f t="shared" si="380"/>
        <v>-12175733.6886902-210089280.867666i</v>
      </c>
      <c r="Q1233" s="170" t="str">
        <f t="shared" si="365"/>
        <v>-0.000135966484384388+0.00113532415108232i</v>
      </c>
      <c r="R1233" s="170" t="str">
        <f t="shared" si="366"/>
        <v>10000-2.03238639603644i</v>
      </c>
      <c r="S1233" s="170" t="str">
        <f t="shared" si="367"/>
        <v>-166.655684474988i</v>
      </c>
      <c r="T1233" s="170" t="str">
        <f t="shared" si="376"/>
        <v>2.77662161063177-166.608846180684i</v>
      </c>
      <c r="U1233" s="170" t="str">
        <f t="shared" si="368"/>
        <v>-0.000292275959013871+0.0175377732821773i</v>
      </c>
      <c r="V1233" s="170"/>
    </row>
    <row r="1234" spans="1:22" x14ac:dyDescent="0.2">
      <c r="A1234" s="8"/>
      <c r="B1234" s="170">
        <f t="shared" si="377"/>
        <v>6.9849999999998724</v>
      </c>
      <c r="C1234" s="170">
        <f t="shared" si="378"/>
        <v>9660508.7898953278</v>
      </c>
      <c r="D1234" s="170">
        <f t="shared" si="369"/>
        <v>9660.5087898953279</v>
      </c>
      <c r="E1234" s="170">
        <f t="shared" si="370"/>
        <v>-58.936030496573153</v>
      </c>
      <c r="F1234" s="170">
        <f t="shared" si="371"/>
        <v>-263.24874376602133</v>
      </c>
      <c r="G1234" s="170">
        <f t="shared" si="372"/>
        <v>-35.219276813028436</v>
      </c>
      <c r="H1234" s="170">
        <f t="shared" si="373"/>
        <v>90.943847917580072</v>
      </c>
      <c r="I1234" s="170">
        <f t="shared" si="374"/>
        <v>-94.155307309601596</v>
      </c>
      <c r="J1234" s="170">
        <f t="shared" si="375"/>
        <v>-172.30489584844128</v>
      </c>
      <c r="K1234" s="170" t="str">
        <f t="shared" si="361"/>
        <v>1+96.533981223932i</v>
      </c>
      <c r="L1234" s="170" t="str">
        <f t="shared" si="362"/>
        <v>1-14.0684246425339i</v>
      </c>
      <c r="M1234" s="170" t="str">
        <f t="shared" si="379"/>
        <v>1359.08104029267+82.4655565813981i</v>
      </c>
      <c r="N1234" s="170" t="str">
        <f t="shared" si="363"/>
        <v>1+92283.7355507139i</v>
      </c>
      <c r="O1234" s="170" t="str">
        <f t="shared" si="364"/>
        <v>-2356.58602016853+134.985719015899i</v>
      </c>
      <c r="P1234" s="170" t="str">
        <f t="shared" si="380"/>
        <v>-12459342.9828064-217474426.102023i</v>
      </c>
      <c r="Q1234" s="170" t="str">
        <f t="shared" si="365"/>
        <v>-0.000132878583415162+0.00112247463425122i</v>
      </c>
      <c r="R1234" s="170" t="str">
        <f t="shared" si="366"/>
        <v>10000-2.00912186134049i</v>
      </c>
      <c r="S1234" s="170" t="str">
        <f t="shared" si="367"/>
        <v>-164.74799262992i</v>
      </c>
      <c r="T1234" s="170" t="str">
        <f t="shared" si="376"/>
        <v>2.71343555715647-164.702744161533i</v>
      </c>
      <c r="U1234" s="170" t="str">
        <f t="shared" si="368"/>
        <v>-0.000285624795490155+0.0173371309643719i</v>
      </c>
      <c r="V1234" s="170"/>
    </row>
    <row r="1235" spans="1:22" x14ac:dyDescent="0.2">
      <c r="A1235" s="8"/>
      <c r="B1235" s="170">
        <f t="shared" si="377"/>
        <v>6.9899999999998723</v>
      </c>
      <c r="C1235" s="170">
        <f t="shared" si="378"/>
        <v>9772372.2095552329</v>
      </c>
      <c r="D1235" s="170">
        <f t="shared" si="369"/>
        <v>9772.372209555233</v>
      </c>
      <c r="E1235" s="170">
        <f t="shared" si="370"/>
        <v>-59.036298427444422</v>
      </c>
      <c r="F1235" s="170">
        <f t="shared" si="371"/>
        <v>-263.32582259330201</v>
      </c>
      <c r="G1235" s="170">
        <f t="shared" si="372"/>
        <v>-35.319249334346495</v>
      </c>
      <c r="H1235" s="170">
        <f t="shared" si="373"/>
        <v>90.933045772022268</v>
      </c>
      <c r="I1235" s="170">
        <f t="shared" si="374"/>
        <v>-94.355547761790916</v>
      </c>
      <c r="J1235" s="170">
        <f t="shared" si="375"/>
        <v>-172.39277682127974</v>
      </c>
      <c r="K1235" s="170" t="str">
        <f t="shared" si="361"/>
        <v>1+97.6517920440401i</v>
      </c>
      <c r="L1235" s="170" t="str">
        <f t="shared" si="362"/>
        <v>1-14.2313293221909i</v>
      </c>
      <c r="M1235" s="170" t="str">
        <f t="shared" si="379"/>
        <v>1390.71481148084+83.4204627218492i</v>
      </c>
      <c r="N1235" s="170" t="str">
        <f t="shared" si="363"/>
        <v>1+93352.3308454556i</v>
      </c>
      <c r="O1235" s="170" t="str">
        <f t="shared" si="364"/>
        <v>-2411.50125313751+136.548779974983i</v>
      </c>
      <c r="P1235" s="170" t="str">
        <f t="shared" si="380"/>
        <v>-12749558.3860211-225119126.268344i</v>
      </c>
      <c r="Q1235" s="170" t="str">
        <f t="shared" si="365"/>
        <v>-0.000129860653997635+0.00110976724863277i</v>
      </c>
      <c r="R1235" s="170" t="str">
        <f t="shared" si="366"/>
        <v>10000-1.98612363357106i</v>
      </c>
      <c r="S1235" s="170" t="str">
        <f t="shared" si="367"/>
        <v>-162.862137952827i</v>
      </c>
      <c r="T1235" s="170" t="str">
        <f t="shared" si="376"/>
        <v>2.65168700325656-162.818425353551i</v>
      </c>
      <c r="U1235" s="170" t="str">
        <f t="shared" si="368"/>
        <v>-0.000279124947711217+0.0171387816161633i</v>
      </c>
      <c r="V1235" s="170"/>
    </row>
    <row r="1236" spans="1:22" x14ac:dyDescent="0.2">
      <c r="A1236" s="8"/>
      <c r="B1236" s="170">
        <f t="shared" si="377"/>
        <v>6.9949999999998722</v>
      </c>
      <c r="C1236" s="170">
        <f t="shared" si="378"/>
        <v>9885530.9465664793</v>
      </c>
      <c r="D1236" s="170">
        <f t="shared" si="369"/>
        <v>9885.5309465664795</v>
      </c>
      <c r="E1236" s="170">
        <f t="shared" si="370"/>
        <v>-59.136560302445069</v>
      </c>
      <c r="F1236" s="170">
        <f t="shared" si="371"/>
        <v>-263.40202594669819</v>
      </c>
      <c r="G1236" s="170">
        <f t="shared" si="372"/>
        <v>-35.419222480987806</v>
      </c>
      <c r="H1236" s="170">
        <f t="shared" si="373"/>
        <v>90.92236720998271</v>
      </c>
      <c r="I1236" s="170">
        <f t="shared" si="374"/>
        <v>-94.555782783432875</v>
      </c>
      <c r="J1236" s="170">
        <f t="shared" si="375"/>
        <v>-172.47965873671546</v>
      </c>
      <c r="K1236" s="170" t="str">
        <f t="shared" si="361"/>
        <v>1+98.7825465034112i</v>
      </c>
      <c r="L1236" s="170" t="str">
        <f t="shared" si="362"/>
        <v>1-14.3961203491347i</v>
      </c>
      <c r="M1236" s="170" t="str">
        <f t="shared" si="379"/>
        <v>1423.0854278571+84.3864261542765i</v>
      </c>
      <c r="N1236" s="170" t="str">
        <f t="shared" si="363"/>
        <v>1+94433.2998905354i</v>
      </c>
      <c r="O1236" s="170" t="str">
        <f t="shared" si="364"/>
        <v>-2467.69562620415+138.129940326948i</v>
      </c>
      <c r="P1236" s="170" t="str">
        <f t="shared" si="380"/>
        <v>-13046533.7743826-233032502.977959i</v>
      </c>
      <c r="Q1236" s="170" t="str">
        <f t="shared" si="365"/>
        <v>-0.000126911117633087+0.00109720053466671i</v>
      </c>
      <c r="R1236" s="170" t="str">
        <f t="shared" si="366"/>
        <v>10000-1.96338866433795i</v>
      </c>
      <c r="S1236" s="170" t="str">
        <f t="shared" si="367"/>
        <v>-160.997870475712i</v>
      </c>
      <c r="T1236" s="170" t="str">
        <f t="shared" si="376"/>
        <v>2.5913432630152-160.955641619611i</v>
      </c>
      <c r="U1236" s="170" t="str">
        <f t="shared" si="368"/>
        <v>-0.000272772975054232+0.0169426991178538i</v>
      </c>
      <c r="V1236" s="170"/>
    </row>
    <row r="1237" spans="1:22" x14ac:dyDescent="0.2">
      <c r="A1237" s="8"/>
      <c r="B1237" s="170">
        <f t="shared" si="377"/>
        <v>6.9999999999998721</v>
      </c>
      <c r="C1237" s="170">
        <f t="shared" si="378"/>
        <v>9999999.999997057</v>
      </c>
      <c r="D1237" s="170">
        <f t="shared" si="369"/>
        <v>9999.9999999970569</v>
      </c>
      <c r="E1237" s="170">
        <f t="shared" si="370"/>
        <v>-59.23681625749947</v>
      </c>
      <c r="F1237" s="170">
        <f t="shared" si="371"/>
        <v>-263.47736361674799</v>
      </c>
      <c r="G1237" s="170">
        <f t="shared" si="372"/>
        <v>-35.519196238725613</v>
      </c>
      <c r="H1237" s="170">
        <f t="shared" si="373"/>
        <v>90.911810819107401</v>
      </c>
      <c r="I1237" s="170">
        <f t="shared" si="374"/>
        <v>-94.756012496225082</v>
      </c>
      <c r="J1237" s="170">
        <f t="shared" si="375"/>
        <v>-172.56555279764058</v>
      </c>
      <c r="K1237" s="170" t="str">
        <f t="shared" si="361"/>
        <v>1+99.9263944823237i</v>
      </c>
      <c r="L1237" s="170" t="str">
        <f t="shared" si="362"/>
        <v>1-14.5628195662375i</v>
      </c>
      <c r="M1237" s="170" t="str">
        <f t="shared" si="379"/>
        <v>1456.21005275075+85.3635749160862i</v>
      </c>
      <c r="N1237" s="170" t="str">
        <f t="shared" si="363"/>
        <v>1+95526.7859672292i</v>
      </c>
      <c r="O1237" s="170" t="str">
        <f t="shared" si="364"/>
        <v>-2525.19893436885+139.729409652886i</v>
      </c>
      <c r="P1237" s="170" t="str">
        <f t="shared" si="380"/>
        <v>-13350426.6081729-241223998.398719i</v>
      </c>
      <c r="Q1237" s="170" t="str">
        <f t="shared" si="365"/>
        <v>-0.000124028431115782+0.00108477304386443i</v>
      </c>
      <c r="R1237" s="170" t="str">
        <f t="shared" si="366"/>
        <v>10000-1.94091394014564i</v>
      </c>
      <c r="S1237" s="170" t="str">
        <f t="shared" si="367"/>
        <v>-159.154943091942i</v>
      </c>
      <c r="T1237" s="170" t="str">
        <f t="shared" si="376"/>
        <v>2.53237239293811-159.114147621846i</v>
      </c>
      <c r="U1237" s="170" t="str">
        <f t="shared" si="368"/>
        <v>-0.000266565515046117+0.0167488576444049i</v>
      </c>
      <c r="V1237" s="170"/>
    </row>
    <row r="1238" spans="1:22" x14ac:dyDescent="0.2">
      <c r="A1238" s="8"/>
      <c r="B1238" s="170">
        <f t="shared" si="377"/>
        <v>7.004999999999872</v>
      </c>
      <c r="C1238" s="170">
        <f t="shared" si="378"/>
        <v>10115794.542596009</v>
      </c>
      <c r="D1238" s="170">
        <f t="shared" si="369"/>
        <v>10115.794542596008</v>
      </c>
      <c r="E1238" s="170">
        <f t="shared" si="370"/>
        <v>-59.337066425524256</v>
      </c>
      <c r="F1238" s="170">
        <f t="shared" si="371"/>
        <v>-263.55184528968653</v>
      </c>
      <c r="G1238" s="170">
        <f t="shared" si="372"/>
        <v>-35.619170593657124</v>
      </c>
      <c r="H1238" s="170">
        <f t="shared" si="373"/>
        <v>90.901375203131551</v>
      </c>
      <c r="I1238" s="170">
        <f t="shared" si="374"/>
        <v>-94.956237019181373</v>
      </c>
      <c r="J1238" s="170">
        <f t="shared" si="375"/>
        <v>-172.65047008655498</v>
      </c>
      <c r="K1238" s="170" t="str">
        <f t="shared" si="361"/>
        <v>1+101.083487596588i</v>
      </c>
      <c r="L1238" s="170" t="str">
        <f t="shared" si="362"/>
        <v>1-14.7314490692999i</v>
      </c>
      <c r="M1238" s="170" t="str">
        <f t="shared" si="379"/>
        <v>1490.10624927634+86.3520385272881i</v>
      </c>
      <c r="N1238" s="170" t="str">
        <f t="shared" si="363"/>
        <v>1+96632.9340159318i</v>
      </c>
      <c r="O1238" s="170" t="str">
        <f t="shared" si="364"/>
        <v>-2584.04166664676+141.347399960724i</v>
      </c>
      <c r="P1238" s="170" t="str">
        <f t="shared" si="380"/>
        <v>-13661398.0153948-249703386.520095i</v>
      </c>
      <c r="Q1238" s="170" t="str">
        <f t="shared" si="365"/>
        <v>-0.000121211085758087+0.00107248333887085i</v>
      </c>
      <c r="R1238" s="170" t="str">
        <f t="shared" si="366"/>
        <v>10000-1.91869648199376i</v>
      </c>
      <c r="S1238" s="170" t="str">
        <f t="shared" si="367"/>
        <v>-157.333111523488i</v>
      </c>
      <c r="T1238" s="170" t="str">
        <f t="shared" si="376"/>
        <v>2.47474317512571-157.293700790989i</v>
      </c>
      <c r="U1238" s="170" t="str">
        <f t="shared" si="368"/>
        <v>-0.00026049928159218+0.0165572316622094i</v>
      </c>
      <c r="V1238" s="170"/>
    </row>
    <row r="1239" spans="1:22" x14ac:dyDescent="0.2">
      <c r="A1239" s="8"/>
      <c r="B1239" s="170">
        <f t="shared" si="377"/>
        <v>7.0099999999998719</v>
      </c>
      <c r="C1239" s="170">
        <f t="shared" si="378"/>
        <v>10232929.922804529</v>
      </c>
      <c r="D1239" s="170">
        <f t="shared" si="369"/>
        <v>10232.929922804529</v>
      </c>
      <c r="E1239" s="170">
        <f t="shared" si="370"/>
        <v>-59.437310936492054</v>
      </c>
      <c r="F1239" s="170">
        <f t="shared" si="371"/>
        <v>-263.62548054837976</v>
      </c>
      <c r="G1239" s="170">
        <f t="shared" si="372"/>
        <v>-35.719145532195199</v>
      </c>
      <c r="H1239" s="170">
        <f t="shared" si="373"/>
        <v>90.891058981698038</v>
      </c>
      <c r="I1239" s="170">
        <f t="shared" si="374"/>
        <v>-95.156456468687253</v>
      </c>
      <c r="J1239" s="170">
        <f t="shared" si="375"/>
        <v>-172.7344215666817</v>
      </c>
      <c r="K1239" s="170" t="str">
        <f t="shared" si="361"/>
        <v>1+102.253979217644i</v>
      </c>
      <c r="L1239" s="170" t="str">
        <f t="shared" si="362"/>
        <v>1-14.9020312099799i</v>
      </c>
      <c r="M1239" s="170" t="str">
        <f t="shared" si="379"/>
        <v>1524.79198964597+87.3519480076641i</v>
      </c>
      <c r="N1239" s="170" t="str">
        <f t="shared" si="363"/>
        <v>1+97751.8906553691i</v>
      </c>
      <c r="O1239" s="170" t="str">
        <f t="shared" si="364"/>
        <v>-2644.25502223339+142.984125713325i</v>
      </c>
      <c r="P1239" s="170" t="str">
        <f t="shared" si="380"/>
        <v>-13979612.8772047-258480784.814143i</v>
      </c>
      <c r="Q1239" s="170" t="str">
        <f t="shared" si="365"/>
        <v>-0.000118457606631991+0.00106032999351952i</v>
      </c>
      <c r="R1239" s="170" t="str">
        <f t="shared" si="366"/>
        <v>10000-1.89673334498231i</v>
      </c>
      <c r="S1239" s="170" t="str">
        <f t="shared" si="367"/>
        <v>-155.53213428855i</v>
      </c>
      <c r="T1239" s="170" t="str">
        <f t="shared" si="376"/>
        <v>2.41842510082536-155.494061296042i</v>
      </c>
      <c r="U1239" s="170" t="str">
        <f t="shared" si="368"/>
        <v>-0.000254571063244775+0.0163677959258992i</v>
      </c>
      <c r="V1239" s="170"/>
    </row>
    <row r="1240" spans="1:22" x14ac:dyDescent="0.2">
      <c r="A1240" s="8"/>
      <c r="B1240" s="170">
        <f t="shared" si="377"/>
        <v>7.0149999999998718</v>
      </c>
      <c r="C1240" s="170">
        <f t="shared" si="378"/>
        <v>10351421.66679039</v>
      </c>
      <c r="D1240" s="170">
        <f t="shared" si="369"/>
        <v>10351.421666790391</v>
      </c>
      <c r="E1240" s="170">
        <f t="shared" si="370"/>
        <v>-59.537549917495951</v>
      </c>
      <c r="F1240" s="170">
        <f t="shared" si="371"/>
        <v>-263.69827887325658</v>
      </c>
      <c r="G1240" s="170">
        <f t="shared" si="372"/>
        <v>-35.819121041062033</v>
      </c>
      <c r="H1240" s="170">
        <f t="shared" si="373"/>
        <v>90.880860790177877</v>
      </c>
      <c r="I1240" s="170">
        <f t="shared" si="374"/>
        <v>-95.356670958557984</v>
      </c>
      <c r="J1240" s="170">
        <f t="shared" si="375"/>
        <v>-172.81741808307871</v>
      </c>
      <c r="K1240" s="170" t="str">
        <f t="shared" si="361"/>
        <v>1+103.438024492887i</v>
      </c>
      <c r="L1240" s="170" t="str">
        <f t="shared" si="362"/>
        <v>1-15.0745885987555i</v>
      </c>
      <c r="M1240" s="170" t="str">
        <f t="shared" si="379"/>
        <v>1560.28566469827+88.3634358941315i</v>
      </c>
      <c r="N1240" s="170" t="str">
        <f t="shared" si="363"/>
        <v>1+98883.8042020315i</v>
      </c>
      <c r="O1240" s="170" t="str">
        <f t="shared" si="364"/>
        <v>-2705.87092704689+144.639803856914i</v>
      </c>
      <c r="P1240" s="170" t="str">
        <f t="shared" si="380"/>
        <v>-14305239.9153344-267566666.30627i</v>
      </c>
      <c r="Q1240" s="170" t="str">
        <f t="shared" si="365"/>
        <v>-0.000115766551826652+0.0010483115928808i</v>
      </c>
      <c r="R1240" s="170" t="str">
        <f t="shared" si="366"/>
        <v>10000-1.87502161792127i</v>
      </c>
      <c r="S1240" s="170" t="str">
        <f t="shared" si="367"/>
        <v>-153.751772669545i</v>
      </c>
      <c r="T1240" s="170" t="str">
        <f t="shared" si="376"/>
        <v>2.36338835435475-153.714992014221i</v>
      </c>
      <c r="U1240" s="170" t="str">
        <f t="shared" si="368"/>
        <v>-0.000248777721511027+0.0161805254751812i</v>
      </c>
      <c r="V1240" s="170"/>
    </row>
    <row r="1241" spans="1:22" x14ac:dyDescent="0.2">
      <c r="A1241" s="8"/>
      <c r="B1241" s="170">
        <f t="shared" si="377"/>
        <v>7.0199999999998717</v>
      </c>
      <c r="C1241" s="170">
        <f t="shared" si="378"/>
        <v>10471285.480505912</v>
      </c>
      <c r="D1241" s="170">
        <f t="shared" si="369"/>
        <v>10471.285480505912</v>
      </c>
      <c r="E1241" s="170">
        <f t="shared" si="370"/>
        <v>-59.637783492810755</v>
      </c>
      <c r="F1241" s="170">
        <f t="shared" si="371"/>
        <v>-263.77024964323891</v>
      </c>
      <c r="G1241" s="170">
        <f t="shared" si="372"/>
        <v>-35.919097107281772</v>
      </c>
      <c r="H1241" s="170">
        <f t="shared" si="373"/>
        <v>90.870779279492723</v>
      </c>
      <c r="I1241" s="170">
        <f t="shared" si="374"/>
        <v>-95.556880600092526</v>
      </c>
      <c r="J1241" s="170">
        <f t="shared" si="375"/>
        <v>-172.89947036374619</v>
      </c>
      <c r="K1241" s="170" t="str">
        <f t="shared" si="361"/>
        <v>1+104.635780366237i</v>
      </c>
      <c r="L1241" s="170" t="str">
        <f t="shared" si="362"/>
        <v>1-15.2491441079215i</v>
      </c>
      <c r="M1241" s="170" t="str">
        <f t="shared" si="379"/>
        <v>1596.60609364957+89.3866362583155i</v>
      </c>
      <c r="N1241" s="170" t="str">
        <f t="shared" si="363"/>
        <v>1+100028.824689834i</v>
      </c>
      <c r="O1241" s="170" t="str">
        <f t="shared" si="364"/>
        <v>-2768.9220506556+146.314653849836i</v>
      </c>
      <c r="P1241" s="170" t="str">
        <f t="shared" si="380"/>
        <v>-14638451.7815496-276971872.070191i</v>
      </c>
      <c r="Q1241" s="170" t="str">
        <f t="shared" si="365"/>
        <v>-0.0001131365117217+0.00103642673330385i</v>
      </c>
      <c r="R1241" s="170" t="str">
        <f t="shared" si="366"/>
        <v>10000-1.85355842294474i</v>
      </c>
      <c r="S1241" s="170" t="str">
        <f t="shared" si="367"/>
        <v>-151.991790681468i</v>
      </c>
      <c r="T1241" s="170" t="str">
        <f t="shared" si="376"/>
        <v>2.30960379738842-151.956258501218i</v>
      </c>
      <c r="U1241" s="170" t="str">
        <f t="shared" si="368"/>
        <v>-0.000243116189198781+0.0159953956317072i</v>
      </c>
      <c r="V1241" s="170"/>
    </row>
    <row r="1242" spans="1:22" x14ac:dyDescent="0.2">
      <c r="A1242" s="8"/>
      <c r="B1242" s="170">
        <f t="shared" si="377"/>
        <v>7.0249999999998716</v>
      </c>
      <c r="C1242" s="170">
        <f t="shared" si="378"/>
        <v>10592537.25176977</v>
      </c>
      <c r="D1242" s="170">
        <f t="shared" si="369"/>
        <v>10592.537251769771</v>
      </c>
      <c r="E1242" s="170">
        <f t="shared" si="370"/>
        <v>-59.738011783953667</v>
      </c>
      <c r="F1242" s="170">
        <f t="shared" si="371"/>
        <v>-263.84140213666853</v>
      </c>
      <c r="G1242" s="170">
        <f t="shared" si="372"/>
        <v>-36.019073718173317</v>
      </c>
      <c r="H1242" s="170">
        <f t="shared" si="373"/>
        <v>90.860813115939067</v>
      </c>
      <c r="I1242" s="170">
        <f t="shared" si="374"/>
        <v>-95.757085502126984</v>
      </c>
      <c r="J1242" s="170">
        <f t="shared" si="375"/>
        <v>-172.98058902072947</v>
      </c>
      <c r="K1242" s="170" t="str">
        <f t="shared" si="361"/>
        <v>1+105.847405598937i</v>
      </c>
      <c r="L1242" s="170" t="str">
        <f t="shared" si="362"/>
        <v>1-15.4257208746218i</v>
      </c>
      <c r="M1242" s="170" t="str">
        <f t="shared" si="379"/>
        <v>1633.77253407208+90.4216847243152i</v>
      </c>
      <c r="N1242" s="170" t="str">
        <f t="shared" si="363"/>
        <v>1+101187.103890001i</v>
      </c>
      <c r="O1242" s="170" t="str">
        <f t="shared" si="364"/>
        <v>-2833.44182359981+148.008897691643i</v>
      </c>
      <c r="P1242" s="170" t="str">
        <f t="shared" si="380"/>
        <v>-14979425.1491924-286707624.16197i</v>
      </c>
      <c r="Q1242" s="170" t="str">
        <f t="shared" si="365"/>
        <v>-0.00011056610827598+0.0010246740224524i</v>
      </c>
      <c r="R1242" s="170" t="str">
        <f t="shared" si="366"/>
        <v>10000-1.83234091512945i</v>
      </c>
      <c r="S1242" s="170" t="str">
        <f t="shared" si="367"/>
        <v>-150.251955040615i</v>
      </c>
      <c r="T1242" s="170" t="str">
        <f t="shared" si="376"/>
        <v>2.25704295359915-150.217628961761i</v>
      </c>
      <c r="U1242" s="170" t="str">
        <f t="shared" si="368"/>
        <v>-0.000237583468799911+0.0158123819959749i</v>
      </c>
      <c r="V1242" s="170"/>
    </row>
    <row r="1243" spans="1:22" x14ac:dyDescent="0.2">
      <c r="A1243" s="8"/>
      <c r="B1243" s="170">
        <f t="shared" si="377"/>
        <v>7.0299999999998715</v>
      </c>
      <c r="C1243" s="170">
        <f t="shared" si="378"/>
        <v>10715193.052372908</v>
      </c>
      <c r="D1243" s="170">
        <f t="shared" si="369"/>
        <v>10715.193052372908</v>
      </c>
      <c r="E1243" s="170">
        <f t="shared" si="370"/>
        <v>-59.838234909744926</v>
      </c>
      <c r="F1243" s="170">
        <f t="shared" si="371"/>
        <v>-263.91174553223163</v>
      </c>
      <c r="G1243" s="170">
        <f t="shared" si="372"/>
        <v>-36.119050861344178</v>
      </c>
      <c r="H1243" s="170">
        <f t="shared" si="373"/>
        <v>90.850960981014794</v>
      </c>
      <c r="I1243" s="170">
        <f t="shared" si="374"/>
        <v>-95.957285771089104</v>
      </c>
      <c r="J1243" s="170">
        <f t="shared" si="375"/>
        <v>-173.06078455121684</v>
      </c>
      <c r="K1243" s="170" t="str">
        <f t="shared" si="361"/>
        <v>1+107.073060790598i</v>
      </c>
      <c r="L1243" s="170" t="str">
        <f t="shared" si="362"/>
        <v>1-15.6043423039155i</v>
      </c>
      <c r="M1243" s="170" t="str">
        <f t="shared" si="379"/>
        <v>1671.80469210444+91.4687184866825i</v>
      </c>
      <c r="N1243" s="170" t="str">
        <f t="shared" si="363"/>
        <v>1+102358.795331187i</v>
      </c>
      <c r="O1243" s="170" t="str">
        <f t="shared" si="364"/>
        <v>-2899.46445511717+149.722759952521i</v>
      </c>
      <c r="P1243" s="170" t="str">
        <f t="shared" si="380"/>
        <v>-15328340.8068557-296785539.00863i</v>
      </c>
      <c r="Q1243" s="170" t="str">
        <f t="shared" si="365"/>
        <v>-0.000108053994331398+0.00101305207933449i</v>
      </c>
      <c r="R1243" s="170" t="str">
        <f t="shared" si="366"/>
        <v>10000-1.81136628211775i</v>
      </c>
      <c r="S1243" s="170" t="str">
        <f t="shared" si="367"/>
        <v>-148.532035133656i</v>
      </c>
      <c r="T1243" s="170" t="str">
        <f t="shared" si="376"/>
        <v>2.20567799364612-148.498874220457i</v>
      </c>
      <c r="U1243" s="170" t="str">
        <f t="shared" si="368"/>
        <v>-0.000232176630910118+0.0156314604442587i</v>
      </c>
      <c r="V1243" s="170"/>
    </row>
    <row r="1244" spans="1:22" x14ac:dyDescent="0.2">
      <c r="A1244" s="8"/>
      <c r="B1244" s="170">
        <f t="shared" si="377"/>
        <v>7.0349999999998714</v>
      </c>
      <c r="C1244" s="170">
        <f t="shared" si="378"/>
        <v>10839269.140208842</v>
      </c>
      <c r="D1244" s="170">
        <f t="shared" si="369"/>
        <v>10839.269140208842</v>
      </c>
      <c r="E1244" s="170">
        <f t="shared" si="370"/>
        <v>-59.938452986364723</v>
      </c>
      <c r="F1244" s="170">
        <f t="shared" si="371"/>
        <v>-263.98128890987994</v>
      </c>
      <c r="G1244" s="170">
        <f t="shared" si="372"/>
        <v>-36.219028524683921</v>
      </c>
      <c r="H1244" s="170">
        <f t="shared" si="373"/>
        <v>90.841221571247146</v>
      </c>
      <c r="I1244" s="170">
        <f t="shared" si="374"/>
        <v>-96.157481511048644</v>
      </c>
      <c r="J1244" s="170">
        <f t="shared" si="375"/>
        <v>-173.14006733863278</v>
      </c>
      <c r="K1244" s="170" t="str">
        <f t="shared" si="361"/>
        <v>1+108.312908400491i</v>
      </c>
      <c r="L1244" s="170" t="str">
        <f t="shared" si="362"/>
        <v>1-15.7850320718795i</v>
      </c>
      <c r="M1244" s="170" t="str">
        <f t="shared" si="379"/>
        <v>1710.7227329003+92.5278763286115i</v>
      </c>
      <c r="N1244" s="170" t="str">
        <f t="shared" si="363"/>
        <v>1+103544.054319823i</v>
      </c>
      <c r="O1244" s="170" t="str">
        <f t="shared" si="364"/>
        <v>-2967.02495128082+151.456467803057i</v>
      </c>
      <c r="P1244" s="170" t="str">
        <f t="shared" si="380"/>
        <v>-15685383.7542395-307217641.267224i</v>
      </c>
      <c r="Q1244" s="170" t="str">
        <f t="shared" si="365"/>
        <v>-0.000105598852931644+0.00100155953432685i</v>
      </c>
      <c r="R1244" s="170" t="str">
        <f t="shared" si="366"/>
        <v>10000-1.79063174374474i</v>
      </c>
      <c r="S1244" s="170" t="str">
        <f t="shared" si="367"/>
        <v>-146.831802987068i</v>
      </c>
      <c r="T1244" s="170" t="str">
        <f t="shared" si="376"/>
        <v>2.1554817205022-146.799767692936i</v>
      </c>
      <c r="U1244" s="170" t="str">
        <f t="shared" si="368"/>
        <v>-0.000226892812684442+0.0154526071255722i</v>
      </c>
      <c r="V1244" s="170"/>
    </row>
    <row r="1245" spans="1:22" x14ac:dyDescent="0.2">
      <c r="A1245" s="8"/>
      <c r="B1245" s="170">
        <f t="shared" si="377"/>
        <v>7.0399999999998712</v>
      </c>
      <c r="C1245" s="170">
        <f t="shared" si="378"/>
        <v>10964781.96142862</v>
      </c>
      <c r="D1245" s="170">
        <f t="shared" si="369"/>
        <v>10964.78196142862</v>
      </c>
      <c r="E1245" s="170">
        <f t="shared" si="370"/>
        <v>-60.038666127411688</v>
      </c>
      <c r="F1245" s="170">
        <f t="shared" si="371"/>
        <v>-264.05004125174889</v>
      </c>
      <c r="G1245" s="170">
        <f t="shared" si="372"/>
        <v>-36.319006696356958</v>
      </c>
      <c r="H1245" s="170">
        <f t="shared" si="373"/>
        <v>90.831593598022977</v>
      </c>
      <c r="I1245" s="170">
        <f t="shared" si="374"/>
        <v>-96.357672823768638</v>
      </c>
      <c r="J1245" s="170">
        <f t="shared" si="375"/>
        <v>-173.21844765372592</v>
      </c>
      <c r="K1245" s="170" t="str">
        <f t="shared" si="361"/>
        <v>1+109.567112769071i</v>
      </c>
      <c r="L1245" s="170" t="str">
        <f t="shared" si="362"/>
        <v>1-15.9678141287468i</v>
      </c>
      <c r="M1245" s="170" t="str">
        <f t="shared" si="379"/>
        <v>1750.54729131997+93.5992986403242i</v>
      </c>
      <c r="N1245" s="170" t="str">
        <f t="shared" si="363"/>
        <v>1+104743.037960704i</v>
      </c>
      <c r="O1245" s="170" t="str">
        <f t="shared" si="364"/>
        <v>-3036.15913356008+153.210251044349i</v>
      </c>
      <c r="P1245" s="170" t="str">
        <f t="shared" si="380"/>
        <v>-16050743.3002408-318016378.170971i</v>
      </c>
      <c r="Q1245" s="170" t="str">
        <f t="shared" si="365"/>
        <v>-0.000103199396655416+0.000990195029193576i</v>
      </c>
      <c r="R1245" s="170" t="str">
        <f t="shared" si="366"/>
        <v>10000-1.77013455166981i</v>
      </c>
      <c r="S1245" s="170" t="str">
        <f t="shared" si="367"/>
        <v>-145.151033236924i</v>
      </c>
      <c r="T1245" s="170" t="str">
        <f t="shared" si="376"/>
        <v>2.10642755511314-145.120085357298i</v>
      </c>
      <c r="U1245" s="170" t="str">
        <f t="shared" si="368"/>
        <v>-0.000221729216327699+0.015275798458663i</v>
      </c>
      <c r="V1245" s="170"/>
    </row>
    <row r="1246" spans="1:22" x14ac:dyDescent="0.2">
      <c r="A1246" s="8"/>
      <c r="B1246" s="170">
        <f t="shared" si="377"/>
        <v>7.0449999999998711</v>
      </c>
      <c r="C1246" s="170">
        <f t="shared" si="378"/>
        <v>11091748.152620742</v>
      </c>
      <c r="D1246" s="170">
        <f t="shared" si="369"/>
        <v>11091.748152620743</v>
      </c>
      <c r="E1246" s="170">
        <f t="shared" si="370"/>
        <v>-60.138874443957988</v>
      </c>
      <c r="F1246" s="170">
        <f t="shared" si="371"/>
        <v>-264.11801144307208</v>
      </c>
      <c r="G1246" s="170">
        <f t="shared" si="372"/>
        <v>-36.418985364797415</v>
      </c>
      <c r="H1246" s="170">
        <f t="shared" si="373"/>
        <v>90.822075787420715</v>
      </c>
      <c r="I1246" s="170">
        <f t="shared" si="374"/>
        <v>-96.55785980875541</v>
      </c>
      <c r="J1246" s="170">
        <f t="shared" si="375"/>
        <v>-173.29593565565136</v>
      </c>
      <c r="K1246" s="170" t="str">
        <f t="shared" si="361"/>
        <v>1+110.835840139769i</v>
      </c>
      <c r="L1246" s="170" t="str">
        <f t="shared" si="362"/>
        <v>1-16.1527127020812i</v>
      </c>
      <c r="M1246" s="170" t="str">
        <f t="shared" si="379"/>
        <v>1791.29948287149+94.6831274376878i</v>
      </c>
      <c r="N1246" s="170" t="str">
        <f t="shared" si="363"/>
        <v>1+105955.905177812i</v>
      </c>
      <c r="O1246" s="170" t="str">
        <f t="shared" si="364"/>
        <v>-3106.90365781352+154.984342138464i</v>
      </c>
      <c r="P1246" s="170" t="str">
        <f t="shared" si="380"/>
        <v>-16424613.1633265-329194634.379544i</v>
      </c>
      <c r="Q1246" s="170" t="str">
        <f t="shared" si="365"/>
        <v>-0.000100854366963926+0.000978957217099859i</v>
      </c>
      <c r="R1246" s="170" t="str">
        <f t="shared" si="366"/>
        <v>10000-1.74987198901236i</v>
      </c>
      <c r="S1246" s="170" t="str">
        <f t="shared" si="367"/>
        <v>-143.489503099014i</v>
      </c>
      <c r="T1246" s="170" t="str">
        <f t="shared" si="376"/>
        <v>2.05848952238037-143.459605725828i</v>
      </c>
      <c r="U1246" s="170" t="str">
        <f t="shared" si="368"/>
        <v>-0.000216683107618987+0.0151010111290345i</v>
      </c>
      <c r="V1246" s="170"/>
    </row>
    <row r="1247" spans="1:22" x14ac:dyDescent="0.2">
      <c r="A1247" s="8"/>
      <c r="B1247" s="170">
        <f t="shared" si="377"/>
        <v>7.049999999999871</v>
      </c>
      <c r="C1247" s="170">
        <f t="shared" si="378"/>
        <v>11220184.543016328</v>
      </c>
      <c r="D1247" s="170">
        <f t="shared" si="369"/>
        <v>11220.184543016327</v>
      </c>
      <c r="E1247" s="170">
        <f t="shared" si="370"/>
        <v>-60.239078044604682</v>
      </c>
      <c r="F1247" s="170">
        <f t="shared" si="371"/>
        <v>-264.18520827309226</v>
      </c>
      <c r="G1247" s="170">
        <f t="shared" si="372"/>
        <v>-36.518964518702148</v>
      </c>
      <c r="H1247" s="170">
        <f t="shared" si="373"/>
        <v>90.812666880044162</v>
      </c>
      <c r="I1247" s="170">
        <f t="shared" si="374"/>
        <v>-96.75804256330683</v>
      </c>
      <c r="J1247" s="170">
        <f t="shared" si="375"/>
        <v>-173.3725413930481</v>
      </c>
      <c r="K1247" s="170" t="str">
        <f t="shared" si="361"/>
        <v>1+112.119258681025i</v>
      </c>
      <c r="L1247" s="170" t="str">
        <f t="shared" si="362"/>
        <v>1-16.3397522999882i</v>
      </c>
      <c r="M1247" s="170" t="str">
        <f t="shared" si="379"/>
        <v>1833.00091490625+95.7795063810368i</v>
      </c>
      <c r="N1247" s="170" t="str">
        <f t="shared" si="363"/>
        <v>1+107182.816735385i</v>
      </c>
      <c r="O1247" s="170" t="str">
        <f t="shared" si="364"/>
        <v>-3179.29603372429+156.778976239257i</v>
      </c>
      <c r="P1247" s="170" t="str">
        <f t="shared" si="380"/>
        <v>-16807191.5742473-340765747.351231i</v>
      </c>
      <c r="Q1247" s="170" t="str">
        <f t="shared" si="365"/>
        <v>-0.0000985625335623612+0.000967844762620632i</v>
      </c>
      <c r="R1247" s="170" t="str">
        <f t="shared" si="366"/>
        <v>10000-1.72984136999166i</v>
      </c>
      <c r="S1247" s="170" t="str">
        <f t="shared" si="367"/>
        <v>-141.846992339316i</v>
      </c>
      <c r="T1247" s="170" t="str">
        <f t="shared" si="376"/>
        <v>2.01164223746085-141.818109817015i</v>
      </c>
      <c r="U1247" s="170" t="str">
        <f t="shared" si="368"/>
        <v>-0.000211751814469563+0.0149282220860016i</v>
      </c>
      <c r="V1247" s="170"/>
    </row>
    <row r="1248" spans="1:22" x14ac:dyDescent="0.2">
      <c r="A1248" s="8"/>
      <c r="B1248" s="170">
        <f t="shared" si="377"/>
        <v>7.0549999999998709</v>
      </c>
      <c r="C1248" s="170">
        <f t="shared" si="378"/>
        <v>11350108.156719806</v>
      </c>
      <c r="D1248" s="170">
        <f t="shared" si="369"/>
        <v>11350.108156719805</v>
      </c>
      <c r="E1248" s="170">
        <f t="shared" si="370"/>
        <v>-60.339277035534984</v>
      </c>
      <c r="F1248" s="170">
        <f t="shared" si="371"/>
        <v>-264.25164043596845</v>
      </c>
      <c r="G1248" s="170">
        <f t="shared" si="372"/>
        <v>-36.618944147025267</v>
      </c>
      <c r="H1248" s="170">
        <f t="shared" si="373"/>
        <v>90.803365630858139</v>
      </c>
      <c r="I1248" s="170">
        <f t="shared" si="374"/>
        <v>-96.958221182560251</v>
      </c>
      <c r="J1248" s="170">
        <f t="shared" si="375"/>
        <v>-173.44827480511032</v>
      </c>
      <c r="K1248" s="170" t="str">
        <f t="shared" si="361"/>
        <v>1+113.417538508576i</v>
      </c>
      <c r="L1248" s="170" t="str">
        <f t="shared" si="362"/>
        <v>1-16.528957714364i</v>
      </c>
      <c r="M1248" s="170" t="str">
        <f t="shared" si="379"/>
        <v>1875.6736980755+96.888580794212i</v>
      </c>
      <c r="N1248" s="170" t="str">
        <f t="shared" si="363"/>
        <v>1+108423.935259219i</v>
      </c>
      <c r="O1248" s="170" t="str">
        <f t="shared" si="364"/>
        <v>-3253.37464468835+158.594391223533i</v>
      </c>
      <c r="P1248" s="170" t="str">
        <f t="shared" si="380"/>
        <v>-17198681.3811403-352743523.255283i</v>
      </c>
      <c r="Q1248" s="170" t="str">
        <f t="shared" si="365"/>
        <v>-0.0000963226937750469+0.000956856341744563i</v>
      </c>
      <c r="R1248" s="170" t="str">
        <f t="shared" si="366"/>
        <v>10000-1.71004003957086i</v>
      </c>
      <c r="S1248" s="170" t="str">
        <f t="shared" si="367"/>
        <v>-140.22328324481i</v>
      </c>
      <c r="T1248" s="170" t="str">
        <f t="shared" si="376"/>
        <v>1.96586089237679-140.195381127853i</v>
      </c>
      <c r="U1248" s="170" t="str">
        <f t="shared" si="368"/>
        <v>-0.000206932725513347+0.014757408539774i</v>
      </c>
      <c r="V1248" s="170"/>
    </row>
    <row r="1249" spans="1:22" x14ac:dyDescent="0.2">
      <c r="A1249" s="8"/>
      <c r="B1249" s="170">
        <f t="shared" si="377"/>
        <v>7.0599999999998708</v>
      </c>
      <c r="C1249" s="170">
        <f t="shared" si="378"/>
        <v>11481536.214965442</v>
      </c>
      <c r="D1249" s="170">
        <f t="shared" si="369"/>
        <v>11481.536214965443</v>
      </c>
      <c r="E1249" s="170">
        <f t="shared" si="370"/>
        <v>-60.439471520567437</v>
      </c>
      <c r="F1249" s="170">
        <f t="shared" si="371"/>
        <v>-264.31731653167878</v>
      </c>
      <c r="G1249" s="170">
        <f t="shared" si="372"/>
        <v>-36.718924238971923</v>
      </c>
      <c r="H1249" s="170">
        <f t="shared" si="373"/>
        <v>90.794170809026042</v>
      </c>
      <c r="I1249" s="170">
        <f t="shared" si="374"/>
        <v>-97.15839575953936</v>
      </c>
      <c r="J1249" s="170">
        <f t="shared" si="375"/>
        <v>-173.52314572265274</v>
      </c>
      <c r="K1249" s="170" t="str">
        <f t="shared" si="361"/>
        <v>1+114.730851708006i</v>
      </c>
      <c r="L1249" s="170" t="str">
        <f t="shared" si="362"/>
        <v>1-16.7203540241813i</v>
      </c>
      <c r="M1249" s="170" t="str">
        <f t="shared" si="379"/>
        <v>1919.34045805371+98.0104976838247i</v>
      </c>
      <c r="N1249" s="170" t="str">
        <f t="shared" si="363"/>
        <v>1+109679.425258232i</v>
      </c>
      <c r="O1249" s="170" t="str">
        <f t="shared" si="364"/>
        <v>-3329.17876816576+160.430827722583i</v>
      </c>
      <c r="P1249" s="170" t="str">
        <f t="shared" si="380"/>
        <v>-17599290.1570835-365142253.443502i</v>
      </c>
      <c r="Q1249" s="170" t="str">
        <f t="shared" si="365"/>
        <v>-0.0000941336719340125+0.000945990641873415i</v>
      </c>
      <c r="R1249" s="170" t="str">
        <f t="shared" si="366"/>
        <v>10000-1.69046537310504i</v>
      </c>
      <c r="S1249" s="170" t="str">
        <f t="shared" si="367"/>
        <v>-138.618160594614i</v>
      </c>
      <c r="T1249" s="170" t="str">
        <f t="shared" si="376"/>
        <v>1.92112124292781-138.591205606423i</v>
      </c>
      <c r="U1249" s="170" t="str">
        <f t="shared" si="368"/>
        <v>-0.000202223288729243+0.0145885479585709i</v>
      </c>
      <c r="V1249" s="170"/>
    </row>
    <row r="1250" spans="1:22" x14ac:dyDescent="0.2">
      <c r="A1250" s="8"/>
      <c r="B1250" s="170">
        <f t="shared" si="377"/>
        <v>7.0649999999998707</v>
      </c>
      <c r="C1250" s="170">
        <f t="shared" si="378"/>
        <v>11614486.138400003</v>
      </c>
      <c r="D1250" s="170">
        <f t="shared" si="369"/>
        <v>11614.486138400003</v>
      </c>
      <c r="E1250" s="170">
        <f t="shared" si="370"/>
        <v>-60.539661601206802</v>
      </c>
      <c r="F1250" s="170">
        <f t="shared" si="371"/>
        <v>-264.38224506691961</v>
      </c>
      <c r="G1250" s="170">
        <f t="shared" si="372"/>
        <v>-36.818904783993162</v>
      </c>
      <c r="H1250" s="170">
        <f t="shared" si="373"/>
        <v>90.785081197749051</v>
      </c>
      <c r="I1250" s="170">
        <f t="shared" si="374"/>
        <v>-97.358566385199964</v>
      </c>
      <c r="J1250" s="170">
        <f t="shared" si="375"/>
        <v>-173.59716386917057</v>
      </c>
      <c r="K1250" s="170" t="str">
        <f t="shared" si="361"/>
        <v>1+116.059372357558i</v>
      </c>
      <c r="L1250" s="170" t="str">
        <f t="shared" si="362"/>
        <v>1-16.9139665988136i</v>
      </c>
      <c r="M1250" s="170" t="str">
        <f t="shared" si="379"/>
        <v>1964.02434753501+99.1454057587444i</v>
      </c>
      <c r="N1250" s="170" t="str">
        <f t="shared" si="363"/>
        <v>1+110949.453146261i</v>
      </c>
      <c r="O1250" s="170" t="str">
        <f t="shared" si="364"/>
        <v>-3406.74859650618+162.288529154074i</v>
      </c>
      <c r="P1250" s="170" t="str">
        <f t="shared" si="380"/>
        <v>-18009230.3101521-377976731.500624i</v>
      </c>
      <c r="Q1250" s="170" t="str">
        <f t="shared" si="365"/>
        <v>-0.0000919943187807232+0.000935246361817207i</v>
      </c>
      <c r="R1250" s="170" t="str">
        <f t="shared" si="366"/>
        <v>10000-1.67111477599339i</v>
      </c>
      <c r="S1250" s="170" t="str">
        <f t="shared" si="367"/>
        <v>-137.031411631458i</v>
      </c>
      <c r="T1250" s="170" t="str">
        <f t="shared" si="376"/>
        <v>1.87739959589927-137.005371624755i</v>
      </c>
      <c r="U1250" s="170" t="str">
        <f t="shared" si="368"/>
        <v>-0.00019762101009466+0.0144216180657637i</v>
      </c>
      <c r="V1250" s="170"/>
    </row>
    <row r="1251" spans="1:22" x14ac:dyDescent="0.2">
      <c r="A1251" s="8"/>
      <c r="B1251" s="170">
        <f t="shared" si="377"/>
        <v>7.0699999999998706</v>
      </c>
      <c r="C1251" s="170">
        <f t="shared" si="378"/>
        <v>11748975.54939183</v>
      </c>
      <c r="D1251" s="170">
        <f t="shared" si="369"/>
        <v>11748.975549391831</v>
      </c>
      <c r="E1251" s="170">
        <f t="shared" si="370"/>
        <v>-60.639847376695037</v>
      </c>
      <c r="F1251" s="170">
        <f t="shared" si="371"/>
        <v>-264.44643445600013</v>
      </c>
      <c r="G1251" s="170">
        <f t="shared" si="372"/>
        <v>-36.918885771779401</v>
      </c>
      <c r="H1251" s="170">
        <f t="shared" si="373"/>
        <v>90.776095594107247</v>
      </c>
      <c r="I1251" s="170">
        <f t="shared" si="374"/>
        <v>-97.558733148474431</v>
      </c>
      <c r="J1251" s="170">
        <f t="shared" si="375"/>
        <v>-173.6703388618929</v>
      </c>
      <c r="K1251" s="170" t="str">
        <f t="shared" si="361"/>
        <v>1+117.403276551205i</v>
      </c>
      <c r="L1251" s="170" t="str">
        <f t="shared" si="362"/>
        <v>1-17.109821101398i</v>
      </c>
      <c r="M1251" s="170" t="str">
        <f t="shared" si="379"/>
        <v>2009.74905850907+100.293455449807i</v>
      </c>
      <c r="N1251" s="170" t="str">
        <f t="shared" si="363"/>
        <v>1+112234.187264129i</v>
      </c>
      <c r="O1251" s="170" t="str">
        <f t="shared" si="364"/>
        <v>-3486.12525825934+164.16774175432i</v>
      </c>
      <c r="P1251" s="170" t="str">
        <f t="shared" si="380"/>
        <v>-18428719.1960418-391262270.893947i</v>
      </c>
      <c r="Q1251" s="170" t="str">
        <f t="shared" si="365"/>
        <v>-0.0000899035108806749+0.000924622211785107i</v>
      </c>
      <c r="R1251" s="170" t="str">
        <f t="shared" si="366"/>
        <v>10000-1.6519856833352i</v>
      </c>
      <c r="S1251" s="170" t="str">
        <f t="shared" si="367"/>
        <v>-135.462826033487i</v>
      </c>
      <c r="T1251" s="170" t="str">
        <f t="shared" si="376"/>
        <v>1.83467279655995-135.437669951981i</v>
      </c>
      <c r="U1251" s="170" t="str">
        <f t="shared" si="368"/>
        <v>-0.000193123452269469+0.0142565968370507i</v>
      </c>
      <c r="V1251" s="170"/>
    </row>
    <row r="1252" spans="1:22" x14ac:dyDescent="0.2">
      <c r="A1252" s="8"/>
      <c r="B1252" s="170">
        <f t="shared" si="377"/>
        <v>7.0749999999998705</v>
      </c>
      <c r="C1252" s="170">
        <f t="shared" si="378"/>
        <v>11885022.274366679</v>
      </c>
      <c r="D1252" s="170">
        <f t="shared" si="369"/>
        <v>11885.022274366678</v>
      </c>
      <c r="E1252" s="170">
        <f t="shared" si="370"/>
        <v>-60.74002894406037</v>
      </c>
      <c r="F1252" s="170">
        <f t="shared" si="371"/>
        <v>-264.5098930217323</v>
      </c>
      <c r="G1252" s="170">
        <f t="shared" si="372"/>
        <v>-37.018867192256167</v>
      </c>
      <c r="H1252" s="170">
        <f t="shared" si="373"/>
        <v>90.767212808902315</v>
      </c>
      <c r="I1252" s="170">
        <f t="shared" si="374"/>
        <v>-97.758896136316537</v>
      </c>
      <c r="J1252" s="170">
        <f t="shared" si="375"/>
        <v>-173.74268021282998</v>
      </c>
      <c r="K1252" s="170" t="str">
        <f t="shared" si="361"/>
        <v>1+118.762742421992i</v>
      </c>
      <c r="L1252" s="170" t="str">
        <f t="shared" si="362"/>
        <v>1-17.3079434922367i</v>
      </c>
      <c r="M1252" s="170" t="str">
        <f t="shared" si="379"/>
        <v>2056.5388348229+101.454798929755i</v>
      </c>
      <c r="N1252" s="170" t="str">
        <f t="shared" si="363"/>
        <v>1+113533.797901951i</v>
      </c>
      <c r="O1252" s="170" t="str">
        <f t="shared" si="364"/>
        <v>-3567.350839982+166.068714610915i</v>
      </c>
      <c r="P1252" s="170" t="str">
        <f t="shared" si="380"/>
        <v>-18857979.2333124-405014723.243157i</v>
      </c>
      <c r="Q1252" s="170" t="str">
        <f t="shared" si="365"/>
        <v>-0.0000878601500506265+0.000914116913372465i</v>
      </c>
      <c r="R1252" s="170" t="str">
        <f t="shared" si="366"/>
        <v>10000-1.63307555958997i</v>
      </c>
      <c r="S1252" s="170" t="str">
        <f t="shared" si="367"/>
        <v>-133.912195886378i</v>
      </c>
      <c r="T1252" s="170" t="str">
        <f t="shared" si="376"/>
        <v>1.79291821644231-133.887893727745i</v>
      </c>
      <c r="U1252" s="170" t="str">
        <f t="shared" si="368"/>
        <v>-0.000188728233309717+0.0140934624976574i</v>
      </c>
      <c r="V1252" s="170"/>
    </row>
    <row r="1253" spans="1:22" x14ac:dyDescent="0.2">
      <c r="A1253" s="8"/>
      <c r="B1253" s="170">
        <f t="shared" si="377"/>
        <v>7.0799999999998704</v>
      </c>
      <c r="C1253" s="170">
        <f t="shared" si="378"/>
        <v>12022644.346170539</v>
      </c>
      <c r="D1253" s="170">
        <f t="shared" si="369"/>
        <v>12022.644346170538</v>
      </c>
      <c r="E1253" s="170">
        <f t="shared" si="370"/>
        <v>-60.84020639816579</v>
      </c>
      <c r="F1253" s="170">
        <f t="shared" si="371"/>
        <v>-264.57262899631638</v>
      </c>
      <c r="G1253" s="170">
        <f t="shared" si="372"/>
        <v>-37.118849035577682</v>
      </c>
      <c r="H1253" s="170">
        <f t="shared" si="373"/>
        <v>90.758431666502275</v>
      </c>
      <c r="I1253" s="170">
        <f t="shared" si="374"/>
        <v>-97.959055433743472</v>
      </c>
      <c r="J1253" s="170">
        <f t="shared" si="375"/>
        <v>-173.81419732981411</v>
      </c>
      <c r="K1253" s="170" t="str">
        <f t="shared" ref="K1253:K1316" si="381">COMPLEX(1,2*PI()*C1253*esr*Cout)</f>
        <v>1+120.137950165647i</v>
      </c>
      <c r="L1253" s="170" t="str">
        <f t="shared" ref="L1253:L1316" si="382">COMPLEX(1,-2*PI()*C1253*(1-Dmax)^2*Lout*10^-6/Req)</f>
        <v>1-17.5083600322379i</v>
      </c>
      <c r="M1253" s="170" t="str">
        <f t="shared" si="379"/>
        <v>2104.4184850352+102.629590133409i</v>
      </c>
      <c r="N1253" s="170" t="str">
        <f t="shared" ref="N1253:N1316" si="383">COMPLEX(1,2*PI()*C1253*(Rd+Rs+esr)*Req*Cout/(Req+Rd+Rs))</f>
        <v>1+114848.457321709i</v>
      </c>
      <c r="O1253" s="170" t="str">
        <f t="shared" ref="O1253:O1316" si="384">IMSUM(COMPLEX(1,2*PI()*C1253/(Qd*ws)),IMPRODUCT(COMPLEX(0,2*PI()*C1253/ws),COMPLEX(0,2*PI()*C1253/ws)))</f>
        <v>-3650.4684085527+167.991699695751i</v>
      </c>
      <c r="P1253" s="170" t="str">
        <f t="shared" si="380"/>
        <v>-19297238.0213174-419250497.232212i</v>
      </c>
      <c r="Q1253" s="170" t="str">
        <f t="shared" ref="Q1253:Q1316" si="385">IMPRODUCT(Ap,IMDIV(M1253,P1253))</f>
        <v>-0.000085863162798191+0.000903729199544024i</v>
      </c>
      <c r="R1253" s="170" t="str">
        <f t="shared" ref="R1253:R1316" si="386">IMSUM(Rz*10^3,IMDIV(1,COMPLEX(0,(2*PI()*C1253*Cz*10^-9))))</f>
        <v>10000-1.61438189824128i</v>
      </c>
      <c r="S1253" s="170" t="str">
        <f t="shared" ref="S1253:S1316" si="387">IMDIV(1,COMPLEX(0,(2*PI()*C1253*Cp*10^-12)))</f>
        <v>-132.379315655785i</v>
      </c>
      <c r="T1253" s="170" t="str">
        <f t="shared" si="376"/>
        <v>1.75211374139946-132.35583843591i</v>
      </c>
      <c r="U1253" s="170" t="str">
        <f t="shared" ref="U1253:U1316" si="388">IMPRODUCT(-Rs*g/(Rs+Rd),T1253)</f>
        <v>-0.00018443302541047+0.0139321935195695i</v>
      </c>
      <c r="V1253" s="170"/>
    </row>
    <row r="1254" spans="1:22" x14ac:dyDescent="0.2">
      <c r="A1254" s="8"/>
      <c r="B1254" s="170">
        <f t="shared" si="377"/>
        <v>7.0849999999998703</v>
      </c>
      <c r="C1254" s="170">
        <f t="shared" si="378"/>
        <v>12161860.006460048</v>
      </c>
      <c r="D1254" s="170">
        <f t="shared" ref="D1254:D1317" si="389">C1254/1000</f>
        <v>12161.860006460049</v>
      </c>
      <c r="E1254" s="170">
        <f t="shared" ref="E1254:E1317" si="390">20*LOG(IMABS(Q1254))</f>
        <v>-60.940379831756353</v>
      </c>
      <c r="F1254" s="170">
        <f t="shared" ref="F1254:F1317" si="391">IF(180/PI()*IMARGUMENT(Q1254)&gt;0,180/PI()*IMARGUMENT(Q1254)-360,180/PI()*IMARGUMENT(Q1254))</f>
        <v>-264.63465052222182</v>
      </c>
      <c r="G1254" s="170">
        <f t="shared" ref="G1254:G1317" si="392">20*LOG(IMABS(U1254))</f>
        <v>-37.218831292122225</v>
      </c>
      <c r="H1254" s="170">
        <f t="shared" ref="H1254:H1317" si="393">180/PI()*IMARGUMENT(U1254)</f>
        <v>90.749751004687596</v>
      </c>
      <c r="I1254" s="170">
        <f t="shared" ref="I1254:I1317" si="394">E1254+G1254</f>
        <v>-98.159211123878578</v>
      </c>
      <c r="J1254" s="170">
        <f t="shared" ref="J1254:J1317" si="395">F1254+H1254</f>
        <v>-173.88489951753422</v>
      </c>
      <c r="K1254" s="170" t="str">
        <f t="shared" si="381"/>
        <v>1+121.529082064468i</v>
      </c>
      <c r="L1254" s="170" t="str">
        <f t="shared" si="382"/>
        <v>1-17.711097286397i</v>
      </c>
      <c r="M1254" s="170" t="str">
        <f t="shared" si="379"/>
        <v>2153.41339557032+103.817984778071i</v>
      </c>
      <c r="N1254" s="170" t="str">
        <f t="shared" si="383"/>
        <v>1+116178.339780086i</v>
      </c>
      <c r="O1254" s="170" t="str">
        <f t="shared" si="384"/>
        <v>-3735.52203400653+169.936951898421i</v>
      </c>
      <c r="P1254" s="170" t="str">
        <f t="shared" si="380"/>
        <v>-19746728.4608809-433986578.185857i</v>
      </c>
      <c r="Q1254" s="170" t="str">
        <f t="shared" si="385"/>
        <v>-0.0000839114997735402+0.00089345781461355i</v>
      </c>
      <c r="R1254" s="170" t="str">
        <f t="shared" si="386"/>
        <v>10000-1.59590222146457i</v>
      </c>
      <c r="S1254" s="170" t="str">
        <f t="shared" si="387"/>
        <v>-130.863982160094i</v>
      </c>
      <c r="T1254" s="170" t="str">
        <f t="shared" ref="T1254:T1317" si="396">IMDIV(IMPRODUCT(R1254,S1254),IMSUM(R1254,S1254))</f>
        <v>1.71223775993228-130.841301878523i</v>
      </c>
      <c r="U1254" s="170" t="str">
        <f t="shared" si="388"/>
        <v>-0.000180235553677082+0.0137727686187919i</v>
      </c>
      <c r="V1254" s="170"/>
    </row>
    <row r="1255" spans="1:22" x14ac:dyDescent="0.2">
      <c r="A1255" s="8"/>
      <c r="B1255" s="170">
        <f t="shared" ref="B1255:B1318" si="397">B1254+0.005</f>
        <v>7.0899999999998702</v>
      </c>
      <c r="C1255" s="170">
        <f t="shared" ref="C1255:C1318" si="398">10^B1255</f>
        <v>12302687.708120141</v>
      </c>
      <c r="D1255" s="170">
        <f t="shared" si="389"/>
        <v>12302.687708120142</v>
      </c>
      <c r="E1255" s="170">
        <f t="shared" si="390"/>
        <v>-61.040549335505403</v>
      </c>
      <c r="F1255" s="170">
        <f t="shared" si="391"/>
        <v>-264.69596565306301</v>
      </c>
      <c r="G1255" s="170">
        <f t="shared" si="392"/>
        <v>-37.318813952487083</v>
      </c>
      <c r="H1255" s="170">
        <f t="shared" si="393"/>
        <v>90.741169674499332</v>
      </c>
      <c r="I1255" s="170">
        <f t="shared" si="394"/>
        <v>-98.359363287992494</v>
      </c>
      <c r="J1255" s="170">
        <f t="shared" si="395"/>
        <v>-173.95479597856368</v>
      </c>
      <c r="K1255" s="170" t="str">
        <f t="shared" si="381"/>
        <v>1+122.936322511481i</v>
      </c>
      <c r="L1255" s="170" t="str">
        <f t="shared" si="382"/>
        <v>1-17.9161821273175i</v>
      </c>
      <c r="M1255" s="170" t="str">
        <f t="shared" ref="M1255:M1318" si="399">IMPRODUCT(K1255,L1255)</f>
        <v>2203.54954417834+105.020140384163i</v>
      </c>
      <c r="N1255" s="170" t="str">
        <f t="shared" si="383"/>
        <v>1+117523.62155156i</v>
      </c>
      <c r="O1255" s="170" t="str">
        <f t="shared" si="384"/>
        <v>-3822.55681290151+171.904729059995i</v>
      </c>
      <c r="P1255" s="170" t="str">
        <f t="shared" ref="P1255:P1318" si="400">IMPRODUCT(N1255,O1255)</f>
        <v>-20206688.8777832-449240548.334045i</v>
      </c>
      <c r="Q1255" s="170" t="str">
        <f t="shared" si="385"/>
        <v>-0.0000820041352329811+0.000883301514220033i</v>
      </c>
      <c r="R1255" s="170" t="str">
        <f t="shared" si="386"/>
        <v>10000-1.57763407979868i</v>
      </c>
      <c r="S1255" s="170" t="str">
        <f t="shared" si="387"/>
        <v>-129.365994543492i</v>
      </c>
      <c r="T1255" s="170" t="str">
        <f t="shared" si="396"/>
        <v>1.67326915178053-129.344084150052i</v>
      </c>
      <c r="U1255" s="170" t="str">
        <f t="shared" si="388"/>
        <v>-0.000176133594924267+0.0136151667526371i</v>
      </c>
      <c r="V1255" s="170"/>
    </row>
    <row r="1256" spans="1:22" x14ac:dyDescent="0.2">
      <c r="A1256" s="8"/>
      <c r="B1256" s="170">
        <f t="shared" si="397"/>
        <v>7.0949999999998701</v>
      </c>
      <c r="C1256" s="170">
        <f t="shared" si="398"/>
        <v>12445146.117710134</v>
      </c>
      <c r="D1256" s="170">
        <f t="shared" si="389"/>
        <v>12445.146117710134</v>
      </c>
      <c r="E1256" s="170">
        <f t="shared" si="390"/>
        <v>-61.14071499806046</v>
      </c>
      <c r="F1256" s="170">
        <f t="shared" si="391"/>
        <v>-264.7565823544702</v>
      </c>
      <c r="G1256" s="170">
        <f t="shared" si="392"/>
        <v>-37.418797007483427</v>
      </c>
      <c r="H1256" s="170">
        <f t="shared" si="393"/>
        <v>90.73268654008865</v>
      </c>
      <c r="I1256" s="170">
        <f t="shared" si="394"/>
        <v>-98.559512005543894</v>
      </c>
      <c r="J1256" s="170">
        <f t="shared" si="395"/>
        <v>-174.02389581438155</v>
      </c>
      <c r="K1256" s="170" t="str">
        <f t="shared" si="381"/>
        <v>1+124.359858034883i</v>
      </c>
      <c r="L1256" s="170" t="str">
        <f t="shared" si="382"/>
        <v>1-18.1236417387728i</v>
      </c>
      <c r="M1256" s="170" t="str">
        <f t="shared" si="399"/>
        <v>2254.85351370887+106.23621629611i</v>
      </c>
      <c r="N1256" s="170" t="str">
        <f t="shared" si="383"/>
        <v>1+118884.480951774i</v>
      </c>
      <c r="O1256" s="170" t="str">
        <f t="shared" si="384"/>
        <v>-3911.61889222945+173.895292007206i</v>
      </c>
      <c r="P1256" s="170" t="str">
        <f t="shared" si="400"/>
        <v>-20677363.1491261-465030607.788559i</v>
      </c>
      <c r="Q1256" s="170" t="str">
        <f t="shared" si="385"/>
        <v>-0.00008014006651415+0.000873259065300556i</v>
      </c>
      <c r="R1256" s="170" t="str">
        <f t="shared" si="386"/>
        <v>10000-1.55957505182124i</v>
      </c>
      <c r="S1256" s="170" t="str">
        <f t="shared" si="387"/>
        <v>-127.885154249341i</v>
      </c>
      <c r="T1256" s="170" t="str">
        <f t="shared" si="396"/>
        <v>1.63518727677241-127.863987611901i</v>
      </c>
      <c r="U1256" s="170" t="str">
        <f t="shared" si="388"/>
        <v>-0.000172124976502359+0.0134593671170422i</v>
      </c>
      <c r="V1256" s="170"/>
    </row>
    <row r="1257" spans="1:22" x14ac:dyDescent="0.2">
      <c r="A1257" s="8"/>
      <c r="B1257" s="170">
        <f t="shared" si="397"/>
        <v>7.09999999999987</v>
      </c>
      <c r="C1257" s="170">
        <f t="shared" si="398"/>
        <v>12589254.117937911</v>
      </c>
      <c r="D1257" s="170">
        <f t="shared" si="389"/>
        <v>12589.254117937911</v>
      </c>
      <c r="E1257" s="170">
        <f t="shared" si="390"/>
        <v>-61.240876906087109</v>
      </c>
      <c r="F1257" s="170">
        <f t="shared" si="391"/>
        <v>-264.81650850495549</v>
      </c>
      <c r="G1257" s="170">
        <f t="shared" si="392"/>
        <v>-37.518780448131189</v>
      </c>
      <c r="H1257" s="170">
        <f t="shared" si="393"/>
        <v>90.724300478568281</v>
      </c>
      <c r="I1257" s="170">
        <f t="shared" si="394"/>
        <v>-98.759657354218291</v>
      </c>
      <c r="J1257" s="170">
        <f t="shared" si="395"/>
        <v>-174.0922080263872</v>
      </c>
      <c r="K1257" s="170" t="str">
        <f t="shared" si="381"/>
        <v>1+125.799877322765i</v>
      </c>
      <c r="L1257" s="170" t="str">
        <f t="shared" si="382"/>
        <v>1-18.3335036193097i</v>
      </c>
      <c r="M1257" s="170" t="str">
        <f t="shared" si="399"/>
        <v>2307.35250620563+107.466373703455i</v>
      </c>
      <c r="N1257" s="170" t="str">
        <f t="shared" si="383"/>
        <v>1+120261.098361167i</v>
      </c>
      <c r="O1257" s="170" t="str">
        <f t="shared" si="384"/>
        <v>-4002.75549388368+175.908904587015i</v>
      </c>
      <c r="P1257" s="170" t="str">
        <f t="shared" si="400"/>
        <v>-21159000.832638-481375596.256742i</v>
      </c>
      <c r="Q1257" s="170" t="str">
        <f t="shared" si="385"/>
        <v>-0.0000783183135225988+0.000863329246060141i</v>
      </c>
      <c r="R1257" s="170" t="str">
        <f t="shared" si="386"/>
        <v>10000-1.54172274382764i</v>
      </c>
      <c r="S1257" s="170" t="str">
        <f t="shared" si="387"/>
        <v>-126.421264993866i</v>
      </c>
      <c r="T1257" s="170" t="str">
        <f t="shared" si="396"/>
        <v>1.59797196392654-126.400816867183i</v>
      </c>
      <c r="U1257" s="170" t="str">
        <f t="shared" si="388"/>
        <v>-0.000168207575150162+0.013305349143914i</v>
      </c>
      <c r="V1257" s="170"/>
    </row>
    <row r="1258" spans="1:22" x14ac:dyDescent="0.2">
      <c r="A1258" s="8"/>
      <c r="B1258" s="170">
        <f t="shared" si="397"/>
        <v>7.1049999999998699</v>
      </c>
      <c r="C1258" s="170">
        <f t="shared" si="398"/>
        <v>12735030.810162812</v>
      </c>
      <c r="D1258" s="170">
        <f t="shared" si="389"/>
        <v>12735.030810162812</v>
      </c>
      <c r="E1258" s="170">
        <f t="shared" si="390"/>
        <v>-61.341035144312542</v>
      </c>
      <c r="F1258" s="170">
        <f t="shared" si="391"/>
        <v>-264.87575189677312</v>
      </c>
      <c r="G1258" s="170">
        <f t="shared" si="392"/>
        <v>-37.618764265654647</v>
      </c>
      <c r="H1258" s="170">
        <f t="shared" si="393"/>
        <v>90.716010379865537</v>
      </c>
      <c r="I1258" s="170">
        <f t="shared" si="394"/>
        <v>-98.959799409967189</v>
      </c>
      <c r="J1258" s="170">
        <f t="shared" si="395"/>
        <v>-174.15974151690759</v>
      </c>
      <c r="K1258" s="170" t="str">
        <f t="shared" si="381"/>
        <v>1+127.256571248125i</v>
      </c>
      <c r="L1258" s="170" t="str">
        <f t="shared" si="382"/>
        <v>1-18.5457955858932i</v>
      </c>
      <c r="M1258" s="170" t="str">
        <f t="shared" si="399"/>
        <v>2361.07435732938+108.710775662232i</v>
      </c>
      <c r="N1258" s="170" t="str">
        <f t="shared" si="383"/>
        <v>1+121653.656248885i</v>
      </c>
      <c r="O1258" s="170" t="str">
        <f t="shared" si="384"/>
        <v>-4096.01493969675+177.945833701589i</v>
      </c>
      <c r="P1258" s="170" t="str">
        <f t="shared" si="400"/>
        <v>-21651857.2989941-498295015.518332i</v>
      </c>
      <c r="Q1258" s="170" t="str">
        <f t="shared" si="385"/>
        <v>-0.0000765379182295312+0.000853510845938574i</v>
      </c>
      <c r="R1258" s="170" t="str">
        <f t="shared" si="386"/>
        <v>10000-1.5240747895138i</v>
      </c>
      <c r="S1258" s="170" t="str">
        <f t="shared" si="387"/>
        <v>-124.974132740132i</v>
      </c>
      <c r="T1258" s="170" t="str">
        <f t="shared" si="396"/>
        <v>1.56160350080035-124.95437873576i</v>
      </c>
      <c r="U1258" s="170" t="str">
        <f t="shared" si="388"/>
        <v>-0.000164379315873721+0.0131530924985011i</v>
      </c>
      <c r="V1258" s="170"/>
    </row>
    <row r="1259" spans="1:22" x14ac:dyDescent="0.2">
      <c r="A1259" s="8"/>
      <c r="B1259" s="170">
        <f t="shared" si="397"/>
        <v>7.1099999999998698</v>
      </c>
      <c r="C1259" s="170">
        <f t="shared" si="398"/>
        <v>12882495.51692749</v>
      </c>
      <c r="D1259" s="170">
        <f t="shared" si="389"/>
        <v>12882.495516927491</v>
      </c>
      <c r="E1259" s="170">
        <f t="shared" si="390"/>
        <v>-61.441189795568562</v>
      </c>
      <c r="F1259" s="170">
        <f t="shared" si="391"/>
        <v>-264.93432023677519</v>
      </c>
      <c r="G1259" s="170">
        <f t="shared" si="392"/>
        <v>-37.718748451478191</v>
      </c>
      <c r="H1259" s="170">
        <f t="shared" si="393"/>
        <v>90.707815146576849</v>
      </c>
      <c r="I1259" s="170">
        <f t="shared" si="394"/>
        <v>-99.159938247046753</v>
      </c>
      <c r="J1259" s="170">
        <f t="shared" si="395"/>
        <v>-174.22650509019834</v>
      </c>
      <c r="K1259" s="170" t="str">
        <f t="shared" si="381"/>
        <v>1+128.730132894164i</v>
      </c>
      <c r="L1259" s="170" t="str">
        <f t="shared" si="382"/>
        <v>1-18.7605457775934i</v>
      </c>
      <c r="M1259" s="170" t="str">
        <f t="shared" si="399"/>
        <v>2416.04755111665+109.969587116571i</v>
      </c>
      <c r="N1259" s="170" t="str">
        <f t="shared" si="383"/>
        <v>1+123062.339196968i</v>
      </c>
      <c r="O1259" s="170" t="str">
        <f t="shared" si="384"/>
        <v>-4191.44667706124+180.006349343676i</v>
      </c>
      <c r="P1259" s="170" t="str">
        <f t="shared" si="400"/>
        <v>-22156193.8672164-515809052.692165i</v>
      </c>
      <c r="Q1259" s="170" t="str">
        <f t="shared" si="385"/>
        <v>-0.0000747979441804552+0.000843802665574362i</v>
      </c>
      <c r="R1259" s="170" t="str">
        <f t="shared" si="386"/>
        <v>10000-1.50662884966249i</v>
      </c>
      <c r="S1259" s="170" t="str">
        <f t="shared" si="387"/>
        <v>-123.543565672324i</v>
      </c>
      <c r="T1259" s="170" t="str">
        <f t="shared" si="396"/>
        <v>1.52606262307991-123.524482229537i</v>
      </c>
      <c r="U1259" s="170" t="str">
        <f t="shared" si="388"/>
        <v>-0.000160638170850517+0.0130025770767934i</v>
      </c>
      <c r="V1259" s="170"/>
    </row>
    <row r="1260" spans="1:22" x14ac:dyDescent="0.2">
      <c r="A1260" s="8"/>
      <c r="B1260" s="170">
        <f t="shared" si="397"/>
        <v>7.1149999999998697</v>
      </c>
      <c r="C1260" s="170">
        <f t="shared" si="398"/>
        <v>13031667.784519099</v>
      </c>
      <c r="D1260" s="170">
        <f t="shared" si="389"/>
        <v>13031.667784519099</v>
      </c>
      <c r="E1260" s="170">
        <f t="shared" si="390"/>
        <v>-61.541340940832818</v>
      </c>
      <c r="F1260" s="170">
        <f t="shared" si="391"/>
        <v>-264.99222114726138</v>
      </c>
      <c r="G1260" s="170">
        <f t="shared" si="392"/>
        <v>-37.818732997220607</v>
      </c>
      <c r="H1260" s="170">
        <f t="shared" si="393"/>
        <v>90.699713693824123</v>
      </c>
      <c r="I1260" s="170">
        <f t="shared" si="394"/>
        <v>-99.360073938053432</v>
      </c>
      <c r="J1260" s="170">
        <f t="shared" si="395"/>
        <v>-174.29250745343725</v>
      </c>
      <c r="K1260" s="170" t="str">
        <f t="shared" si="381"/>
        <v>1+130.220757579883i</v>
      </c>
      <c r="L1260" s="170" t="str">
        <f t="shared" si="382"/>
        <v>1-18.9777826593158i</v>
      </c>
      <c r="M1260" s="170" t="str">
        <f t="shared" si="399"/>
        <v>2472.30123508247+111.242974920567i</v>
      </c>
      <c r="N1260" s="170" t="str">
        <f t="shared" si="383"/>
        <v>1+124487.333924816i</v>
      </c>
      <c r="O1260" s="170" t="str">
        <f t="shared" si="384"/>
        <v>-4289.1013051475+182.090724632392i</v>
      </c>
      <c r="P1260" s="170" t="str">
        <f t="shared" si="400"/>
        <v>-22672277.9432294-533938604.320536i</v>
      </c>
      <c r="Q1260" s="170" t="str">
        <f t="shared" si="385"/>
        <v>-0.0000730974760145386+0.000834203516766084i</v>
      </c>
      <c r="R1260" s="170" t="str">
        <f t="shared" si="386"/>
        <v>10000-1.48938261183328i</v>
      </c>
      <c r="S1260" s="170" t="str">
        <f t="shared" si="387"/>
        <v>-122.129374170329i</v>
      </c>
      <c r="T1260" s="170" t="str">
        <f t="shared" si="396"/>
        <v>1.49133050440557-122.110938528038i</v>
      </c>
      <c r="U1260" s="170" t="str">
        <f t="shared" si="388"/>
        <v>-0.000156982158358481+0.0128537830029514i</v>
      </c>
      <c r="V1260" s="170"/>
    </row>
    <row r="1261" spans="1:22" x14ac:dyDescent="0.2">
      <c r="A1261" s="8"/>
      <c r="B1261" s="170">
        <f t="shared" si="397"/>
        <v>7.1199999999998695</v>
      </c>
      <c r="C1261" s="170">
        <f t="shared" si="398"/>
        <v>13182567.385560131</v>
      </c>
      <c r="D1261" s="170">
        <f t="shared" si="389"/>
        <v>13182.567385560131</v>
      </c>
      <c r="E1261" s="170">
        <f t="shared" si="390"/>
        <v>-61.641488659269811</v>
      </c>
      <c r="F1261" s="170">
        <f t="shared" si="391"/>
        <v>-265.04946216682345</v>
      </c>
      <c r="G1261" s="170">
        <f t="shared" si="392"/>
        <v>-37.91871789469171</v>
      </c>
      <c r="H1261" s="170">
        <f t="shared" si="393"/>
        <v>90.691704949112534</v>
      </c>
      <c r="I1261" s="170">
        <f t="shared" si="394"/>
        <v>-99.560206553961521</v>
      </c>
      <c r="J1261" s="170">
        <f t="shared" si="395"/>
        <v>-174.35775721771091</v>
      </c>
      <c r="K1261" s="170" t="str">
        <f t="shared" si="381"/>
        <v>1+131.728642885968i</v>
      </c>
      <c r="L1261" s="170" t="str">
        <f t="shared" si="382"/>
        <v>1-19.1975350255737i</v>
      </c>
      <c r="M1261" s="170" t="str">
        <f t="shared" si="399"/>
        <v>2529.86523567466+112.531107860394i</v>
      </c>
      <c r="N1261" s="170" t="str">
        <f t="shared" si="383"/>
        <v>1+125928.829313935i</v>
      </c>
      <c r="O1261" s="170" t="str">
        <f t="shared" si="384"/>
        <v>-4389.03060173195+184.199235849425i</v>
      </c>
      <c r="P1261" s="170" t="str">
        <f t="shared" si="400"/>
        <v>-23200383.1616412-552705301.299904i</v>
      </c>
      <c r="Q1261" s="170" t="str">
        <f t="shared" si="385"/>
        <v>-0.0000714356189944349+0.000824712222431138i</v>
      </c>
      <c r="R1261" s="170" t="str">
        <f t="shared" si="386"/>
        <v>10000-1.47233379005602i</v>
      </c>
      <c r="S1261" s="170" t="str">
        <f t="shared" si="387"/>
        <v>-120.731370784594i</v>
      </c>
      <c r="T1261" s="170" t="str">
        <f t="shared" si="396"/>
        <v>1.45738874642766-120.713560954212i</v>
      </c>
      <c r="U1261" s="170" t="str">
        <f t="shared" si="388"/>
        <v>-0.000153409341729228+0.0127066906267592i</v>
      </c>
      <c r="V1261" s="170"/>
    </row>
    <row r="1262" spans="1:22" x14ac:dyDescent="0.2">
      <c r="A1262" s="8"/>
      <c r="B1262" s="170">
        <f t="shared" si="397"/>
        <v>7.1249999999998694</v>
      </c>
      <c r="C1262" s="170">
        <f t="shared" si="398"/>
        <v>13335214.321629252</v>
      </c>
      <c r="D1262" s="170">
        <f t="shared" si="389"/>
        <v>13335.214321629252</v>
      </c>
      <c r="E1262" s="170">
        <f t="shared" si="390"/>
        <v>-61.741633028270769</v>
      </c>
      <c r="F1262" s="170">
        <f t="shared" si="391"/>
        <v>-265.1060507511844</v>
      </c>
      <c r="G1262" s="170">
        <f t="shared" si="392"/>
        <v>-38.018703135887641</v>
      </c>
      <c r="H1262" s="170">
        <f t="shared" si="393"/>
        <v>90.683787852190022</v>
      </c>
      <c r="I1262" s="170">
        <f t="shared" si="394"/>
        <v>-99.760336164158417</v>
      </c>
      <c r="J1262" s="170">
        <f t="shared" si="395"/>
        <v>-174.42226289899438</v>
      </c>
      <c r="K1262" s="170" t="str">
        <f t="shared" si="381"/>
        <v>1+133.253988680985i</v>
      </c>
      <c r="L1262" s="170" t="str">
        <f t="shared" si="382"/>
        <v>1-19.4198320043051i</v>
      </c>
      <c r="M1262" s="170" t="str">
        <f t="shared" si="399"/>
        <v>2588.7700740883+113.83415667668i</v>
      </c>
      <c r="N1262" s="170" t="str">
        <f t="shared" si="383"/>
        <v>1+127387.016432978i</v>
      </c>
      <c r="O1262" s="170" t="str">
        <f t="shared" si="384"/>
        <v>-4491.28755065037+186.332162475652i</v>
      </c>
      <c r="P1262" s="170" t="str">
        <f t="shared" si="400"/>
        <v>-23740789.5308289-572131534.687766i</v>
      </c>
      <c r="Q1262" s="170" t="str">
        <f t="shared" si="385"/>
        <v>-0.0000698114985463657+0.000815327616562069i</v>
      </c>
      <c r="R1262" s="170" t="str">
        <f t="shared" si="386"/>
        <v>10000-1.45548012452786i</v>
      </c>
      <c r="S1262" s="170" t="str">
        <f t="shared" si="387"/>
        <v>-119.349370211285i</v>
      </c>
      <c r="T1262" s="170" t="str">
        <f t="shared" si="396"/>
        <v>1.42421936908777-119.332164950512i</v>
      </c>
      <c r="U1262" s="170" t="str">
        <f t="shared" si="388"/>
        <v>-0.000149917828325029+0.0125612805211065i</v>
      </c>
      <c r="V1262" s="170"/>
    </row>
    <row r="1263" spans="1:22" x14ac:dyDescent="0.2">
      <c r="A1263" s="8"/>
      <c r="B1263" s="170">
        <f t="shared" si="397"/>
        <v>7.1299999999998693</v>
      </c>
      <c r="C1263" s="170">
        <f t="shared" si="398"/>
        <v>13489628.825912502</v>
      </c>
      <c r="D1263" s="170">
        <f t="shared" si="389"/>
        <v>13489.628825912501</v>
      </c>
      <c r="E1263" s="170">
        <f t="shared" si="390"/>
        <v>-61.841774123492854</v>
      </c>
      <c r="F1263" s="170">
        <f t="shared" si="391"/>
        <v>-265.16199427403149</v>
      </c>
      <c r="G1263" s="170">
        <f t="shared" si="392"/>
        <v>-38.118688712986454</v>
      </c>
      <c r="H1263" s="170">
        <f t="shared" si="393"/>
        <v>90.675961354908225</v>
      </c>
      <c r="I1263" s="170">
        <f t="shared" si="394"/>
        <v>-99.960462836479309</v>
      </c>
      <c r="J1263" s="170">
        <f t="shared" si="395"/>
        <v>-174.48603291912326</v>
      </c>
      <c r="K1263" s="170" t="str">
        <f t="shared" si="381"/>
        <v>1+134.796997147865i</v>
      </c>
      <c r="L1263" s="170" t="str">
        <f t="shared" si="382"/>
        <v>1-19.6447030607338i</v>
      </c>
      <c r="M1263" s="170" t="str">
        <f t="shared" si="399"/>
        <v>2649.04698244839+115.152294087131i</v>
      </c>
      <c r="N1263" s="170" t="str">
        <f t="shared" si="383"/>
        <v>1+128862.088563069i</v>
      </c>
      <c r="O1263" s="170" t="str">
        <f t="shared" si="384"/>
        <v>-4595.92636989059+188.489787228186i</v>
      </c>
      <c r="P1263" s="170" t="str">
        <f t="shared" si="400"/>
        <v>-24293783.5814024-592240482.416398i</v>
      </c>
      <c r="Q1263" s="170" t="str">
        <f t="shared" si="385"/>
        <v>-0.0000682242598102436+0.000806048544180597i</v>
      </c>
      <c r="R1263" s="170" t="str">
        <f t="shared" si="386"/>
        <v>10000-1.43881938131368i</v>
      </c>
      <c r="S1263" s="170" t="str">
        <f t="shared" si="387"/>
        <v>-117.983189267722i</v>
      </c>
      <c r="T1263" s="170" t="str">
        <f t="shared" si="396"/>
        <v>1.39180480112003-117.966568055222i</v>
      </c>
      <c r="U1263" s="170" t="str">
        <f t="shared" si="388"/>
        <v>-0.000146505768538951+0.0124175334794971i</v>
      </c>
      <c r="V1263" s="170"/>
    </row>
    <row r="1264" spans="1:22" x14ac:dyDescent="0.2">
      <c r="A1264" s="8"/>
      <c r="B1264" s="170">
        <f t="shared" si="397"/>
        <v>7.1349999999998692</v>
      </c>
      <c r="C1264" s="170">
        <f t="shared" si="398"/>
        <v>13645831.365885165</v>
      </c>
      <c r="D1264" s="170">
        <f t="shared" si="389"/>
        <v>13645.831365885164</v>
      </c>
      <c r="E1264" s="170">
        <f t="shared" si="390"/>
        <v>-61.941912018897021</v>
      </c>
      <c r="F1264" s="170">
        <f t="shared" si="391"/>
        <v>-265.21730002784426</v>
      </c>
      <c r="G1264" s="170">
        <f t="shared" si="392"/>
        <v>-38.218674618344259</v>
      </c>
      <c r="H1264" s="170">
        <f t="shared" si="393"/>
        <v>90.668224421085142</v>
      </c>
      <c r="I1264" s="170">
        <f t="shared" si="394"/>
        <v>-100.16058663724128</v>
      </c>
      <c r="J1264" s="170">
        <f t="shared" si="395"/>
        <v>-174.54907560675912</v>
      </c>
      <c r="K1264" s="170" t="str">
        <f t="shared" si="381"/>
        <v>1+136.357872810711i</v>
      </c>
      <c r="L1264" s="170" t="str">
        <f t="shared" si="382"/>
        <v>1-19.8721780012749i</v>
      </c>
      <c r="M1264" s="170" t="str">
        <f t="shared" si="399"/>
        <v>2710.72792036965+116.485694809436i</v>
      </c>
      <c r="N1264" s="170" t="str">
        <f t="shared" si="383"/>
        <v>1+130354.24122342i</v>
      </c>
      <c r="O1264" s="170" t="str">
        <f t="shared" si="384"/>
        <v>-4703.00254033965+190.672396097853i</v>
      </c>
      <c r="P1264" s="170" t="str">
        <f t="shared" si="400"/>
        <v>-24859658.5181274-613056136.945396i</v>
      </c>
      <c r="Q1264" s="170" t="str">
        <f t="shared" si="385"/>
        <v>-0.0000666730671996371+0.000796873861289496i</v>
      </c>
      <c r="R1264" s="170" t="str">
        <f t="shared" si="386"/>
        <v>10000-1.42234935205002i</v>
      </c>
      <c r="S1264" s="170" t="str">
        <f t="shared" si="387"/>
        <v>-116.632646868102i</v>
      </c>
      <c r="T1264" s="170" t="str">
        <f t="shared" si="396"/>
        <v>1.36012787076761-116.616589879038i</v>
      </c>
      <c r="U1264" s="170" t="str">
        <f t="shared" si="388"/>
        <v>-0.000143171354817643+0.012275430513583i</v>
      </c>
      <c r="V1264" s="170"/>
    </row>
    <row r="1265" spans="1:22" x14ac:dyDescent="0.2">
      <c r="A1265" s="8"/>
      <c r="B1265" s="170">
        <f t="shared" si="397"/>
        <v>7.1399999999998691</v>
      </c>
      <c r="C1265" s="170">
        <f t="shared" si="398"/>
        <v>13803842.646024719</v>
      </c>
      <c r="D1265" s="170">
        <f t="shared" si="389"/>
        <v>13803.842646024719</v>
      </c>
      <c r="E1265" s="170">
        <f t="shared" si="390"/>
        <v>-62.042046786785974</v>
      </c>
      <c r="F1265" s="170">
        <f t="shared" si="391"/>
        <v>-265.27197522471613</v>
      </c>
      <c r="G1265" s="170">
        <f t="shared" si="392"/>
        <v>-38.318660844491149</v>
      </c>
      <c r="H1265" s="170">
        <f t="shared" si="393"/>
        <v>90.660576026369199</v>
      </c>
      <c r="I1265" s="170">
        <f t="shared" si="394"/>
        <v>-100.36070763127712</v>
      </c>
      <c r="J1265" s="170">
        <f t="shared" si="395"/>
        <v>-174.61139919834693</v>
      </c>
      <c r="K1265" s="170" t="str">
        <f t="shared" si="381"/>
        <v>1+137.9368225619i</v>
      </c>
      <c r="L1265" s="170" t="str">
        <f t="shared" si="382"/>
        <v>1-20.1022869774852i</v>
      </c>
      <c r="M1265" s="170" t="str">
        <f t="shared" si="399"/>
        <v>2773.84559190177+117.834535584415i</v>
      </c>
      <c r="N1265" s="170" t="str">
        <f t="shared" si="383"/>
        <v>1+131863.67219725i</v>
      </c>
      <c r="O1265" s="170" t="str">
        <f t="shared" si="384"/>
        <v>-4812.57283520043+192.880278387094i</v>
      </c>
      <c r="P1265" s="170" t="str">
        <f t="shared" si="400"/>
        <v>-25438714.3753853-634603333.885981i</v>
      </c>
      <c r="Q1265" s="170" t="str">
        <f t="shared" si="385"/>
        <v>-0.0000651571039713503+0.000787802434822331i</v>
      </c>
      <c r="R1265" s="170" t="str">
        <f t="shared" si="386"/>
        <v>10000-1.40606785365234i</v>
      </c>
      <c r="S1265" s="170" t="str">
        <f t="shared" si="387"/>
        <v>-115.297563999492i</v>
      </c>
      <c r="T1265" s="170" t="str">
        <f t="shared" si="396"/>
        <v>1.32917179670956-115.282052081889i</v>
      </c>
      <c r="U1265" s="170" t="str">
        <f t="shared" si="388"/>
        <v>-0.00013991282070627+0.0121349528507252i</v>
      </c>
      <c r="V1265" s="170"/>
    </row>
    <row r="1266" spans="1:22" x14ac:dyDescent="0.2">
      <c r="A1266" s="8"/>
      <c r="B1266" s="170">
        <f t="shared" si="397"/>
        <v>7.144999999999869</v>
      </c>
      <c r="C1266" s="170">
        <f t="shared" si="398"/>
        <v>13963683.610555198</v>
      </c>
      <c r="D1266" s="170">
        <f t="shared" si="389"/>
        <v>13963.683610555197</v>
      </c>
      <c r="E1266" s="170">
        <f t="shared" si="390"/>
        <v>-62.142178497840504</v>
      </c>
      <c r="F1266" s="170">
        <f t="shared" si="391"/>
        <v>-265.32602699717063</v>
      </c>
      <c r="G1266" s="170">
        <f t="shared" si="392"/>
        <v>-38.418647384126984</v>
      </c>
      <c r="H1266" s="170">
        <f t="shared" si="393"/>
        <v>90.653015158104807</v>
      </c>
      <c r="I1266" s="170">
        <f t="shared" si="394"/>
        <v>-100.56082588196749</v>
      </c>
      <c r="J1266" s="170">
        <f t="shared" si="395"/>
        <v>-174.67301183906582</v>
      </c>
      <c r="K1266" s="170" t="str">
        <f t="shared" si="381"/>
        <v>1+139.534055689511i</v>
      </c>
      <c r="L1266" s="170" t="str">
        <f t="shared" si="382"/>
        <v>1-20.3350604900604i</v>
      </c>
      <c r="M1266" s="170" t="str">
        <f t="shared" si="399"/>
        <v>2838.43346286966+119.198995199451i</v>
      </c>
      <c r="N1266" s="170" t="str">
        <f t="shared" si="383"/>
        <v>1+133390.581558i</v>
      </c>
      <c r="O1266" s="170" t="str">
        <f t="shared" si="384"/>
        <v>-4924.6953500936+195.113726748313i</v>
      </c>
      <c r="P1266" s="170" t="str">
        <f t="shared" si="400"/>
        <v>-26031258.1762563-656907781.631237i</v>
      </c>
      <c r="Q1266" s="170" t="str">
        <f t="shared" si="385"/>
        <v>-0.0000636755718044373+0.00077883314259131i</v>
      </c>
      <c r="R1266" s="170" t="str">
        <f t="shared" si="386"/>
        <v>10000-1.38997272802566i</v>
      </c>
      <c r="S1266" s="170" t="str">
        <f t="shared" si="387"/>
        <v>-113.977763698104i</v>
      </c>
      <c r="T1266" s="170" t="str">
        <f t="shared" si="396"/>
        <v>1.29892017919325-113.962778350017i</v>
      </c>
      <c r="U1266" s="170" t="str">
        <f t="shared" si="388"/>
        <v>-0.000136728439915079+0.0119960819315808i</v>
      </c>
      <c r="V1266" s="170"/>
    </row>
    <row r="1267" spans="1:22" x14ac:dyDescent="0.2">
      <c r="A1267" s="8"/>
      <c r="B1267" s="170">
        <f t="shared" si="397"/>
        <v>7.1499999999998689</v>
      </c>
      <c r="C1267" s="170">
        <f t="shared" si="398"/>
        <v>14125375.446223317</v>
      </c>
      <c r="D1267" s="170">
        <f t="shared" si="389"/>
        <v>14125.375446223317</v>
      </c>
      <c r="E1267" s="170">
        <f t="shared" si="390"/>
        <v>-62.2423072211554</v>
      </c>
      <c r="F1267" s="170">
        <f t="shared" si="391"/>
        <v>-265.37946239897167</v>
      </c>
      <c r="G1267" s="170">
        <f t="shared" si="392"/>
        <v>-38.518634230117812</v>
      </c>
      <c r="H1267" s="170">
        <f t="shared" si="393"/>
        <v>90.645540815199581</v>
      </c>
      <c r="I1267" s="170">
        <f t="shared" si="394"/>
        <v>-100.76094145127321</v>
      </c>
      <c r="J1267" s="170">
        <f t="shared" si="395"/>
        <v>-174.73392158377209</v>
      </c>
      <c r="K1267" s="170" t="str">
        <f t="shared" si="381"/>
        <v>1+141.149783905066i</v>
      </c>
      <c r="L1267" s="170" t="str">
        <f t="shared" si="382"/>
        <v>1-20.5705293928773i</v>
      </c>
      <c r="M1267" s="170" t="str">
        <f t="shared" si="399"/>
        <v>2904.52577861744+120.579254512189i</v>
      </c>
      <c r="N1267" s="170" t="str">
        <f t="shared" si="383"/>
        <v>1+134935.171695853i</v>
      </c>
      <c r="O1267" s="170" t="str">
        <f t="shared" si="384"/>
        <v>-5039.42953386067+197.373037222674i</v>
      </c>
      <c r="P1267" s="170" t="str">
        <f t="shared" si="400"/>
        <v>-26637604.0953074-679996092.027605i</v>
      </c>
      <c r="Q1267" s="170" t="str">
        <f t="shared" si="385"/>
        <v>-0.0000622276903884431+0.000769964873233254i</v>
      </c>
      <c r="R1267" s="170" t="str">
        <f t="shared" si="386"/>
        <v>10000-1.37406184177852i</v>
      </c>
      <c r="S1267" s="170" t="str">
        <f t="shared" si="387"/>
        <v>-112.673071025838i</v>
      </c>
      <c r="T1267" s="170" t="str">
        <f t="shared" si="396"/>
        <v>1.26935699136773-112.658594373293i</v>
      </c>
      <c r="U1267" s="170" t="str">
        <f t="shared" si="388"/>
        <v>-0.00013361652540713+0.0118587994077151i</v>
      </c>
      <c r="V1267" s="170"/>
    </row>
    <row r="1268" spans="1:22" x14ac:dyDescent="0.2">
      <c r="A1268" s="8"/>
      <c r="B1268" s="170">
        <f t="shared" si="397"/>
        <v>7.1549999999998688</v>
      </c>
      <c r="C1268" s="170">
        <f t="shared" si="398"/>
        <v>14288939.585106753</v>
      </c>
      <c r="D1268" s="170">
        <f t="shared" si="389"/>
        <v>14288.939585106753</v>
      </c>
      <c r="E1268" s="170">
        <f t="shared" si="390"/>
        <v>-62.342433024274271</v>
      </c>
      <c r="F1268" s="170">
        <f t="shared" si="391"/>
        <v>-265.43228840592803</v>
      </c>
      <c r="G1268" s="170">
        <f t="shared" si="392"/>
        <v>-38.618621375491919</v>
      </c>
      <c r="H1268" s="170">
        <f t="shared" si="393"/>
        <v>90.638152007992829</v>
      </c>
      <c r="I1268" s="170">
        <f t="shared" si="394"/>
        <v>-100.9610543997662</v>
      </c>
      <c r="J1268" s="170">
        <f t="shared" si="395"/>
        <v>-174.7941363979352</v>
      </c>
      <c r="K1268" s="170" t="str">
        <f t="shared" si="381"/>
        <v>1+142.784221371589i</v>
      </c>
      <c r="L1268" s="170" t="str">
        <f t="shared" si="382"/>
        <v>1-20.808724897084i</v>
      </c>
      <c r="M1268" s="170" t="str">
        <f t="shared" si="399"/>
        <v>2972.15758216574+121.975496474505i</v>
      </c>
      <c r="N1268" s="170" t="str">
        <f t="shared" si="383"/>
        <v>1+136497.647344556i</v>
      </c>
      <c r="O1268" s="170" t="str">
        <f t="shared" si="384"/>
        <v>-5156.83622008457+199.658509279331i</v>
      </c>
      <c r="P1268" s="170" t="str">
        <f t="shared" si="400"/>
        <v>-27258073.62517-703895812.124228i</v>
      </c>
      <c r="Q1268" s="170" t="str">
        <f t="shared" si="385"/>
        <v>-0.0000608126970206758+0.000761196526153849i</v>
      </c>
      <c r="R1268" s="170" t="str">
        <f t="shared" si="386"/>
        <v>10000-1.35833308594017i</v>
      </c>
      <c r="S1268" s="170" t="str">
        <f t="shared" si="387"/>
        <v>-111.383313047094i</v>
      </c>
      <c r="T1268" s="170" t="str">
        <f t="shared" si="396"/>
        <v>1.24046657081359-111.369327822777i</v>
      </c>
      <c r="U1268" s="170" t="str">
        <f t="shared" si="388"/>
        <v>-0.000130575428506694+0.0117230871392397i</v>
      </c>
      <c r="V1268" s="170"/>
    </row>
    <row r="1269" spans="1:22" x14ac:dyDescent="0.2">
      <c r="A1269" s="8"/>
      <c r="B1269" s="170">
        <f t="shared" si="397"/>
        <v>7.1599999999998687</v>
      </c>
      <c r="C1269" s="170">
        <f t="shared" si="398"/>
        <v>14454397.707454948</v>
      </c>
      <c r="D1269" s="170">
        <f t="shared" si="389"/>
        <v>14454.397707454948</v>
      </c>
      <c r="E1269" s="170">
        <f t="shared" si="390"/>
        <v>-62.442555973224444</v>
      </c>
      <c r="F1269" s="170">
        <f t="shared" si="391"/>
        <v>-265.48451191669142</v>
      </c>
      <c r="G1269" s="170">
        <f t="shared" si="392"/>
        <v>-38.718608813436276</v>
      </c>
      <c r="H1269" s="170">
        <f t="shared" si="393"/>
        <v>90.630847758125768</v>
      </c>
      <c r="I1269" s="170">
        <f t="shared" si="394"/>
        <v>-101.16116478666072</v>
      </c>
      <c r="J1269" s="170">
        <f t="shared" si="395"/>
        <v>-174.85366415856566</v>
      </c>
      <c r="K1269" s="170" t="str">
        <f t="shared" si="381"/>
        <v>1+144.437584731996i</v>
      </c>
      <c r="L1269" s="170" t="str">
        <f t="shared" si="382"/>
        <v>1-21.0496785752366i</v>
      </c>
      <c r="M1269" s="170" t="str">
        <f t="shared" si="399"/>
        <v>3041.36473279202+123.387906156759i</v>
      </c>
      <c r="N1269" s="170" t="str">
        <f t="shared" si="383"/>
        <v>1+138078.215608566i</v>
      </c>
      <c r="O1269" s="170" t="str">
        <f t="shared" si="384"/>
        <v>-5276.9776593444+201.970445855131i</v>
      </c>
      <c r="P1269" s="170" t="str">
        <f t="shared" si="400"/>
        <v>-27892995.7470023-728635457.038096i</v>
      </c>
      <c r="Q1269" s="170" t="str">
        <f t="shared" si="385"/>
        <v>-0.0000594298462123221+0.000752527011470176i</v>
      </c>
      <c r="R1269" s="170" t="str">
        <f t="shared" si="386"/>
        <v>10000-1.34278437568106i</v>
      </c>
      <c r="S1269" s="170" t="str">
        <f t="shared" si="387"/>
        <v>-110.108318805847i</v>
      </c>
      <c r="T1269" s="170" t="str">
        <f t="shared" si="396"/>
        <v>1.21223361126472-110.094808328518i</v>
      </c>
      <c r="U1269" s="170" t="str">
        <f t="shared" si="388"/>
        <v>-0.000127603538027865+0.0115889271924756i</v>
      </c>
      <c r="V1269" s="170"/>
    </row>
    <row r="1270" spans="1:22" x14ac:dyDescent="0.2">
      <c r="A1270" s="8"/>
      <c r="B1270" s="170">
        <f t="shared" si="397"/>
        <v>7.1649999999998686</v>
      </c>
      <c r="C1270" s="170">
        <f t="shared" si="398"/>
        <v>14621771.744562805</v>
      </c>
      <c r="D1270" s="170">
        <f t="shared" si="389"/>
        <v>14621.771744562804</v>
      </c>
      <c r="E1270" s="170">
        <f t="shared" si="390"/>
        <v>-62.54267613254995</v>
      </c>
      <c r="F1270" s="170">
        <f t="shared" si="391"/>
        <v>-265.53613975354904</v>
      </c>
      <c r="G1270" s="170">
        <f t="shared" si="392"/>
        <v>-38.818596537292791</v>
      </c>
      <c r="H1270" s="170">
        <f t="shared" si="393"/>
        <v>90.623627098412982</v>
      </c>
      <c r="I1270" s="170">
        <f t="shared" si="394"/>
        <v>-101.36127266984275</v>
      </c>
      <c r="J1270" s="170">
        <f t="shared" si="395"/>
        <v>-174.91251265513606</v>
      </c>
      <c r="K1270" s="170" t="str">
        <f t="shared" si="381"/>
        <v>1+146.110093137811i</v>
      </c>
      <c r="L1270" s="170" t="str">
        <f t="shared" si="382"/>
        <v>1-21.2934223654841i</v>
      </c>
      <c r="M1270" s="170" t="str">
        <f t="shared" si="399"/>
        <v>3112.18392504363+124.816670772327i</v>
      </c>
      <c r="N1270" s="170" t="str">
        <f t="shared" si="383"/>
        <v>1+139677.085990494i</v>
      </c>
      <c r="O1270" s="170" t="str">
        <f t="shared" si="384"/>
        <v>-5399.91755222149+204.309153394761i</v>
      </c>
      <c r="P1270" s="170" t="str">
        <f t="shared" si="400"/>
        <v>-28542707.1049173-754244543.974066i</v>
      </c>
      <c r="Q1270" s="170" t="str">
        <f t="shared" si="385"/>
        <v>-0.0000580784093032216+0.000743955249951792i</v>
      </c>
      <c r="R1270" s="170" t="str">
        <f t="shared" si="386"/>
        <v>10000-1.3274136500365i</v>
      </c>
      <c r="S1270" s="170" t="str">
        <f t="shared" si="387"/>
        <v>-108.847919302993i</v>
      </c>
      <c r="T1270" s="170" t="str">
        <f t="shared" si="396"/>
        <v>1.18464315451786-108.834867457595i</v>
      </c>
      <c r="U1270" s="170" t="str">
        <f t="shared" si="388"/>
        <v>-0.000124699279422933+0.0114563018376416i</v>
      </c>
      <c r="V1270" s="170"/>
    </row>
    <row r="1271" spans="1:22" x14ac:dyDescent="0.2">
      <c r="A1271" s="8"/>
      <c r="B1271" s="170">
        <f t="shared" si="397"/>
        <v>7.1699999999998685</v>
      </c>
      <c r="C1271" s="170">
        <f t="shared" si="398"/>
        <v>14791083.881677592</v>
      </c>
      <c r="D1271" s="170">
        <f t="shared" si="389"/>
        <v>14791.083881677592</v>
      </c>
      <c r="E1271" s="170">
        <f t="shared" si="390"/>
        <v>-62.642793565344761</v>
      </c>
      <c r="F1271" s="170">
        <f t="shared" si="391"/>
        <v>-265.58717866321018</v>
      </c>
      <c r="G1271" s="170">
        <f t="shared" si="392"/>
        <v>-38.918584540554868</v>
      </c>
      <c r="H1271" s="170">
        <f t="shared" si="393"/>
        <v>90.616489072715368</v>
      </c>
      <c r="I1271" s="170">
        <f t="shared" si="394"/>
        <v>-101.56137810589962</v>
      </c>
      <c r="J1271" s="170">
        <f t="shared" si="395"/>
        <v>-174.97068959049483</v>
      </c>
      <c r="K1271" s="170" t="str">
        <f t="shared" si="381"/>
        <v>1+147.801968278209i</v>
      </c>
      <c r="L1271" s="170" t="str">
        <f t="shared" si="382"/>
        <v>1-21.5399885758019i</v>
      </c>
      <c r="M1271" s="170" t="str">
        <f t="shared" si="399"/>
        <v>3184.65270819366+126.261979702407i</v>
      </c>
      <c r="N1271" s="170" t="str">
        <f t="shared" si="383"/>
        <v>1+141294.470418876i</v>
      </c>
      <c r="O1271" s="170" t="str">
        <f t="shared" si="384"/>
        <v>-5525.72108307434+206.674941891374i</v>
      </c>
      <c r="P1271" s="170" t="str">
        <f t="shared" si="400"/>
        <v>-29207552.1844767-780753627.440465i</v>
      </c>
      <c r="Q1271" s="170" t="str">
        <f t="shared" si="385"/>
        <v>-0.0000567576740851102+0.000735480172960259i</v>
      </c>
      <c r="R1271" s="170" t="str">
        <f t="shared" si="386"/>
        <v>10000-1.31221887163345i</v>
      </c>
      <c r="S1271" s="170" t="str">
        <f t="shared" si="387"/>
        <v>-107.601947473943i</v>
      </c>
      <c r="T1271" s="170" t="str">
        <f t="shared" si="396"/>
        <v>1.15768058252536-107.589338692389i</v>
      </c>
      <c r="U1271" s="170" t="str">
        <f t="shared" si="388"/>
        <v>-0.000121861113950038+0.0113251935465673i</v>
      </c>
      <c r="V1271" s="170"/>
    </row>
    <row r="1272" spans="1:22" x14ac:dyDescent="0.2">
      <c r="A1272" s="8"/>
      <c r="B1272" s="170">
        <f t="shared" si="397"/>
        <v>7.1749999999998684</v>
      </c>
      <c r="C1272" s="170">
        <f t="shared" si="398"/>
        <v>14962356.5609398</v>
      </c>
      <c r="D1272" s="170">
        <f t="shared" si="389"/>
        <v>14962.356560939799</v>
      </c>
      <c r="E1272" s="170">
        <f t="shared" si="390"/>
        <v>-62.742908333284994</v>
      </c>
      <c r="F1272" s="170">
        <f t="shared" si="391"/>
        <v>-265.63763531758622</v>
      </c>
      <c r="G1272" s="170">
        <f t="shared" si="392"/>
        <v>-39.018572816864129</v>
      </c>
      <c r="H1272" s="170">
        <f t="shared" si="393"/>
        <v>90.609432735814622</v>
      </c>
      <c r="I1272" s="170">
        <f t="shared" si="394"/>
        <v>-101.76148115014912</v>
      </c>
      <c r="J1272" s="170">
        <f t="shared" si="395"/>
        <v>-175.02820258177161</v>
      </c>
      <c r="K1272" s="170" t="str">
        <f t="shared" si="381"/>
        <v>1+149.513434409409i</v>
      </c>
      <c r="L1272" s="170" t="str">
        <f t="shared" si="382"/>
        <v>1-21.7894098882741i</v>
      </c>
      <c r="M1272" s="170" t="str">
        <f t="shared" si="399"/>
        <v>3258.8095061502+127.724024521135i</v>
      </c>
      <c r="N1272" s="170" t="str">
        <f t="shared" si="383"/>
        <v>1+142930.583276268i</v>
      </c>
      <c r="O1272" s="170" t="str">
        <f t="shared" si="384"/>
        <v>-5654.45495460027+209.068124927672i</v>
      </c>
      <c r="P1272" s="170" t="str">
        <f t="shared" si="400"/>
        <v>-29887883.4953424-808194335.702275i</v>
      </c>
      <c r="Q1272" s="170" t="str">
        <f t="shared" si="385"/>
        <v>-0.000055466944433159+0.000727100722387335i</v>
      </c>
      <c r="R1272" s="170" t="str">
        <f t="shared" si="386"/>
        <v>10000-1.29719802642048i</v>
      </c>
      <c r="S1272" s="170" t="str">
        <f t="shared" si="387"/>
        <v>-106.37023816648i</v>
      </c>
      <c r="T1272" s="170" t="str">
        <f t="shared" si="396"/>
        <v>1.13133160966746-106.35805740909i</v>
      </c>
      <c r="U1272" s="170" t="str">
        <f t="shared" si="388"/>
        <v>-0.000119087537859733+0.0111955849904305i</v>
      </c>
      <c r="V1272" s="170"/>
    </row>
    <row r="1273" spans="1:22" x14ac:dyDescent="0.2">
      <c r="A1273" s="8"/>
      <c r="B1273" s="170">
        <f t="shared" si="397"/>
        <v>7.1799999999998683</v>
      </c>
      <c r="C1273" s="170">
        <f t="shared" si="398"/>
        <v>15135612.484357495</v>
      </c>
      <c r="D1273" s="170">
        <f t="shared" si="389"/>
        <v>15135.612484357494</v>
      </c>
      <c r="E1273" s="170">
        <f t="shared" si="390"/>
        <v>-62.843020496659989</v>
      </c>
      <c r="F1273" s="170">
        <f t="shared" si="391"/>
        <v>-265.68751631456507</v>
      </c>
      <c r="G1273" s="170">
        <f t="shared" si="392"/>
        <v>-39.118561360006517</v>
      </c>
      <c r="H1273" s="170">
        <f t="shared" si="393"/>
        <v>90.602457153288981</v>
      </c>
      <c r="I1273" s="170">
        <f t="shared" si="394"/>
        <v>-101.9615818566665</v>
      </c>
      <c r="J1273" s="170">
        <f t="shared" si="395"/>
        <v>-175.08505916127609</v>
      </c>
      <c r="K1273" s="170" t="str">
        <f t="shared" si="381"/>
        <v>1+151.244718384394i</v>
      </c>
      <c r="L1273" s="170" t="str">
        <f t="shared" si="382"/>
        <v>1-22.0417193634255i</v>
      </c>
      <c r="M1273" s="170" t="str">
        <f t="shared" si="399"/>
        <v>3334.69363782913+129.202999020968i</v>
      </c>
      <c r="N1273" s="170" t="str">
        <f t="shared" si="383"/>
        <v>1+144585.641427657i</v>
      </c>
      <c r="O1273" s="170" t="str">
        <f t="shared" si="384"/>
        <v>-5786.18742320194+211.489019717475i</v>
      </c>
      <c r="P1273" s="170" t="str">
        <f t="shared" si="400"/>
        <v>-30584061.7581807-836599408.515275i</v>
      </c>
      <c r="Q1273" s="170" t="str">
        <f t="shared" si="385"/>
        <v>-0.0000542055399456335+0.000718815850591907i</v>
      </c>
      <c r="R1273" s="170" t="str">
        <f t="shared" si="386"/>
        <v>10000-1.28234912340084i</v>
      </c>
      <c r="S1273" s="170" t="str">
        <f t="shared" si="387"/>
        <v>-105.152628118869i</v>
      </c>
      <c r="T1273" s="170" t="str">
        <f t="shared" si="396"/>
        <v>1.10558227519962-105.140860856439i</v>
      </c>
      <c r="U1273" s="170" t="str">
        <f t="shared" si="388"/>
        <v>-0.00011637708159996+0.0110674590375199i</v>
      </c>
      <c r="V1273" s="170"/>
    </row>
    <row r="1274" spans="1:22" x14ac:dyDescent="0.2">
      <c r="A1274" s="8"/>
      <c r="B1274" s="170">
        <f t="shared" si="397"/>
        <v>7.1849999999998682</v>
      </c>
      <c r="C1274" s="170">
        <f t="shared" si="398"/>
        <v>15310874.61681566</v>
      </c>
      <c r="D1274" s="170">
        <f t="shared" si="389"/>
        <v>15310.874616815659</v>
      </c>
      <c r="E1274" s="170">
        <f t="shared" si="390"/>
        <v>-62.943130114403274</v>
      </c>
      <c r="F1274" s="170">
        <f t="shared" si="391"/>
        <v>-265.73682817877921</v>
      </c>
      <c r="G1274" s="170">
        <f t="shared" si="392"/>
        <v>-39.218550163909654</v>
      </c>
      <c r="H1274" s="170">
        <f t="shared" si="393"/>
        <v>90.595561401390455</v>
      </c>
      <c r="I1274" s="170">
        <f t="shared" si="394"/>
        <v>-102.16168027831293</v>
      </c>
      <c r="J1274" s="170">
        <f t="shared" si="395"/>
        <v>-175.14126677738875</v>
      </c>
      <c r="K1274" s="170" t="str">
        <f t="shared" si="381"/>
        <v>1+152.996049682977i</v>
      </c>
      <c r="L1274" s="170" t="str">
        <f t="shared" si="382"/>
        <v>1-22.2969504446038i</v>
      </c>
      <c r="M1274" s="170" t="str">
        <f t="shared" si="399"/>
        <v>3412.34533800148+130.699099238373i</v>
      </c>
      <c r="N1274" s="170" t="str">
        <f t="shared" si="383"/>
        <v>1+146259.864249206i</v>
      </c>
      <c r="O1274" s="170" t="str">
        <f t="shared" si="384"/>
        <v>-5920.98833517785+213.937947147764i</v>
      </c>
      <c r="P1274" s="170" t="str">
        <f t="shared" si="400"/>
        <v>-31296456.0959209-866002736.186297i</v>
      </c>
      <c r="Q1274" s="170" t="str">
        <f t="shared" si="385"/>
        <v>-0.0000529727955914914+0.000710624520335668i</v>
      </c>
      <c r="R1274" s="170" t="str">
        <f t="shared" si="386"/>
        <v>10000-1.26767019436851i</v>
      </c>
      <c r="S1274" s="170" t="str">
        <f t="shared" si="387"/>
        <v>-103.948955938218i</v>
      </c>
      <c r="T1274" s="170" t="str">
        <f t="shared" si="396"/>
        <v>1.08041893587123-103.937588134694i</v>
      </c>
      <c r="U1274" s="170" t="str">
        <f t="shared" si="388"/>
        <v>-0.000113728309039077+0.0109407987510204i</v>
      </c>
      <c r="V1274" s="170"/>
    </row>
    <row r="1275" spans="1:22" x14ac:dyDescent="0.2">
      <c r="A1275" s="8"/>
      <c r="B1275" s="170">
        <f t="shared" si="397"/>
        <v>7.1899999999998681</v>
      </c>
      <c r="C1275" s="170">
        <f t="shared" si="398"/>
        <v>15488166.189120118</v>
      </c>
      <c r="D1275" s="170">
        <f t="shared" si="389"/>
        <v>15488.166189120118</v>
      </c>
      <c r="E1275" s="170">
        <f t="shared" si="390"/>
        <v>-63.043237244123098</v>
      </c>
      <c r="F1275" s="170">
        <f t="shared" si="391"/>
        <v>-265.78557736236763</v>
      </c>
      <c r="G1275" s="170">
        <f t="shared" si="392"/>
        <v>-39.318539222639181</v>
      </c>
      <c r="H1275" s="170">
        <f t="shared" si="393"/>
        <v>90.588744566923381</v>
      </c>
      <c r="I1275" s="170">
        <f t="shared" si="394"/>
        <v>-102.36177646676228</v>
      </c>
      <c r="J1275" s="170">
        <f t="shared" si="395"/>
        <v>-175.19683279544427</v>
      </c>
      <c r="K1275" s="170" t="str">
        <f t="shared" si="381"/>
        <v>1+154.767660442226i</v>
      </c>
      <c r="L1275" s="170" t="str">
        <f t="shared" si="382"/>
        <v>1-22.5551369624124i</v>
      </c>
      <c r="M1275" s="170" t="str">
        <f t="shared" si="399"/>
        <v>3491.80577862654+132.212523479814i</v>
      </c>
      <c r="N1275" s="170" t="str">
        <f t="shared" si="383"/>
        <v>1+147953.473657339i</v>
      </c>
      <c r="O1275" s="170" t="str">
        <f t="shared" si="384"/>
        <v>-6058.92916375586+216.415231821218i</v>
      </c>
      <c r="P1275" s="170" t="str">
        <f t="shared" si="400"/>
        <v>-32025444.2294712-896439400.006204i</v>
      </c>
      <c r="Q1275" s="170" t="str">
        <f t="shared" si="385"/>
        <v>-0.0000517680613657575+0.000702525704717651i</v>
      </c>
      <c r="R1275" s="170" t="str">
        <f t="shared" si="386"/>
        <v>10000-1.25315929364736i</v>
      </c>
      <c r="S1275" s="170" t="str">
        <f t="shared" si="387"/>
        <v>-102.759062079083i</v>
      </c>
      <c r="T1275" s="170" t="str">
        <f t="shared" si="396"/>
        <v>1.05582825871161-102.748080174825i</v>
      </c>
      <c r="U1275" s="170" t="str">
        <f t="shared" si="388"/>
        <v>-0.000111139816706485+0.0108155873868237i</v>
      </c>
      <c r="V1275" s="170"/>
    </row>
    <row r="1276" spans="1:22" x14ac:dyDescent="0.2">
      <c r="A1276" s="8"/>
      <c r="B1276" s="170">
        <f t="shared" si="397"/>
        <v>7.1949999999998679</v>
      </c>
      <c r="C1276" s="170">
        <f t="shared" si="398"/>
        <v>15667510.70107674</v>
      </c>
      <c r="D1276" s="170">
        <f t="shared" si="389"/>
        <v>15667.510701076741</v>
      </c>
      <c r="E1276" s="170">
        <f t="shared" si="390"/>
        <v>-63.143341942131201</v>
      </c>
      <c r="F1276" s="170">
        <f t="shared" si="391"/>
        <v>-265.8337702457319</v>
      </c>
      <c r="G1276" s="170">
        <f t="shared" si="392"/>
        <v>-39.418528530395726</v>
      </c>
      <c r="H1276" s="170">
        <f t="shared" si="393"/>
        <v>90.582005747124413</v>
      </c>
      <c r="I1276" s="170">
        <f t="shared" si="394"/>
        <v>-102.56187047252692</v>
      </c>
      <c r="J1276" s="170">
        <f t="shared" si="395"/>
        <v>-175.25176449860749</v>
      </c>
      <c r="K1276" s="170" t="str">
        <f t="shared" si="381"/>
        <v>1+156.559785487228i</v>
      </c>
      <c r="L1276" s="170" t="str">
        <f t="shared" si="382"/>
        <v>1-22.8163131391944i</v>
      </c>
      <c r="M1276" s="170" t="str">
        <f t="shared" si="399"/>
        <v>3573.1170906817+133.743472348034i</v>
      </c>
      <c r="N1276" s="170" t="str">
        <f t="shared" si="383"/>
        <v>1+149666.694138147i</v>
      </c>
      <c r="O1276" s="170" t="str">
        <f t="shared" si="384"/>
        <v>-6200.08304698915+218.921202099237i</v>
      </c>
      <c r="P1276" s="170" t="str">
        <f t="shared" si="400"/>
        <v>-32771412.677989-927945714.103634i</v>
      </c>
      <c r="Q1276" s="170" t="str">
        <f t="shared" si="385"/>
        <v>-0.0000505907019525111+0.000694518387107789i</v>
      </c>
      <c r="R1276" s="170" t="str">
        <f t="shared" si="386"/>
        <v>10000-1.2388144978332i</v>
      </c>
      <c r="S1276" s="170" t="str">
        <f t="shared" si="387"/>
        <v>-101.582788822322i</v>
      </c>
      <c r="T1276" s="170" t="str">
        <f t="shared" si="396"/>
        <v>1.03179721397979-101.572179717938i</v>
      </c>
      <c r="U1276" s="170" t="str">
        <f t="shared" si="388"/>
        <v>-0.000108610233050504+0.0106918083913619i</v>
      </c>
      <c r="V1276" s="170"/>
    </row>
    <row r="1277" spans="1:22" x14ac:dyDescent="0.2">
      <c r="A1277" s="8"/>
      <c r="B1277" s="170">
        <f t="shared" si="397"/>
        <v>7.1999999999998678</v>
      </c>
      <c r="C1277" s="170">
        <f t="shared" si="398"/>
        <v>15848931.924606329</v>
      </c>
      <c r="D1277" s="170">
        <f t="shared" si="389"/>
        <v>15848.93192460633</v>
      </c>
      <c r="E1277" s="170">
        <f t="shared" si="390"/>
        <v>-63.243444263472156</v>
      </c>
      <c r="F1277" s="170">
        <f t="shared" si="391"/>
        <v>-265.88141313828555</v>
      </c>
      <c r="G1277" s="170">
        <f t="shared" si="392"/>
        <v>-39.518518081512084</v>
      </c>
      <c r="H1277" s="170">
        <f t="shared" si="393"/>
        <v>90.575344049543759</v>
      </c>
      <c r="I1277" s="170">
        <f t="shared" si="394"/>
        <v>-102.76196234498424</v>
      </c>
      <c r="J1277" s="170">
        <f t="shared" si="395"/>
        <v>-175.30606908874179</v>
      </c>
      <c r="K1277" s="170" t="str">
        <f t="shared" si="381"/>
        <v>1+158.372662362217i</v>
      </c>
      <c r="L1277" s="170" t="str">
        <f t="shared" si="382"/>
        <v>1-23.0805135935692i</v>
      </c>
      <c r="M1277" s="170" t="str">
        <f t="shared" si="399"/>
        <v>3656.32238650089+135.292148768648i</v>
      </c>
      <c r="N1277" s="170" t="str">
        <f t="shared" si="383"/>
        <v>1+151399.75277715i</v>
      </c>
      <c r="O1277" s="170" t="str">
        <f t="shared" si="384"/>
        <v>-6344.52482653498+221.456190145468i</v>
      </c>
      <c r="P1277" s="170" t="str">
        <f t="shared" si="400"/>
        <v>-33534756.9638199-960559268.769696i</v>
      </c>
      <c r="Q1277" s="170" t="str">
        <f t="shared" si="385"/>
        <v>-0.0000494400963953161+0.000686601561079407i</v>
      </c>
      <c r="R1277" s="170" t="str">
        <f t="shared" si="386"/>
        <v>10000-1.22463390553889i</v>
      </c>
      <c r="S1277" s="170" t="str">
        <f t="shared" si="387"/>
        <v>-100.419980254189i</v>
      </c>
      <c r="T1277" s="170" t="str">
        <f t="shared" si="396"/>
        <v>1.00831306827404-100.409731294911i</v>
      </c>
      <c r="U1277" s="170" t="str">
        <f t="shared" si="388"/>
        <v>-0.000106138217713057+0.0105694453994643i</v>
      </c>
      <c r="V1277" s="170"/>
    </row>
    <row r="1278" spans="1:22" x14ac:dyDescent="0.2">
      <c r="A1278" s="8"/>
      <c r="B1278" s="170">
        <f t="shared" si="397"/>
        <v>7.2049999999998677</v>
      </c>
      <c r="C1278" s="170">
        <f t="shared" si="398"/>
        <v>16032453.906895552</v>
      </c>
      <c r="D1278" s="170">
        <f t="shared" si="389"/>
        <v>16032.453906895551</v>
      </c>
      <c r="E1278" s="170">
        <f t="shared" si="390"/>
        <v>-63.343544261951202</v>
      </c>
      <c r="F1278" s="170">
        <f t="shared" si="391"/>
        <v>-265.92851227919778</v>
      </c>
      <c r="G1278" s="170">
        <f t="shared" si="392"/>
        <v>-39.618507870449704</v>
      </c>
      <c r="H1278" s="170">
        <f t="shared" si="393"/>
        <v>90.568758591927846</v>
      </c>
      <c r="I1278" s="170">
        <f t="shared" si="394"/>
        <v>-102.96205213240091</v>
      </c>
      <c r="J1278" s="170">
        <f t="shared" si="395"/>
        <v>-175.35975368726992</v>
      </c>
      <c r="K1278" s="170" t="str">
        <f t="shared" si="381"/>
        <v>1+160.206531362059i</v>
      </c>
      <c r="L1278" s="170" t="str">
        <f t="shared" si="382"/>
        <v>1-23.3477733450209i</v>
      </c>
      <c r="M1278" s="170" t="str">
        <f t="shared" si="399"/>
        <v>3741.46578263334+136.858758017038i</v>
      </c>
      <c r="N1278" s="170" t="str">
        <f t="shared" si="383"/>
        <v>1+153152.879289393i</v>
      </c>
      <c r="O1278" s="170" t="str">
        <f t="shared" si="384"/>
        <v>-6492.33108733679+224.020531969828i</v>
      </c>
      <c r="P1278" s="170" t="str">
        <f t="shared" si="400"/>
        <v>-34315881.822208-994318975.305133i</v>
      </c>
      <c r="Q1278" s="170" t="str">
        <f t="shared" si="385"/>
        <v>-0.0000483156377749394+0.000678774230340861i</v>
      </c>
      <c r="R1278" s="170" t="str">
        <f t="shared" si="386"/>
        <v>10000-1.21061563714228i</v>
      </c>
      <c r="S1278" s="170" t="str">
        <f t="shared" si="387"/>
        <v>-99.2704822456673i</v>
      </c>
      <c r="T1278" s="170" t="str">
        <f t="shared" si="396"/>
        <v>0.985363377797815-99.2605812062658i</v>
      </c>
      <c r="U1278" s="170" t="str">
        <f t="shared" si="388"/>
        <v>-0.000103722460820823+0.0104484822322385i</v>
      </c>
      <c r="V1278" s="170"/>
    </row>
    <row r="1279" spans="1:22" x14ac:dyDescent="0.2">
      <c r="A1279" s="8"/>
      <c r="B1279" s="170">
        <f t="shared" si="397"/>
        <v>7.2099999999998676</v>
      </c>
      <c r="C1279" s="170">
        <f t="shared" si="398"/>
        <v>16218100.97358438</v>
      </c>
      <c r="D1279" s="170">
        <f t="shared" si="389"/>
        <v>16218.10097358438</v>
      </c>
      <c r="E1279" s="170">
        <f t="shared" si="390"/>
        <v>-63.443641990162256</v>
      </c>
      <c r="F1279" s="170">
        <f t="shared" si="391"/>
        <v>-265.9750738381307</v>
      </c>
      <c r="G1279" s="170">
        <f t="shared" si="392"/>
        <v>-39.718497891796282</v>
      </c>
      <c r="H1279" s="170">
        <f t="shared" si="393"/>
        <v>90.562248502103259</v>
      </c>
      <c r="I1279" s="170">
        <f t="shared" si="394"/>
        <v>-103.16213988195854</v>
      </c>
      <c r="J1279" s="170">
        <f t="shared" si="395"/>
        <v>-175.41282533602742</v>
      </c>
      <c r="K1279" s="170" t="str">
        <f t="shared" si="381"/>
        <v>1+162.061635564103i</v>
      </c>
      <c r="L1279" s="170" t="str">
        <f t="shared" si="382"/>
        <v>1-23.61812781854i</v>
      </c>
      <c r="M1279" s="170" t="str">
        <f t="shared" si="399"/>
        <v>3828.59242323463+138.443507745563i</v>
      </c>
      <c r="N1279" s="170" t="str">
        <f t="shared" si="383"/>
        <v>1+154926.306049896i</v>
      </c>
      <c r="O1279" s="170" t="str">
        <f t="shared" si="384"/>
        <v>-6643.58019823051+226.614567473051i</v>
      </c>
      <c r="P1279" s="170" t="str">
        <f t="shared" si="400"/>
        <v>-35115201.4158929-1029265112.44352i</v>
      </c>
      <c r="Q1279" s="170" t="str">
        <f t="shared" si="385"/>
        <v>-0.0000472167328942009+0.000671035408666277i</v>
      </c>
      <c r="R1279" s="170" t="str">
        <f t="shared" si="386"/>
        <v>10000-1.19675783453709i</v>
      </c>
      <c r="S1279" s="170" t="str">
        <f t="shared" si="387"/>
        <v>-98.1341424320414i</v>
      </c>
      <c r="T1279" s="170" t="str">
        <f t="shared" si="396"/>
        <v>0.962935981778448-98.1245775022445i</v>
      </c>
      <c r="U1279" s="170" t="str">
        <f t="shared" si="388"/>
        <v>-0.000101361682292468+0.0103289028949731i</v>
      </c>
      <c r="V1279" s="170"/>
    </row>
    <row r="1280" spans="1:22" x14ac:dyDescent="0.2">
      <c r="A1280" s="8"/>
      <c r="B1280" s="170">
        <f t="shared" si="397"/>
        <v>7.2149999999998675</v>
      </c>
      <c r="C1280" s="170">
        <f t="shared" si="398"/>
        <v>16405897.731990416</v>
      </c>
      <c r="D1280" s="170">
        <f t="shared" si="389"/>
        <v>16405.897731990415</v>
      </c>
      <c r="E1280" s="170">
        <f t="shared" si="390"/>
        <v>-63.543737499514485</v>
      </c>
      <c r="F1280" s="170">
        <f t="shared" si="391"/>
        <v>-266.02110391597023</v>
      </c>
      <c r="G1280" s="170">
        <f t="shared" si="392"/>
        <v>-39.818488140262609</v>
      </c>
      <c r="H1280" s="170">
        <f t="shared" si="393"/>
        <v>90.555812917862042</v>
      </c>
      <c r="I1280" s="170">
        <f t="shared" si="394"/>
        <v>-103.36222563977709</v>
      </c>
      <c r="J1280" s="170">
        <f t="shared" si="395"/>
        <v>-175.46529099810817</v>
      </c>
      <c r="K1280" s="170" t="str">
        <f t="shared" si="381"/>
        <v>1+163.938220860402i</v>
      </c>
      <c r="L1280" s="170" t="str">
        <f t="shared" si="382"/>
        <v>1-23.8916128493192i</v>
      </c>
      <c r="M1280" s="170" t="str">
        <f t="shared" si="399"/>
        <v>3917.74850400291+140.046608011083i</v>
      </c>
      <c r="N1280" s="170" t="str">
        <f t="shared" si="383"/>
        <v>1+156720.268124456i</v>
      </c>
      <c r="O1280" s="170" t="str">
        <f t="shared" si="384"/>
        <v>-6798.35235349674+229.238640491732i</v>
      </c>
      <c r="P1280" s="170" t="str">
        <f t="shared" si="400"/>
        <v>-35933139.5547035-1065439374.40589i</v>
      </c>
      <c r="Q1280" s="170" t="str">
        <f t="shared" si="385"/>
        <v>-0.0000461428019697995+0.000663384119825568i</v>
      </c>
      <c r="R1280" s="170" t="str">
        <f t="shared" si="386"/>
        <v>10000-1.18305866088657i</v>
      </c>
      <c r="S1280" s="170" t="str">
        <f t="shared" si="387"/>
        <v>-97.0108101926991i</v>
      </c>
      <c r="T1280" s="170" t="str">
        <f t="shared" si="396"/>
        <v>0.94101899603515-97.0015699631106i</v>
      </c>
      <c r="U1280" s="170" t="str">
        <f t="shared" si="388"/>
        <v>-0.0000990546311615949+0.0102106915750643i</v>
      </c>
      <c r="V1280" s="170"/>
    </row>
    <row r="1281" spans="1:22" x14ac:dyDescent="0.2">
      <c r="A1281" s="8"/>
      <c r="B1281" s="170">
        <f t="shared" si="397"/>
        <v>7.2199999999998674</v>
      </c>
      <c r="C1281" s="170">
        <f t="shared" si="398"/>
        <v>16595869.07437057</v>
      </c>
      <c r="D1281" s="170">
        <f t="shared" si="389"/>
        <v>16595.86907437057</v>
      </c>
      <c r="E1281" s="170">
        <f t="shared" si="390"/>
        <v>-63.643830840258985</v>
      </c>
      <c r="F1281" s="170">
        <f t="shared" si="391"/>
        <v>-266.06660854555156</v>
      </c>
      <c r="G1281" s="170">
        <f t="shared" si="392"/>
        <v>-39.918478610679799</v>
      </c>
      <c r="H1281" s="170">
        <f t="shared" si="393"/>
        <v>90.549450986848171</v>
      </c>
      <c r="I1281" s="170">
        <f t="shared" si="394"/>
        <v>-103.56230945093878</v>
      </c>
      <c r="J1281" s="170">
        <f t="shared" si="395"/>
        <v>-175.51715755870339</v>
      </c>
      <c r="K1281" s="170" t="str">
        <f t="shared" si="381"/>
        <v>1+165.836535990304i</v>
      </c>
      <c r="L1281" s="170" t="str">
        <f t="shared" si="382"/>
        <v>1-24.1682646875031i</v>
      </c>
      <c r="M1281" s="170" t="str">
        <f t="shared" si="399"/>
        <v>4008.9812966723+141.668271302801i</v>
      </c>
      <c r="N1281" s="170" t="str">
        <f t="shared" si="383"/>
        <v>1+158535.003300802i</v>
      </c>
      <c r="O1281" s="170" t="str">
        <f t="shared" si="384"/>
        <v>-6956.72961538087+231.893098843907i</v>
      </c>
      <c r="P1281" s="170" t="str">
        <f t="shared" si="400"/>
        <v>-36770129.9202674-1102884920.64409i</v>
      </c>
      <c r="Q1281" s="170" t="str">
        <f t="shared" si="385"/>
        <v>-0.0000450932783309673+0.000655819397513682i</v>
      </c>
      <c r="R1281" s="170" t="str">
        <f t="shared" si="386"/>
        <v>10000-1.16951630038012i</v>
      </c>
      <c r="S1281" s="170" t="str">
        <f t="shared" si="387"/>
        <v>-95.9003366311697i</v>
      </c>
      <c r="T1281" s="170" t="str">
        <f t="shared" si="396"/>
        <v>0.919600806692978-95.8914100796636i</v>
      </c>
      <c r="U1281" s="170" t="str">
        <f t="shared" si="388"/>
        <v>-0.0000968000849150504+0.0100938326399646i</v>
      </c>
      <c r="V1281" s="170"/>
    </row>
    <row r="1282" spans="1:22" x14ac:dyDescent="0.2">
      <c r="A1282" s="8"/>
      <c r="B1282" s="170">
        <f t="shared" si="397"/>
        <v>7.2249999999998673</v>
      </c>
      <c r="C1282" s="170">
        <f t="shared" si="398"/>
        <v>16788040.181220509</v>
      </c>
      <c r="D1282" s="170">
        <f t="shared" si="389"/>
        <v>16788.040181220509</v>
      </c>
      <c r="E1282" s="170">
        <f t="shared" si="390"/>
        <v>-63.743922061514468</v>
      </c>
      <c r="F1282" s="170">
        <f t="shared" si="391"/>
        <v>-266.11159369237726</v>
      </c>
      <c r="G1282" s="170">
        <f t="shared" si="392"/>
        <v>-40.018469297996553</v>
      </c>
      <c r="H1282" s="170">
        <f t="shared" si="393"/>
        <v>90.543161866445374</v>
      </c>
      <c r="I1282" s="170">
        <f t="shared" si="394"/>
        <v>-103.76239135951101</v>
      </c>
      <c r="J1282" s="170">
        <f t="shared" si="395"/>
        <v>-175.5684318259319</v>
      </c>
      <c r="K1282" s="170" t="str">
        <f t="shared" si="381"/>
        <v>1+167.756832573424i</v>
      </c>
      <c r="L1282" s="170" t="str">
        <f t="shared" si="382"/>
        <v>1-24.4481200029932i</v>
      </c>
      <c r="M1282" s="170" t="str">
        <f t="shared" si="399"/>
        <v>4102.33917407711+143.308712570431i</v>
      </c>
      <c r="N1282" s="170" t="str">
        <f t="shared" si="383"/>
        <v>1+160370.752120117i</v>
      </c>
      <c r="O1282" s="170" t="str">
        <f t="shared" si="384"/>
        <v>-7118.7959576035+234.578294375156i</v>
      </c>
      <c r="P1282" s="170" t="str">
        <f t="shared" si="400"/>
        <v>-37626616.2959556-1141646427.33223i</v>
      </c>
      <c r="Q1282" s="170" t="str">
        <f t="shared" si="385"/>
        <v>-0.0000440676081248067+0.000648340285279214i</v>
      </c>
      <c r="R1282" s="170" t="str">
        <f t="shared" si="386"/>
        <v>10000-1.1561289579925i</v>
      </c>
      <c r="S1282" s="170" t="str">
        <f t="shared" si="387"/>
        <v>-94.802574555385i</v>
      </c>
      <c r="T1282" s="170" t="str">
        <f t="shared" si="396"/>
        <v>0.898670064039385-94.7939510339618i</v>
      </c>
      <c r="U1282" s="170" t="str">
        <f t="shared" si="388"/>
        <v>-0.0000945968488462512+0.00997831063515389i</v>
      </c>
      <c r="V1282" s="170"/>
    </row>
    <row r="1283" spans="1:22" x14ac:dyDescent="0.2">
      <c r="A1283" s="8"/>
      <c r="B1283" s="170">
        <f t="shared" si="397"/>
        <v>7.2299999999998672</v>
      </c>
      <c r="C1283" s="170">
        <f t="shared" si="398"/>
        <v>16982436.524612289</v>
      </c>
      <c r="D1283" s="170">
        <f t="shared" si="389"/>
        <v>16982.436524612291</v>
      </c>
      <c r="E1283" s="170">
        <f t="shared" si="390"/>
        <v>-63.844011211292475</v>
      </c>
      <c r="F1283" s="170">
        <f t="shared" si="391"/>
        <v>-266.15606525533002</v>
      </c>
      <c r="G1283" s="170">
        <f t="shared" si="392"/>
        <v>-40.118460197276598</v>
      </c>
      <c r="H1283" s="170">
        <f t="shared" si="393"/>
        <v>90.536944723666338</v>
      </c>
      <c r="I1283" s="170">
        <f t="shared" si="394"/>
        <v>-103.96247140856907</v>
      </c>
      <c r="J1283" s="170">
        <f t="shared" si="395"/>
        <v>-175.61912053166367</v>
      </c>
      <c r="K1283" s="170" t="str">
        <f t="shared" si="381"/>
        <v>1+169.699365142993i</v>
      </c>
      <c r="L1283" s="170" t="str">
        <f t="shared" si="382"/>
        <v>1-24.7312158903084i</v>
      </c>
      <c r="M1283" s="170" t="str">
        <f t="shared" si="399"/>
        <v>4197.87163579964+144.968149252685i</v>
      </c>
      <c r="N1283" s="170" t="str">
        <f t="shared" si="383"/>
        <v>1+162227.757908917i</v>
      </c>
      <c r="O1283" s="170" t="str">
        <f t="shared" si="384"/>
        <v>-7284.63730988452+237.294583005239i</v>
      </c>
      <c r="P1283" s="170" t="str">
        <f t="shared" si="400"/>
        <v>-38503052.8021812-1181770140.66763i</v>
      </c>
      <c r="Q1283" s="170" t="str">
        <f t="shared" si="385"/>
        <v>-0.0000430652500281608+0.000640945836452416i</v>
      </c>
      <c r="R1283" s="170" t="str">
        <f t="shared" si="386"/>
        <v>10000-1.14289485924599i</v>
      </c>
      <c r="S1283" s="170" t="str">
        <f t="shared" si="387"/>
        <v>-93.7173784581707i</v>
      </c>
      <c r="T1283" s="170" t="str">
        <f t="shared" si="396"/>
        <v>0.878215676520245-93.7090476802601i</v>
      </c>
      <c r="U1283" s="170" t="str">
        <f t="shared" si="388"/>
        <v>-0.0000924437554231838+0.00986411028213265i</v>
      </c>
      <c r="V1283" s="170"/>
    </row>
    <row r="1284" spans="1:22" x14ac:dyDescent="0.2">
      <c r="A1284" s="8"/>
      <c r="B1284" s="170">
        <f t="shared" si="397"/>
        <v>7.2349999999998671</v>
      </c>
      <c r="C1284" s="170">
        <f t="shared" si="398"/>
        <v>17179083.871570665</v>
      </c>
      <c r="D1284" s="170">
        <f t="shared" si="389"/>
        <v>17179.083871570667</v>
      </c>
      <c r="E1284" s="170">
        <f t="shared" si="390"/>
        <v>-63.944098336522231</v>
      </c>
      <c r="F1284" s="170">
        <f t="shared" si="391"/>
        <v>-266.20002906737909</v>
      </c>
      <c r="G1284" s="170">
        <f t="shared" si="392"/>
        <v>-40.218451303695879</v>
      </c>
      <c r="H1284" s="170">
        <f t="shared" si="393"/>
        <v>90.530798735042865</v>
      </c>
      <c r="I1284" s="170">
        <f t="shared" si="394"/>
        <v>-104.16254964021812</v>
      </c>
      <c r="J1284" s="170">
        <f t="shared" si="395"/>
        <v>-175.66923033233621</v>
      </c>
      <c r="K1284" s="170" t="str">
        <f t="shared" si="381"/>
        <v>1+171.6643911796i</v>
      </c>
      <c r="L1284" s="170" t="str">
        <f t="shared" si="382"/>
        <v>1-25.0175898735019i</v>
      </c>
      <c r="M1284" s="170" t="str">
        <f t="shared" si="399"/>
        <v>4295.62933441563+146.646801306098i</v>
      </c>
      <c r="N1284" s="170" t="str">
        <f t="shared" si="383"/>
        <v>1+164106.266811309i</v>
      </c>
      <c r="O1284" s="170" t="str">
        <f t="shared" si="384"/>
        <v>-7454.34160350403+240.042324775269i</v>
      </c>
      <c r="P1284" s="170" t="str">
        <f t="shared" si="400"/>
        <v>-39399904.1371807-1223303932.04495i</v>
      </c>
      <c r="Q1284" s="170" t="str">
        <f t="shared" si="385"/>
        <v>-0.0000420856749658787+0.000633635114072635i</v>
      </c>
      <c r="R1284" s="170" t="str">
        <f t="shared" si="386"/>
        <v>10000-1.12981224997513i</v>
      </c>
      <c r="S1284" s="170" t="str">
        <f t="shared" si="387"/>
        <v>-92.64460449796i</v>
      </c>
      <c r="T1284" s="170" t="str">
        <f t="shared" si="396"/>
        <v>0.858226804872128-92.6365565261536i</v>
      </c>
      <c r="U1284" s="170" t="str">
        <f t="shared" si="388"/>
        <v>-0.0000903396636707504+0.00975121647643723i</v>
      </c>
      <c r="V1284" s="170"/>
    </row>
    <row r="1285" spans="1:22" x14ac:dyDescent="0.2">
      <c r="A1285" s="8"/>
      <c r="B1285" s="170">
        <f t="shared" si="397"/>
        <v>7.239999999999867</v>
      </c>
      <c r="C1285" s="170">
        <f t="shared" si="398"/>
        <v>17378008.287488479</v>
      </c>
      <c r="D1285" s="170">
        <f t="shared" si="389"/>
        <v>17378.008287488479</v>
      </c>
      <c r="E1285" s="170">
        <f t="shared" si="390"/>
        <v>-64.044183483074789</v>
      </c>
      <c r="F1285" s="170">
        <f t="shared" si="391"/>
        <v>-266.24349089628026</v>
      </c>
      <c r="G1285" s="170">
        <f t="shared" si="392"/>
        <v>-40.318442612540146</v>
      </c>
      <c r="H1285" s="170">
        <f t="shared" si="393"/>
        <v>90.524723086517668</v>
      </c>
      <c r="I1285" s="170">
        <f t="shared" si="394"/>
        <v>-104.36262609561493</v>
      </c>
      <c r="J1285" s="170">
        <f t="shared" si="395"/>
        <v>-175.7187678097626</v>
      </c>
      <c r="K1285" s="170" t="str">
        <f t="shared" si="381"/>
        <v>1+173.652171145318i</v>
      </c>
      <c r="L1285" s="170" t="str">
        <f t="shared" si="382"/>
        <v>1-25.307279911135i</v>
      </c>
      <c r="M1285" s="170" t="str">
        <f t="shared" si="399"/>
        <v>4395.66410235088+148.344891234183i</v>
      </c>
      <c r="N1285" s="170" t="str">
        <f t="shared" si="383"/>
        <v>1+166006.527821614i</v>
      </c>
      <c r="O1285" s="170" t="str">
        <f t="shared" si="384"/>
        <v>-7627.99881792483+242.821883895444i</v>
      </c>
      <c r="P1285" s="170" t="str">
        <f t="shared" si="400"/>
        <v>-40317645.8234037-1266297355.16919i</v>
      </c>
      <c r="Q1285" s="170" t="str">
        <f t="shared" si="385"/>
        <v>-0.0000411283658353422+0.000626407190815272i</v>
      </c>
      <c r="R1285" s="170" t="str">
        <f t="shared" si="386"/>
        <v>10000-1.11687939609423i</v>
      </c>
      <c r="S1285" s="170" t="str">
        <f t="shared" si="387"/>
        <v>-91.5841104797266i</v>
      </c>
      <c r="T1285" s="170" t="str">
        <f t="shared" si="396"/>
        <v>0.838692856387715-91.5763357139277i</v>
      </c>
      <c r="U1285" s="170" t="str">
        <f t="shared" si="388"/>
        <v>-0.000088283458567128+0.00963961428567661i</v>
      </c>
      <c r="V1285" s="170"/>
    </row>
    <row r="1286" spans="1:22" x14ac:dyDescent="0.2">
      <c r="A1286" s="8"/>
      <c r="B1286" s="170">
        <f t="shared" si="397"/>
        <v>7.2449999999998669</v>
      </c>
      <c r="C1286" s="170">
        <f t="shared" si="398"/>
        <v>17579236.139581587</v>
      </c>
      <c r="D1286" s="170">
        <f t="shared" si="389"/>
        <v>17579.236139581586</v>
      </c>
      <c r="E1286" s="170">
        <f t="shared" si="390"/>
        <v>-64.144266695786598</v>
      </c>
      <c r="F1286" s="170">
        <f t="shared" si="391"/>
        <v>-266.28645644526983</v>
      </c>
      <c r="G1286" s="170">
        <f t="shared" si="392"/>
        <v>-40.418434119202409</v>
      </c>
      <c r="H1286" s="170">
        <f t="shared" si="393"/>
        <v>90.518716973336922</v>
      </c>
      <c r="I1286" s="170">
        <f t="shared" si="394"/>
        <v>-104.562700814989</v>
      </c>
      <c r="J1286" s="170">
        <f t="shared" si="395"/>
        <v>-175.76773947193291</v>
      </c>
      <c r="K1286" s="170" t="str">
        <f t="shared" si="381"/>
        <v>1+175.662968518227i</v>
      </c>
      <c r="L1286" s="170" t="str">
        <f t="shared" si="382"/>
        <v>1-25.6003244013084i</v>
      </c>
      <c r="M1286" s="170" t="str">
        <f t="shared" si="399"/>
        <v>4498.02897936344+150.062644116919i</v>
      </c>
      <c r="N1286" s="170" t="str">
        <f t="shared" si="383"/>
        <v>1+167928.792817368i</v>
      </c>
      <c r="O1286" s="170" t="str">
        <f t="shared" si="384"/>
        <v>-7805.70102850063+245.633628793314i</v>
      </c>
      <c r="P1286" s="170" t="str">
        <f t="shared" si="400"/>
        <v>-41256764.4596392-1310801705.17577i</v>
      </c>
      <c r="Q1286" s="170" t="str">
        <f t="shared" si="385"/>
        <v>-0.0000401928172371089+0.000619261148918293i</v>
      </c>
      <c r="R1286" s="170" t="str">
        <f t="shared" si="386"/>
        <v>10000-1.10409458336752i</v>
      </c>
      <c r="S1286" s="170" t="str">
        <f t="shared" si="387"/>
        <v>-90.5357558361373i</v>
      </c>
      <c r="T1286" s="170" t="str">
        <f t="shared" si="396"/>
        <v>0.819603479311412-90.5282450021126i</v>
      </c>
      <c r="U1286" s="170" t="str">
        <f t="shared" si="388"/>
        <v>-0.000086274050453833+0.00952928894759081i</v>
      </c>
      <c r="V1286" s="170"/>
    </row>
    <row r="1287" spans="1:22" x14ac:dyDescent="0.2">
      <c r="A1287" s="8"/>
      <c r="B1287" s="170">
        <f t="shared" si="397"/>
        <v>7.2499999999998668</v>
      </c>
      <c r="C1287" s="170">
        <f t="shared" si="398"/>
        <v>17782794.100383826</v>
      </c>
      <c r="D1287" s="170">
        <f t="shared" si="389"/>
        <v>17782.794100383824</v>
      </c>
      <c r="E1287" s="170">
        <f t="shared" si="390"/>
        <v>-64.244348018482626</v>
      </c>
      <c r="F1287" s="170">
        <f t="shared" si="391"/>
        <v>-266.32893135375241</v>
      </c>
      <c r="G1287" s="170">
        <f t="shared" si="392"/>
        <v>-40.518425819180649</v>
      </c>
      <c r="H1287" s="170">
        <f t="shared" si="393"/>
        <v>90.51277959994448</v>
      </c>
      <c r="I1287" s="170">
        <f t="shared" si="394"/>
        <v>-104.76277383766327</v>
      </c>
      <c r="J1287" s="170">
        <f t="shared" si="395"/>
        <v>-175.81615175380793</v>
      </c>
      <c r="K1287" s="170" t="str">
        <f t="shared" si="381"/>
        <v>1+177.697049827342i</v>
      </c>
      <c r="L1287" s="170" t="str">
        <f t="shared" si="382"/>
        <v>1-25.8967621867519i</v>
      </c>
      <c r="M1287" s="170" t="str">
        <f t="shared" si="399"/>
        <v>4602.77824066608+151.80028764059i</v>
      </c>
      <c r="N1287" s="170" t="str">
        <f t="shared" si="383"/>
        <v>1+169873.316592717i</v>
      </c>
      <c r="O1287" s="170" t="str">
        <f t="shared" si="384"/>
        <v>-7987.54245529565+248.477932162619i</v>
      </c>
      <c r="P1287" s="170" t="str">
        <f t="shared" si="400"/>
        <v>-42217757.9790195-1356870079.82827i</v>
      </c>
      <c r="Q1287" s="170" t="str">
        <f t="shared" si="385"/>
        <v>-0.0000392785352115483+0.000612196080108337i</v>
      </c>
      <c r="R1287" s="170" t="str">
        <f t="shared" si="386"/>
        <v>10000-1.09145611718193i</v>
      </c>
      <c r="S1287" s="170" t="str">
        <f t="shared" si="387"/>
        <v>-89.4994016089186i</v>
      </c>
      <c r="T1287" s="170" t="str">
        <f t="shared" si="396"/>
        <v>0.800948557362131-89.492145747238i</v>
      </c>
      <c r="U1287" s="170" t="str">
        <f t="shared" si="388"/>
        <v>-0.0000843103744591718+0.00942022586813033i</v>
      </c>
      <c r="V1287" s="170"/>
    </row>
    <row r="1288" spans="1:22" x14ac:dyDescent="0.2">
      <c r="A1288" s="8"/>
      <c r="B1288" s="170">
        <f t="shared" si="397"/>
        <v>7.2549999999998667</v>
      </c>
      <c r="C1288" s="170">
        <f t="shared" si="398"/>
        <v>17988709.151282415</v>
      </c>
      <c r="D1288" s="170">
        <f t="shared" si="389"/>
        <v>17988.709151282415</v>
      </c>
      <c r="E1288" s="170">
        <f t="shared" si="390"/>
        <v>-64.344427493999092</v>
      </c>
      <c r="F1288" s="170">
        <f t="shared" si="391"/>
        <v>-266.37092119798228</v>
      </c>
      <c r="G1288" s="170">
        <f t="shared" si="392"/>
        <v>-40.618417708075185</v>
      </c>
      <c r="H1288" s="170">
        <f t="shared" si="393"/>
        <v>90.506910179876954</v>
      </c>
      <c r="I1288" s="170">
        <f t="shared" si="394"/>
        <v>-104.96284520207428</v>
      </c>
      <c r="J1288" s="170">
        <f t="shared" si="395"/>
        <v>-175.86401101810532</v>
      </c>
      <c r="K1288" s="170" t="str">
        <f t="shared" si="381"/>
        <v>1+179.754684687936i</v>
      </c>
      <c r="L1288" s="170" t="str">
        <f t="shared" si="382"/>
        <v>1-26.1966325599729i</v>
      </c>
      <c r="M1288" s="170" t="str">
        <f t="shared" si="399"/>
        <v>4709.96742570365+153.558052127963i</v>
      </c>
      <c r="N1288" s="170" t="str">
        <f t="shared" si="383"/>
        <v>1+171840.35689218i</v>
      </c>
      <c r="O1288" s="170" t="str">
        <f t="shared" si="384"/>
        <v>-8173.61951304133+251.35517101269i</v>
      </c>
      <c r="P1288" s="170" t="str">
        <f t="shared" si="400"/>
        <v>-43201135.9130286-1404557442.86674i</v>
      </c>
      <c r="Q1288" s="170" t="str">
        <f t="shared" si="385"/>
        <v>-0.0000383850369813346+0.000605211085526463i</v>
      </c>
      <c r="R1288" s="170" t="str">
        <f t="shared" si="386"/>
        <v>10000-1.07896232232244i</v>
      </c>
      <c r="S1288" s="170" t="str">
        <f t="shared" si="387"/>
        <v>-88.47491043044i</v>
      </c>
      <c r="T1288" s="170" t="str">
        <f t="shared" si="396"/>
        <v>0.782718204380495-88.4679008857924i</v>
      </c>
      <c r="U1288" s="170" t="str">
        <f t="shared" si="388"/>
        <v>-0.0000823913899347891+0.00931241061955711i</v>
      </c>
      <c r="V1288" s="170"/>
    </row>
    <row r="1289" spans="1:22" x14ac:dyDescent="0.2">
      <c r="A1289" s="8"/>
      <c r="B1289" s="170">
        <f t="shared" si="397"/>
        <v>7.2599999999998666</v>
      </c>
      <c r="C1289" s="170">
        <f t="shared" si="398"/>
        <v>18197008.586094242</v>
      </c>
      <c r="D1289" s="170">
        <f t="shared" si="389"/>
        <v>18197.008586094242</v>
      </c>
      <c r="E1289" s="170">
        <f t="shared" si="390"/>
        <v>-64.444505164205182</v>
      </c>
      <c r="F1289" s="170">
        <f t="shared" si="391"/>
        <v>-266.41243149173937</v>
      </c>
      <c r="G1289" s="170">
        <f t="shared" si="392"/>
        <v>-40.718409781586253</v>
      </c>
      <c r="H1289" s="170">
        <f t="shared" si="393"/>
        <v>90.501107935660158</v>
      </c>
      <c r="I1289" s="170">
        <f t="shared" si="394"/>
        <v>-105.16291494579144</v>
      </c>
      <c r="J1289" s="170">
        <f t="shared" si="395"/>
        <v>-175.9113235560792</v>
      </c>
      <c r="K1289" s="170" t="str">
        <f t="shared" si="381"/>
        <v>1+181.836145837282i</v>
      </c>
      <c r="L1289" s="170" t="str">
        <f t="shared" si="382"/>
        <v>1-26.4999752684644i</v>
      </c>
      <c r="M1289" s="170" t="str">
        <f t="shared" si="399"/>
        <v>4819.65336760086+155.336170568818i</v>
      </c>
      <c r="N1289" s="170" t="str">
        <f t="shared" si="383"/>
        <v>1+173830.174444817i</v>
      </c>
      <c r="O1289" s="170" t="str">
        <f t="shared" si="384"/>
        <v>-8364.03086225665+254.26572671842i</v>
      </c>
      <c r="P1289" s="170" t="str">
        <f t="shared" si="400"/>
        <v>-44207419.6616634-1453920689.58218i</v>
      </c>
      <c r="Q1289" s="170" t="str">
        <f t="shared" si="385"/>
        <v>-0.0000375118506996736+0.00059830527565363i</v>
      </c>
      <c r="R1289" s="170" t="str">
        <f t="shared" si="386"/>
        <v>10000-1.06661154275009i</v>
      </c>
      <c r="S1289" s="170" t="str">
        <f t="shared" si="387"/>
        <v>-87.4621465055076i</v>
      </c>
      <c r="T1289" s="170" t="str">
        <f t="shared" si="396"/>
        <v>0.764902759097527-87.4553749163786i</v>
      </c>
      <c r="U1289" s="170" t="str">
        <f t="shared" si="388"/>
        <v>-0.000080516079905003+0.00920582893856618i</v>
      </c>
      <c r="V1289" s="170"/>
    </row>
    <row r="1290" spans="1:22" x14ac:dyDescent="0.2">
      <c r="A1290" s="8"/>
      <c r="B1290" s="170">
        <f t="shared" si="397"/>
        <v>7.2649999999998665</v>
      </c>
      <c r="C1290" s="170">
        <f t="shared" si="398"/>
        <v>18407720.014683899</v>
      </c>
      <c r="D1290" s="170">
        <f t="shared" si="389"/>
        <v>18407.720014683899</v>
      </c>
      <c r="E1290" s="170">
        <f t="shared" si="390"/>
        <v>-64.54458107002543</v>
      </c>
      <c r="F1290" s="170">
        <f t="shared" si="391"/>
        <v>-266.45346768699801</v>
      </c>
      <c r="G1290" s="170">
        <f t="shared" si="392"/>
        <v>-40.818402035512307</v>
      </c>
      <c r="H1290" s="170">
        <f t="shared" si="393"/>
        <v>90.495372098706639</v>
      </c>
      <c r="I1290" s="170">
        <f t="shared" si="394"/>
        <v>-105.36298310553774</v>
      </c>
      <c r="J1290" s="170">
        <f t="shared" si="395"/>
        <v>-175.95809558829137</v>
      </c>
      <c r="K1290" s="170" t="str">
        <f t="shared" si="381"/>
        <v>1+183.941709170801i</v>
      </c>
      <c r="L1290" s="170" t="str">
        <f t="shared" si="382"/>
        <v>1-26.806830519974i</v>
      </c>
      <c r="M1290" s="170" t="str">
        <f t="shared" si="399"/>
        <v>4931.89422329601+157.134878650827i</v>
      </c>
      <c r="N1290" s="170" t="str">
        <f t="shared" si="383"/>
        <v>1+175843.032998791i</v>
      </c>
      <c r="O1290" s="170" t="str">
        <f t="shared" si="384"/>
        <v>-8558.87746155945+257.209985070815i</v>
      </c>
      <c r="P1290" s="170" t="str">
        <f t="shared" si="400"/>
        <v>-45237142.7698874-1505018714.69562i</v>
      </c>
      <c r="Q1290" s="170" t="str">
        <f t="shared" si="385"/>
        <v>-0.0000366585152041309+0.000591477770235818i</v>
      </c>
      <c r="R1290" s="170" t="str">
        <f t="shared" si="386"/>
        <v>10000-1.05440214138242i</v>
      </c>
      <c r="S1290" s="170" t="str">
        <f t="shared" si="387"/>
        <v>-86.4609755933584i</v>
      </c>
      <c r="T1290" s="170" t="str">
        <f t="shared" si="396"/>
        <v>0.747492780021988-86.4544338820586i</v>
      </c>
      <c r="U1290" s="170" t="str">
        <f t="shared" si="388"/>
        <v>-0.0000786834505286304+0.00910046672442723i</v>
      </c>
      <c r="V1290" s="170"/>
    </row>
    <row r="1291" spans="1:22" x14ac:dyDescent="0.2">
      <c r="A1291" s="8"/>
      <c r="B1291" s="170">
        <f t="shared" si="397"/>
        <v>7.2699999999998663</v>
      </c>
      <c r="C1291" s="170">
        <f t="shared" si="398"/>
        <v>18620871.366622947</v>
      </c>
      <c r="D1291" s="170">
        <f t="shared" si="389"/>
        <v>18620.871366622949</v>
      </c>
      <c r="E1291" s="170">
        <f t="shared" si="390"/>
        <v>-64.644655251460165</v>
      </c>
      <c r="F1291" s="170">
        <f t="shared" si="391"/>
        <v>-266.49403517459035</v>
      </c>
      <c r="G1291" s="170">
        <f t="shared" si="392"/>
        <v>-40.918394465747198</v>
      </c>
      <c r="H1291" s="170">
        <f t="shared" si="393"/>
        <v>90.489701909214361</v>
      </c>
      <c r="I1291" s="170">
        <f t="shared" si="394"/>
        <v>-105.56304971720736</v>
      </c>
      <c r="J1291" s="170">
        <f t="shared" si="395"/>
        <v>-176.00433326537598</v>
      </c>
      <c r="K1291" s="170" t="str">
        <f t="shared" si="381"/>
        <v>1+186.071653778632i</v>
      </c>
      <c r="L1291" s="170" t="str">
        <f t="shared" si="382"/>
        <v>1-27.1172389878329i</v>
      </c>
      <c r="M1291" s="170" t="str">
        <f t="shared" si="399"/>
        <v>5046.74950437646+158.954414790799i</v>
      </c>
      <c r="N1291" s="170" t="str">
        <f t="shared" si="383"/>
        <v>1+177879.199356322i</v>
      </c>
      <c r="O1291" s="170" t="str">
        <f t="shared" si="384"/>
        <v>-8758.26262119576+260.188336328132i</v>
      </c>
      <c r="P1291" s="170" t="str">
        <f t="shared" si="400"/>
        <v>-46290851.2105227-1557912482.62237i</v>
      </c>
      <c r="Q1291" s="170" t="str">
        <f t="shared" si="385"/>
        <v>-0.0000358245797759537+0.000584727698209037i</v>
      </c>
      <c r="R1291" s="170" t="str">
        <f t="shared" si="386"/>
        <v>10000-1.04233249987649i</v>
      </c>
      <c r="S1291" s="170" t="str">
        <f t="shared" si="387"/>
        <v>-85.4712649898725i</v>
      </c>
      <c r="T1291" s="170" t="str">
        <f t="shared" si="396"/>
        <v>0.730479040444008-85.4649453529045i</v>
      </c>
      <c r="U1291" s="170" t="str">
        <f t="shared" si="388"/>
        <v>-0.0000768925305730536+0.00899631003714785i</v>
      </c>
      <c r="V1291" s="170"/>
    </row>
    <row r="1292" spans="1:22" x14ac:dyDescent="0.2">
      <c r="A1292" s="8"/>
      <c r="B1292" s="170">
        <f t="shared" si="397"/>
        <v>7.2749999999998662</v>
      </c>
      <c r="C1292" s="170">
        <f t="shared" si="398"/>
        <v>18836490.894892212</v>
      </c>
      <c r="D1292" s="170">
        <f t="shared" si="389"/>
        <v>18836.490894892213</v>
      </c>
      <c r="E1292" s="170">
        <f t="shared" si="390"/>
        <v>-64.744727747606547</v>
      </c>
      <c r="F1292" s="170">
        <f t="shared" si="391"/>
        <v>-266.53413928486367</v>
      </c>
      <c r="G1292" s="170">
        <f t="shared" si="392"/>
        <v>-41.018387068278258</v>
      </c>
      <c r="H1292" s="170">
        <f t="shared" si="393"/>
        <v>90.484096616066637</v>
      </c>
      <c r="I1292" s="170">
        <f t="shared" si="394"/>
        <v>-105.7631148158848</v>
      </c>
      <c r="J1292" s="170">
        <f t="shared" si="395"/>
        <v>-176.05004266879703</v>
      </c>
      <c r="K1292" s="170" t="str">
        <f t="shared" si="381"/>
        <v>1+188.226261982625i</v>
      </c>
      <c r="L1292" s="170" t="str">
        <f t="shared" si="382"/>
        <v>1-27.4312418163472i</v>
      </c>
      <c r="M1292" s="170" t="str">
        <f t="shared" si="399"/>
        <v>5164.28010863251+160.795020166278i</v>
      </c>
      <c r="N1292" s="170" t="str">
        <f t="shared" si="383"/>
        <v>1+179938.943409056i</v>
      </c>
      <c r="O1292" s="170" t="str">
        <f t="shared" si="384"/>
        <v>-8962.29205781637+263.201175267603i</v>
      </c>
      <c r="P1292" s="170" t="str">
        <f t="shared" si="400"/>
        <v>-47369103.6737321-1612665100.20568i</v>
      </c>
      <c r="Q1292" s="170" t="str">
        <f t="shared" si="385"/>
        <v>-0.0000350096039047508+0.000578054197624073i</v>
      </c>
      <c r="R1292" s="170" t="str">
        <f t="shared" si="386"/>
        <v>10000-1.03040101841441i</v>
      </c>
      <c r="S1292" s="170" t="str">
        <f t="shared" si="387"/>
        <v>-84.4928835099813i</v>
      </c>
      <c r="T1292" s="170" t="str">
        <f t="shared" si="396"/>
        <v>0.713852523552013-84.486778408733i</v>
      </c>
      <c r="U1292" s="170" t="str">
        <f t="shared" si="388"/>
        <v>-0.000075142370900212+0.00889334509565612i</v>
      </c>
      <c r="V1292" s="170"/>
    </row>
    <row r="1293" spans="1:22" x14ac:dyDescent="0.2">
      <c r="A1293" s="8"/>
      <c r="B1293" s="170">
        <f t="shared" si="397"/>
        <v>7.2799999999998661</v>
      </c>
      <c r="C1293" s="170">
        <f t="shared" si="398"/>
        <v>19054607.17962661</v>
      </c>
      <c r="D1293" s="170">
        <f t="shared" si="389"/>
        <v>19054.607179626611</v>
      </c>
      <c r="E1293" s="170">
        <f t="shared" si="390"/>
        <v>-64.844798596678558</v>
      </c>
      <c r="F1293" s="170">
        <f t="shared" si="391"/>
        <v>-266.57378528833101</v>
      </c>
      <c r="G1293" s="170">
        <f t="shared" si="392"/>
        <v>-41.118379839184072</v>
      </c>
      <c r="H1293" s="170">
        <f t="shared" si="393"/>
        <v>90.478555476733106</v>
      </c>
      <c r="I1293" s="170">
        <f t="shared" si="394"/>
        <v>-105.96317843586263</v>
      </c>
      <c r="J1293" s="170">
        <f t="shared" si="395"/>
        <v>-176.0952298115979</v>
      </c>
      <c r="K1293" s="170" t="str">
        <f t="shared" si="381"/>
        <v>1+190.405819373765i</v>
      </c>
      <c r="L1293" s="170" t="str">
        <f t="shared" si="382"/>
        <v>1-27.7488806262518i</v>
      </c>
      <c r="M1293" s="170" t="str">
        <f t="shared" si="399"/>
        <v>5284.54835234627+162.656938747513i</v>
      </c>
      <c r="N1293" s="170" t="str">
        <f t="shared" si="383"/>
        <v>1+182022.538173835i</v>
      </c>
      <c r="O1293" s="170" t="str">
        <f t="shared" si="384"/>
        <v>-9171.07395052923+266.248901237766i</v>
      </c>
      <c r="P1293" s="170" t="str">
        <f t="shared" si="400"/>
        <v>-48472471.8632434-1669341892.00637i</v>
      </c>
      <c r="Q1293" s="170" t="str">
        <f t="shared" si="385"/>
        <v>-0.0000342131570584248+0.000571456415571116i</v>
      </c>
      <c r="R1293" s="170" t="str">
        <f t="shared" si="386"/>
        <v>10000-1.01860611549122i</v>
      </c>
      <c r="S1293" s="170" t="str">
        <f t="shared" si="387"/>
        <v>-83.5257014702801i</v>
      </c>
      <c r="T1293" s="170" t="str">
        <f t="shared" si="396"/>
        <v>0.697604417660615-83.5198036220341i</v>
      </c>
      <c r="U1293" s="170" t="str">
        <f t="shared" si="388"/>
        <v>-0.0000734320439642754+0.0087915582760036i</v>
      </c>
      <c r="V1293" s="170"/>
    </row>
    <row r="1294" spans="1:22" x14ac:dyDescent="0.2">
      <c r="A1294" s="8"/>
      <c r="B1294" s="170">
        <f t="shared" si="397"/>
        <v>7.284999999999866</v>
      </c>
      <c r="C1294" s="170">
        <f t="shared" si="398"/>
        <v>19275249.131903432</v>
      </c>
      <c r="D1294" s="170">
        <f t="shared" si="389"/>
        <v>19275.249131903431</v>
      </c>
      <c r="E1294" s="170">
        <f t="shared" si="390"/>
        <v>-64.944867836027271</v>
      </c>
      <c r="F1294" s="170">
        <f t="shared" si="391"/>
        <v>-266.61297839631641</v>
      </c>
      <c r="G1294" s="170">
        <f t="shared" si="392"/>
        <v>-41.218372774632506</v>
      </c>
      <c r="H1294" s="170">
        <f t="shared" si="393"/>
        <v>90.473077757171737</v>
      </c>
      <c r="I1294" s="170">
        <f t="shared" si="394"/>
        <v>-106.16324061065978</v>
      </c>
      <c r="J1294" s="170">
        <f t="shared" si="395"/>
        <v>-176.13990063914468</v>
      </c>
      <c r="K1294" s="170" t="str">
        <f t="shared" si="381"/>
        <v>1+192.610614850022i</v>
      </c>
      <c r="L1294" s="170" t="str">
        <f t="shared" si="382"/>
        <v>1-28.0701975202269i</v>
      </c>
      <c r="M1294" s="170" t="str">
        <f t="shared" si="399"/>
        <v>5407.61800333247+164.540417329795i</v>
      </c>
      <c r="N1294" s="170" t="str">
        <f t="shared" si="383"/>
        <v>1+184130.25982889i</v>
      </c>
      <c r="O1294" s="170" t="str">
        <f t="shared" si="384"/>
        <v>-9384.71899825742+269.331918211397i</v>
      </c>
      <c r="P1294" s="170" t="str">
        <f t="shared" si="400"/>
        <v>-49601540.7994761-1728010478.23834i</v>
      </c>
      <c r="Q1294" s="170" t="str">
        <f t="shared" si="385"/>
        <v>-0.0000334348184582351+0.000564933508104243i</v>
      </c>
      <c r="R1294" s="170" t="str">
        <f t="shared" si="386"/>
        <v>10000-1.00694622770533i</v>
      </c>
      <c r="S1294" s="170" t="str">
        <f t="shared" si="387"/>
        <v>-82.5695906718371i</v>
      </c>
      <c r="T1294" s="170" t="str">
        <f t="shared" si="396"/>
        <v>0.681726111546797-82.5638930410854i</v>
      </c>
      <c r="U1294" s="170" t="str">
        <f t="shared" si="388"/>
        <v>-0.0000717606433207156+0.00869093610958795i</v>
      </c>
      <c r="V1294" s="170"/>
    </row>
    <row r="1295" spans="1:22" x14ac:dyDescent="0.2">
      <c r="A1295" s="8"/>
      <c r="B1295" s="170">
        <f t="shared" si="397"/>
        <v>7.2899999999998659</v>
      </c>
      <c r="C1295" s="170">
        <f t="shared" si="398"/>
        <v>19498445.997574452</v>
      </c>
      <c r="D1295" s="170">
        <f t="shared" si="389"/>
        <v>19498.445997574454</v>
      </c>
      <c r="E1295" s="170">
        <f t="shared" si="390"/>
        <v>-65.044935502159703</v>
      </c>
      <c r="F1295" s="170">
        <f t="shared" si="391"/>
        <v>-266.65172376159381</v>
      </c>
      <c r="G1295" s="170">
        <f t="shared" si="392"/>
        <v>-41.318365870878644</v>
      </c>
      <c r="H1295" s="170">
        <f t="shared" si="393"/>
        <v>90.467662731732204</v>
      </c>
      <c r="I1295" s="170">
        <f t="shared" si="394"/>
        <v>-106.36330137303835</v>
      </c>
      <c r="J1295" s="170">
        <f t="shared" si="395"/>
        <v>-176.1840610298616</v>
      </c>
      <c r="K1295" s="170" t="str">
        <f t="shared" si="381"/>
        <v>1+194.840940654648i</v>
      </c>
      <c r="L1295" s="170" t="str">
        <f t="shared" si="382"/>
        <v>1-28.3952350884787i</v>
      </c>
      <c r="M1295" s="170" t="str">
        <f t="shared" si="399"/>
        <v>5533.55431474906+166.445705566169i</v>
      </c>
      <c r="N1295" s="170" t="str">
        <f t="shared" si="383"/>
        <v>1+186262.387750442i</v>
      </c>
      <c r="O1295" s="170" t="str">
        <f t="shared" si="384"/>
        <v>-9603.34047843315+272.450634839056i</v>
      </c>
      <c r="P1295" s="170" t="str">
        <f t="shared" si="400"/>
        <v>-50756909.1297248-1788740855.4428i</v>
      </c>
      <c r="Q1295" s="170" t="str">
        <f t="shared" si="385"/>
        <v>-0.0000326741768588865+0.00055848464016587i</v>
      </c>
      <c r="R1295" s="170" t="str">
        <f t="shared" si="386"/>
        <v>10000-0.995419809551242i</v>
      </c>
      <c r="S1295" s="170" t="str">
        <f t="shared" si="387"/>
        <v>-81.6244243832017i</v>
      </c>
      <c r="T1295" s="170" t="str">
        <f t="shared" si="396"/>
        <v>0.666209189892079-81.6189201732548i</v>
      </c>
      <c r="U1295" s="170" t="str">
        <f t="shared" si="388"/>
        <v>-0.0000701272831465347+0.00859146528139525i</v>
      </c>
      <c r="V1295" s="170"/>
    </row>
    <row r="1296" spans="1:22" x14ac:dyDescent="0.2">
      <c r="A1296" s="8"/>
      <c r="B1296" s="170">
        <f t="shared" si="397"/>
        <v>7.2949999999998658</v>
      </c>
      <c r="C1296" s="170">
        <f t="shared" si="398"/>
        <v>19724227.361142468</v>
      </c>
      <c r="D1296" s="170">
        <f t="shared" si="389"/>
        <v>19724.227361142468</v>
      </c>
      <c r="E1296" s="170">
        <f t="shared" si="390"/>
        <v>-65.14500163075769</v>
      </c>
      <c r="F1296" s="170">
        <f t="shared" si="391"/>
        <v>-266.69002647901976</v>
      </c>
      <c r="G1296" s="170">
        <f t="shared" si="392"/>
        <v>-41.418359124262835</v>
      </c>
      <c r="H1296" s="170">
        <f t="shared" si="393"/>
        <v>90.462309683060042</v>
      </c>
      <c r="I1296" s="170">
        <f t="shared" si="394"/>
        <v>-106.56336075502053</v>
      </c>
      <c r="J1296" s="170">
        <f t="shared" si="395"/>
        <v>-176.22771679595974</v>
      </c>
      <c r="K1296" s="170" t="str">
        <f t="shared" si="381"/>
        <v>1+197.097092414915i</v>
      </c>
      <c r="L1296" s="170" t="str">
        <f t="shared" si="382"/>
        <v>1-28.7240364143848i</v>
      </c>
      <c r="M1296" s="170" t="str">
        <f t="shared" si="399"/>
        <v>5662.42405969539+168.37305600053i</v>
      </c>
      <c r="N1296" s="170" t="str">
        <f t="shared" si="383"/>
        <v>1+188419.204549738i</v>
      </c>
      <c r="O1296" s="170" t="str">
        <f t="shared" si="384"/>
        <v>-9827.05430705902+275.605464503255i</v>
      </c>
      <c r="P1296" s="170" t="str">
        <f t="shared" si="400"/>
        <v>-51939189.4455714-1851605479.99767i</v>
      </c>
      <c r="Q1296" s="170" t="str">
        <f t="shared" si="385"/>
        <v>-0.0000319308303335266+0.000552108985511131i</v>
      </c>
      <c r="R1296" s="170" t="str">
        <f t="shared" si="386"/>
        <v>10000-0.984025333214696i</v>
      </c>
      <c r="S1296" s="170" t="str">
        <f t="shared" si="387"/>
        <v>-80.6900773236051i</v>
      </c>
      <c r="T1296" s="170" t="str">
        <f t="shared" si="396"/>
        <v>0.651045428828153-80.6847599684863i</v>
      </c>
      <c r="U1296" s="170" t="str">
        <f t="shared" si="388"/>
        <v>-0.0000685310977713846+0.00849313262826173i</v>
      </c>
      <c r="V1296" s="170"/>
    </row>
    <row r="1297" spans="1:22" x14ac:dyDescent="0.2">
      <c r="A1297" s="8"/>
      <c r="B1297" s="170">
        <f t="shared" si="397"/>
        <v>7.2999999999998657</v>
      </c>
      <c r="C1297" s="170">
        <f t="shared" si="398"/>
        <v>19952623.149682656</v>
      </c>
      <c r="D1297" s="170">
        <f t="shared" si="389"/>
        <v>19952.623149682655</v>
      </c>
      <c r="E1297" s="170">
        <f t="shared" si="390"/>
        <v>-65.2450662566971</v>
      </c>
      <c r="F1297" s="170">
        <f t="shared" si="391"/>
        <v>-266.72789158616058</v>
      </c>
      <c r="G1297" s="170">
        <f t="shared" si="392"/>
        <v>-41.518352531208606</v>
      </c>
      <c r="H1297" s="170">
        <f t="shared" si="393"/>
        <v>90.457017902002178</v>
      </c>
      <c r="I1297" s="170">
        <f t="shared" si="394"/>
        <v>-106.76341878790571</v>
      </c>
      <c r="J1297" s="170">
        <f t="shared" si="395"/>
        <v>-176.2708736841584</v>
      </c>
      <c r="K1297" s="170" t="str">
        <f t="shared" si="381"/>
        <v>1+199.379369181292i</v>
      </c>
      <c r="L1297" s="170" t="str">
        <f t="shared" si="382"/>
        <v>1-29.0566450802048i</v>
      </c>
      <c r="M1297" s="170" t="str">
        <f t="shared" si="399"/>
        <v>5794.29556661592+170.322724101087i</v>
      </c>
      <c r="N1297" s="170" t="str">
        <f t="shared" si="383"/>
        <v>1+190600.996110508i</v>
      </c>
      <c r="O1297" s="170" t="str">
        <f t="shared" si="384"/>
        <v>-10055.9791001681+278.796825373249i</v>
      </c>
      <c r="P1297" s="170" t="str">
        <f t="shared" si="400"/>
        <v>-53149008.6076888-1916679354.56166i</v>
      </c>
      <c r="Q1297" s="170" t="str">
        <f t="shared" si="385"/>
        <v>-0.0000312043860635459+0.000545805726632205i</v>
      </c>
      <c r="R1297" s="170" t="str">
        <f t="shared" si="386"/>
        <v>10000-0.972761288370218i</v>
      </c>
      <c r="S1297" s="170" t="str">
        <f t="shared" si="387"/>
        <v>-79.7664256463577i</v>
      </c>
      <c r="T1297" s="170" t="str">
        <f t="shared" si="396"/>
        <v>0.636226791583752-79.7612888029718i</v>
      </c>
      <c r="U1297" s="170" t="str">
        <f t="shared" si="388"/>
        <v>-0.0000669712412193424+0.00839592513715494i</v>
      </c>
      <c r="V1297" s="170"/>
    </row>
    <row r="1298" spans="1:22" x14ac:dyDescent="0.2">
      <c r="A1298" s="8"/>
      <c r="B1298" s="170">
        <f t="shared" si="397"/>
        <v>7.3049999999998656</v>
      </c>
      <c r="C1298" s="170">
        <f t="shared" si="398"/>
        <v>20183663.636809397</v>
      </c>
      <c r="D1298" s="170">
        <f t="shared" si="389"/>
        <v>20183.663636809397</v>
      </c>
      <c r="E1298" s="170">
        <f t="shared" si="390"/>
        <v>-65.345129414065312</v>
      </c>
      <c r="F1298" s="170">
        <f t="shared" si="391"/>
        <v>-266.76532406391323</v>
      </c>
      <c r="G1298" s="170">
        <f t="shared" si="392"/>
        <v>-41.618346088220989</v>
      </c>
      <c r="H1298" s="170">
        <f t="shared" si="393"/>
        <v>90.451786687513305</v>
      </c>
      <c r="I1298" s="170">
        <f t="shared" si="394"/>
        <v>-106.9634755022863</v>
      </c>
      <c r="J1298" s="170">
        <f t="shared" si="395"/>
        <v>-176.31353737639992</v>
      </c>
      <c r="K1298" s="170" t="str">
        <f t="shared" si="381"/>
        <v>1+201.688073467094i</v>
      </c>
      <c r="L1298" s="170" t="str">
        <f t="shared" si="382"/>
        <v>1-29.3931051728572i</v>
      </c>
      <c r="M1298" s="170" t="str">
        <f t="shared" si="399"/>
        <v>5929.23875552924+172.294968294237i</v>
      </c>
      <c r="N1298" s="170" t="str">
        <f t="shared" si="383"/>
        <v>1+192808.051626861i</v>
      </c>
      <c r="O1298" s="170" t="str">
        <f t="shared" si="384"/>
        <v>-10290.2362367162+282.025140460463i</v>
      </c>
      <c r="P1298" s="170" t="str">
        <f t="shared" si="400"/>
        <v>-54387008.0782104-1984040117.55623i</v>
      </c>
      <c r="Q1298" s="170" t="str">
        <f t="shared" si="385"/>
        <v>-0.000030494460133079+0.00053957405468272i</v>
      </c>
      <c r="R1298" s="170" t="str">
        <f t="shared" si="386"/>
        <v>10000-0.961626181980843i</v>
      </c>
      <c r="S1298" s="170" t="str">
        <f t="shared" si="387"/>
        <v>-78.8533469224292i</v>
      </c>
      <c r="T1298" s="170" t="str">
        <f t="shared" si="396"/>
        <v>0.621745424230293-78.8483844629979i</v>
      </c>
      <c r="U1298" s="170" t="str">
        <f t="shared" si="388"/>
        <v>-0.0000654468867610836+0.00829982994347347i</v>
      </c>
      <c r="V1298" s="170"/>
    </row>
    <row r="1299" spans="1:22" x14ac:dyDescent="0.2">
      <c r="A1299" s="8"/>
      <c r="B1299" s="170">
        <f t="shared" si="397"/>
        <v>7.3099999999998655</v>
      </c>
      <c r="C1299" s="170">
        <f t="shared" si="398"/>
        <v>20417379.446689006</v>
      </c>
      <c r="D1299" s="170">
        <f t="shared" si="389"/>
        <v>20417.379446689007</v>
      </c>
      <c r="E1299" s="170">
        <f t="shared" si="390"/>
        <v>-65.445191136178607</v>
      </c>
      <c r="F1299" s="170">
        <f t="shared" si="391"/>
        <v>-266.80232883712017</v>
      </c>
      <c r="G1299" s="170">
        <f t="shared" si="392"/>
        <v>-41.718339791884389</v>
      </c>
      <c r="H1299" s="170">
        <f t="shared" si="393"/>
        <v>90.446615346563448</v>
      </c>
      <c r="I1299" s="170">
        <f t="shared" si="394"/>
        <v>-107.163530928063</v>
      </c>
      <c r="J1299" s="170">
        <f t="shared" si="395"/>
        <v>-176.35571349055672</v>
      </c>
      <c r="K1299" s="170" t="str">
        <f t="shared" si="381"/>
        <v>1+204.023511288573i</v>
      </c>
      <c r="L1299" s="170" t="str">
        <f t="shared" si="382"/>
        <v>1-29.7334612897626i</v>
      </c>
      <c r="M1299" s="170" t="str">
        <f t="shared" si="399"/>
        <v>6067.32517510023+174.29004999881i</v>
      </c>
      <c r="N1299" s="170" t="str">
        <f t="shared" si="383"/>
        <v>1+195040.663641614i</v>
      </c>
      <c r="O1299" s="170" t="str">
        <f t="shared" si="384"/>
        <v>-10529.9499229374+285.290837674567i</v>
      </c>
      <c r="P1299" s="170" t="str">
        <f t="shared" si="400"/>
        <v>-55653844.2608425-2053768135.79183i</v>
      </c>
      <c r="Q1299" s="170" t="str">
        <f t="shared" si="385"/>
        <v>-0.0000298006773281053+0.000533413169402199i</v>
      </c>
      <c r="R1299" s="170" t="str">
        <f t="shared" si="386"/>
        <v>10000-0.950618538100305i</v>
      </c>
      <c r="S1299" s="170" t="str">
        <f t="shared" si="387"/>
        <v>-77.9507201242246i</v>
      </c>
      <c r="T1299" s="170" t="str">
        <f t="shared" si="396"/>
        <v>0.607593651524268-77.9459261289778i</v>
      </c>
      <c r="U1299" s="170" t="str">
        <f t="shared" si="388"/>
        <v>-0.0000639572264762388+0.0082048343293661i</v>
      </c>
      <c r="V1299" s="170"/>
    </row>
    <row r="1300" spans="1:22" x14ac:dyDescent="0.2">
      <c r="A1300" s="8"/>
      <c r="B1300" s="170">
        <f t="shared" si="397"/>
        <v>7.3149999999998654</v>
      </c>
      <c r="C1300" s="170">
        <f t="shared" si="398"/>
        <v>20653801.558098935</v>
      </c>
      <c r="D1300" s="170">
        <f t="shared" si="389"/>
        <v>20653.801558098934</v>
      </c>
      <c r="E1300" s="170">
        <f t="shared" si="390"/>
        <v>-65.54525145560045</v>
      </c>
      <c r="F1300" s="170">
        <f t="shared" si="391"/>
        <v>-266.83891077517899</v>
      </c>
      <c r="G1300" s="170">
        <f t="shared" si="392"/>
        <v>-41.818333638861077</v>
      </c>
      <c r="H1300" s="170">
        <f t="shared" si="393"/>
        <v>90.441503194046504</v>
      </c>
      <c r="I1300" s="170">
        <f t="shared" si="394"/>
        <v>-107.36358509446153</v>
      </c>
      <c r="J1300" s="170">
        <f t="shared" si="395"/>
        <v>-176.39740758113248</v>
      </c>
      <c r="K1300" s="170" t="str">
        <f t="shared" si="381"/>
        <v>1+206.385992205483i</v>
      </c>
      <c r="L1300" s="170" t="str">
        <f t="shared" si="382"/>
        <v>1-30.0777585447559i</v>
      </c>
      <c r="M1300" s="170" t="str">
        <f t="shared" si="399"/>
        <v>6208.62804057639+176.308233660727i</v>
      </c>
      <c r="N1300" s="170" t="str">
        <f t="shared" si="383"/>
        <v>1+197299.128085072i</v>
      </c>
      <c r="O1300" s="170" t="str">
        <f t="shared" si="384"/>
        <v>-10775.2472582013+288.594349880187i</v>
      </c>
      <c r="P1300" s="170" t="str">
        <f t="shared" si="400"/>
        <v>-56950188.8488973-2125946600.34983i</v>
      </c>
      <c r="Q1300" s="170" t="str">
        <f t="shared" si="385"/>
        <v>-0.0000291226709400326+0.000527322279040485i</v>
      </c>
      <c r="R1300" s="170" t="str">
        <f t="shared" si="386"/>
        <v>10000-0.939736897677309i</v>
      </c>
      <c r="S1300" s="170" t="str">
        <f t="shared" si="387"/>
        <v>-77.0584256095393i</v>
      </c>
      <c r="T1300" s="170" t="str">
        <f t="shared" si="396"/>
        <v>0.59376397284398-77.0537943596548i</v>
      </c>
      <c r="U1300" s="170" t="str">
        <f t="shared" si="388"/>
        <v>-0.0000625014708256822+0.00811092572206894i</v>
      </c>
      <c r="V1300" s="170"/>
    </row>
    <row r="1301" spans="1:22" x14ac:dyDescent="0.2">
      <c r="A1301" s="8"/>
      <c r="B1301" s="170">
        <f t="shared" si="397"/>
        <v>7.3199999999998653</v>
      </c>
      <c r="C1301" s="170">
        <f t="shared" si="398"/>
        <v>20892961.308533959</v>
      </c>
      <c r="D1301" s="170">
        <f t="shared" si="389"/>
        <v>20892.961308533959</v>
      </c>
      <c r="E1301" s="170">
        <f t="shared" si="390"/>
        <v>-65.645310404157783</v>
      </c>
      <c r="F1301" s="170">
        <f t="shared" si="391"/>
        <v>-266.87507469264506</v>
      </c>
      <c r="G1301" s="170">
        <f t="shared" si="392"/>
        <v>-41.918327625889269</v>
      </c>
      <c r="H1301" s="170">
        <f t="shared" si="393"/>
        <v>90.436449552689893</v>
      </c>
      <c r="I1301" s="170">
        <f t="shared" si="394"/>
        <v>-107.56363803004706</v>
      </c>
      <c r="J1301" s="170">
        <f t="shared" si="395"/>
        <v>-176.43862513995515</v>
      </c>
      <c r="K1301" s="170" t="str">
        <f t="shared" si="381"/>
        <v>1+208.77582936211i</v>
      </c>
      <c r="L1301" s="170" t="str">
        <f t="shared" si="382"/>
        <v>1-30.4260425740652i</v>
      </c>
      <c r="M1301" s="170" t="str">
        <f t="shared" si="399"/>
        <v>6353.22227260733+178.349786788045i</v>
      </c>
      <c r="N1301" s="170" t="str">
        <f t="shared" si="383"/>
        <v>1+199583.744314251i</v>
      </c>
      <c r="O1301" s="170" t="str">
        <f t="shared" si="384"/>
        <v>-11026.2583024021+291.93611495429i</v>
      </c>
      <c r="P1301" s="170" t="str">
        <f t="shared" si="400"/>
        <v>-58276729.1814352-2200661625.83339i</v>
      </c>
      <c r="Q1301" s="170" t="str">
        <f t="shared" si="385"/>
        <v>-0.0000284600825736884+0.000521300600282362i</v>
      </c>
      <c r="R1301" s="170" t="str">
        <f t="shared" si="386"/>
        <v>10000-0.928979818362212i</v>
      </c>
      <c r="S1301" s="170" t="str">
        <f t="shared" si="387"/>
        <v>-76.1763451057017i</v>
      </c>
      <c r="T1301" s="170" t="str">
        <f t="shared" si="396"/>
        <v>0.580249058218646-76.1718710764846i</v>
      </c>
      <c r="U1301" s="170" t="str">
        <f t="shared" si="388"/>
        <v>-0.0000610788482335418+0.00801809169226155i</v>
      </c>
      <c r="V1301" s="170"/>
    </row>
    <row r="1302" spans="1:22" x14ac:dyDescent="0.2">
      <c r="A1302" s="8"/>
      <c r="B1302" s="170">
        <f t="shared" si="397"/>
        <v>7.3249999999998652</v>
      </c>
      <c r="C1302" s="170">
        <f t="shared" si="398"/>
        <v>21134890.398359958</v>
      </c>
      <c r="D1302" s="170">
        <f t="shared" si="389"/>
        <v>21134.890398359959</v>
      </c>
      <c r="E1302" s="170">
        <f t="shared" si="390"/>
        <v>-65.745368012957499</v>
      </c>
      <c r="F1302" s="170">
        <f t="shared" si="391"/>
        <v>-266.91082534982934</v>
      </c>
      <c r="G1302" s="170">
        <f t="shared" si="392"/>
        <v>-42.018321749781364</v>
      </c>
      <c r="H1302" s="170">
        <f t="shared" si="393"/>
        <v>90.431453752965126</v>
      </c>
      <c r="I1302" s="170">
        <f t="shared" si="394"/>
        <v>-107.76368976273886</v>
      </c>
      <c r="J1302" s="170">
        <f t="shared" si="395"/>
        <v>-176.47937159686421</v>
      </c>
      <c r="K1302" s="170" t="str">
        <f t="shared" si="381"/>
        <v>1+211.193339528781i</v>
      </c>
      <c r="L1302" s="170" t="str">
        <f t="shared" si="382"/>
        <v>1-30.7783595423613i</v>
      </c>
      <c r="M1302" s="170" t="str">
        <f t="shared" si="399"/>
        <v>6501.18453696881+180.41497998642i</v>
      </c>
      <c r="N1302" s="170" t="str">
        <f t="shared" si="383"/>
        <v>1+201894.815152557i</v>
      </c>
      <c r="O1302" s="170" t="str">
        <f t="shared" si="384"/>
        <v>-11283.1161449178+295.316575844216i</v>
      </c>
      <c r="P1302" s="170" t="str">
        <f t="shared" si="400"/>
        <v>-59634168.607699-2278002353.10643i</v>
      </c>
      <c r="Q1302" s="170" t="str">
        <f t="shared" si="385"/>
        <v>-0.0000278125619596065+0.000515347358172266i</v>
      </c>
      <c r="R1302" s="170" t="str">
        <f t="shared" si="386"/>
        <v>10000-0.918345874315812i</v>
      </c>
      <c r="S1302" s="170" t="str">
        <f t="shared" si="387"/>
        <v>-75.3043616938964i</v>
      </c>
      <c r="T1302" s="170" t="str">
        <f t="shared" si="396"/>
        <v>0.567041744447691-75.3000395481898i</v>
      </c>
      <c r="U1302" s="170" t="str">
        <f t="shared" si="388"/>
        <v>-0.0000596886046787044+0.00792631995244104i</v>
      </c>
      <c r="V1302" s="170"/>
    </row>
    <row r="1303" spans="1:22" x14ac:dyDescent="0.2">
      <c r="A1303" s="8"/>
      <c r="B1303" s="170">
        <f t="shared" si="397"/>
        <v>7.3299999999998651</v>
      </c>
      <c r="C1303" s="170">
        <f t="shared" si="398"/>
        <v>21379620.895015735</v>
      </c>
      <c r="D1303" s="170">
        <f t="shared" si="389"/>
        <v>21379.620895015734</v>
      </c>
      <c r="E1303" s="170">
        <f t="shared" si="390"/>
        <v>-65.845424312403139</v>
      </c>
      <c r="F1303" s="170">
        <f t="shared" si="391"/>
        <v>-266.94616745338971</v>
      </c>
      <c r="G1303" s="170">
        <f t="shared" si="392"/>
        <v>-42.118316007422372</v>
      </c>
      <c r="H1303" s="170">
        <f t="shared" si="393"/>
        <v>90.42651513299954</v>
      </c>
      <c r="I1303" s="170">
        <f t="shared" si="394"/>
        <v>-107.96374031982552</v>
      </c>
      <c r="J1303" s="170">
        <f t="shared" si="395"/>
        <v>-176.51965232039015</v>
      </c>
      <c r="K1303" s="170" t="str">
        <f t="shared" si="381"/>
        <v>1+213.63884314385i</v>
      </c>
      <c r="L1303" s="170" t="str">
        <f t="shared" si="382"/>
        <v>1-31.1347561488768i</v>
      </c>
      <c r="M1303" s="170" t="str">
        <f t="shared" si="399"/>
        <v>6652.59328521191+182.504086994973i</v>
      </c>
      <c r="N1303" s="170" t="str">
        <f t="shared" si="383"/>
        <v>1+204232.646929927i</v>
      </c>
      <c r="O1303" s="170" t="str">
        <f t="shared" si="384"/>
        <v>-11545.9569751766+298.736180626394i</v>
      </c>
      <c r="P1303" s="170" t="str">
        <f t="shared" si="400"/>
        <v>-61023226.8600404-2358061055.64319i</v>
      </c>
      <c r="Q1303" s="170" t="str">
        <f t="shared" si="385"/>
        <v>-0.0000271797667705145+0.000509461786039102i</v>
      </c>
      <c r="R1303" s="170" t="str">
        <f t="shared" si="386"/>
        <v>10000-0.907833656020322i</v>
      </c>
      <c r="S1303" s="170" t="str">
        <f t="shared" si="387"/>
        <v>-74.4423597936663i</v>
      </c>
      <c r="T1303" s="170" t="str">
        <f t="shared" si="396"/>
        <v>0.554135031308202-74.4381843754857i</v>
      </c>
      <c r="U1303" s="170" t="str">
        <f t="shared" si="388"/>
        <v>-0.0000583300032956003+0.00783559835531429i</v>
      </c>
      <c r="V1303" s="170"/>
    </row>
    <row r="1304" spans="1:22" x14ac:dyDescent="0.2">
      <c r="A1304" s="8"/>
      <c r="B1304" s="170">
        <f t="shared" si="397"/>
        <v>7.334999999999865</v>
      </c>
      <c r="C1304" s="170">
        <f t="shared" si="398"/>
        <v>21627185.237263538</v>
      </c>
      <c r="D1304" s="170">
        <f t="shared" si="389"/>
        <v>21627.185237263537</v>
      </c>
      <c r="E1304" s="170">
        <f t="shared" si="390"/>
        <v>-65.945479332209771</v>
      </c>
      <c r="F1304" s="170">
        <f t="shared" si="391"/>
        <v>-266.98110565691707</v>
      </c>
      <c r="G1304" s="170">
        <f t="shared" si="392"/>
        <v>-42.218310395768043</v>
      </c>
      <c r="H1304" s="170">
        <f t="shared" si="393"/>
        <v>90.421633038488835</v>
      </c>
      <c r="I1304" s="170">
        <f t="shared" si="394"/>
        <v>-108.16378972797781</v>
      </c>
      <c r="J1304" s="170">
        <f t="shared" si="395"/>
        <v>-176.55947261842823</v>
      </c>
      <c r="K1304" s="170" t="str">
        <f t="shared" si="381"/>
        <v>1+216.112664356172i</v>
      </c>
      <c r="L1304" s="170" t="str">
        <f t="shared" si="382"/>
        <v>1-31.4952796335958i</v>
      </c>
      <c r="M1304" s="170" t="str">
        <f t="shared" si="399"/>
        <v>6807.52879625907+184.617384722576i</v>
      </c>
      <c r="N1304" s="170" t="str">
        <f t="shared" si="383"/>
        <v>1+206597.54952343i</v>
      </c>
      <c r="O1304" s="170" t="str">
        <f t="shared" si="384"/>
        <v>-11814.9201548655+302.195382565734i</v>
      </c>
      <c r="P1304" s="170" t="str">
        <f t="shared" si="400"/>
        <v>-62444640.435531-2440933249.61481i</v>
      </c>
      <c r="Q1304" s="170" t="str">
        <f t="shared" si="385"/>
        <v>-0.0000265613624419407+0.000503643125421313i</v>
      </c>
      <c r="R1304" s="170" t="str">
        <f t="shared" si="386"/>
        <v>10000-0.897441770092614i</v>
      </c>
      <c r="S1304" s="170" t="str">
        <f t="shared" si="387"/>
        <v>-73.5902251475941i</v>
      </c>
      <c r="T1304" s="170" t="str">
        <f t="shared" si="396"/>
        <v>0.541522077848578-73.5861914759778i</v>
      </c>
      <c r="U1304" s="170" t="str">
        <f t="shared" si="388"/>
        <v>-0.0000570023239840609+0.0077459148922082i</v>
      </c>
      <c r="V1304" s="170"/>
    </row>
    <row r="1305" spans="1:22" x14ac:dyDescent="0.2">
      <c r="A1305" s="8"/>
      <c r="B1305" s="170">
        <f t="shared" si="397"/>
        <v>7.3399999999998649</v>
      </c>
      <c r="C1305" s="170">
        <f t="shared" si="398"/>
        <v>21877616.239488784</v>
      </c>
      <c r="D1305" s="170">
        <f t="shared" si="389"/>
        <v>21877.616239488783</v>
      </c>
      <c r="E1305" s="170">
        <f t="shared" si="390"/>
        <v>-66.045533101420816</v>
      </c>
      <c r="F1305" s="170">
        <f t="shared" si="391"/>
        <v>-267.01564456151516</v>
      </c>
      <c r="G1305" s="170">
        <f t="shared" si="392"/>
        <v>-42.318304911843505</v>
      </c>
      <c r="H1305" s="170">
        <f t="shared" si="393"/>
        <v>90.416806822610823</v>
      </c>
      <c r="I1305" s="170">
        <f t="shared" si="394"/>
        <v>-108.36383801326431</v>
      </c>
      <c r="J1305" s="170">
        <f t="shared" si="395"/>
        <v>-176.59883773890434</v>
      </c>
      <c r="K1305" s="170" t="str">
        <f t="shared" si="381"/>
        <v>1+218.615131068069i</v>
      </c>
      <c r="L1305" s="170" t="str">
        <f t="shared" si="382"/>
        <v>1-31.8599777835157i</v>
      </c>
      <c r="M1305" s="170" t="str">
        <f t="shared" si="399"/>
        <v>6966.07321896905+186.755153284553i</v>
      </c>
      <c r="N1305" s="170" t="str">
        <f t="shared" si="383"/>
        <v>1+208989.836398344i</v>
      </c>
      <c r="O1305" s="170" t="str">
        <f t="shared" si="384"/>
        <v>-12090.1482918229+305.694640175706i</v>
      </c>
      <c r="P1305" s="170" t="str">
        <f t="shared" si="400"/>
        <v>-63899162.9864633-2526717807.84515i</v>
      </c>
      <c r="Q1305" s="170" t="str">
        <f t="shared" si="385"/>
        <v>-0.0000259570219968317+0.000497890625992002i</v>
      </c>
      <c r="R1305" s="170" t="str">
        <f t="shared" si="386"/>
        <v>10000-0.887168839099455i</v>
      </c>
      <c r="S1305" s="170" t="str">
        <f t="shared" si="387"/>
        <v>-72.7478448061555i</v>
      </c>
      <c r="T1305" s="170" t="str">
        <f t="shared" si="396"/>
        <v>0.529196198766335-72.7439480692238i</v>
      </c>
      <c r="U1305" s="170" t="str">
        <f t="shared" si="388"/>
        <v>-0.0000557048630280353+0.00765725769149725i</v>
      </c>
      <c r="V1305" s="170"/>
    </row>
    <row r="1306" spans="1:22" x14ac:dyDescent="0.2">
      <c r="A1306" s="8"/>
      <c r="B1306" s="170">
        <f t="shared" si="397"/>
        <v>7.3449999999998647</v>
      </c>
      <c r="C1306" s="170">
        <f t="shared" si="398"/>
        <v>22130947.096049558</v>
      </c>
      <c r="D1306" s="170">
        <f t="shared" si="389"/>
        <v>22130.94709604956</v>
      </c>
      <c r="E1306" s="170">
        <f t="shared" si="390"/>
        <v>-66.145585648421587</v>
      </c>
      <c r="F1306" s="170">
        <f t="shared" si="391"/>
        <v>-267.04978871637491</v>
      </c>
      <c r="G1306" s="170">
        <f t="shared" si="392"/>
        <v>-42.418299552741686</v>
      </c>
      <c r="H1306" s="170">
        <f t="shared" si="393"/>
        <v>90.412035845939883</v>
      </c>
      <c r="I1306" s="170">
        <f t="shared" si="394"/>
        <v>-108.56388520116327</v>
      </c>
      <c r="J1306" s="170">
        <f t="shared" si="395"/>
        <v>-176.63775287043501</v>
      </c>
      <c r="K1306" s="170" t="str">
        <f t="shared" si="381"/>
        <v>1+221.146574978794i</v>
      </c>
      <c r="L1306" s="170" t="str">
        <f t="shared" si="382"/>
        <v>1-32.2288989389813i</v>
      </c>
      <c r="M1306" s="170" t="str">
        <f t="shared" si="399"/>
        <v>7128.3106156934+188.917676039813i</v>
      </c>
      <c r="N1306" s="170" t="str">
        <f t="shared" si="383"/>
        <v>1+211409.824649702i</v>
      </c>
      <c r="O1306" s="170" t="str">
        <f t="shared" si="384"/>
        <v>-12371.7873156497+309.234417279117i</v>
      </c>
      <c r="P1306" s="170" t="str">
        <f t="shared" si="400"/>
        <v>-65387565.7199466-2615517077.77049i</v>
      </c>
      <c r="Q1306" s="170" t="str">
        <f t="shared" si="385"/>
        <v>-0.0000253664258741165+0.00049220354548444i</v>
      </c>
      <c r="R1306" s="170" t="str">
        <f t="shared" si="386"/>
        <v>10000-0.877013501374972i</v>
      </c>
      <c r="S1306" s="170" t="str">
        <f t="shared" si="387"/>
        <v>-71.9151071127477i</v>
      </c>
      <c r="T1306" s="170" t="str">
        <f t="shared" si="396"/>
        <v>0.517150860868246-71.9113426619637i</v>
      </c>
      <c r="U1306" s="170" t="str">
        <f t="shared" si="388"/>
        <v>-0.0000544369327229733+0.00756961501704882i</v>
      </c>
      <c r="V1306" s="170"/>
    </row>
    <row r="1307" spans="1:22" x14ac:dyDescent="0.2">
      <c r="A1307" s="8"/>
      <c r="B1307" s="170">
        <f t="shared" si="397"/>
        <v>7.3499999999998646</v>
      </c>
      <c r="C1307" s="170">
        <f t="shared" si="398"/>
        <v>22387211.385676417</v>
      </c>
      <c r="D1307" s="170">
        <f t="shared" si="389"/>
        <v>22387.211385676419</v>
      </c>
      <c r="E1307" s="170">
        <f t="shared" si="390"/>
        <v>-66.245637000955725</v>
      </c>
      <c r="F1307" s="170">
        <f t="shared" si="391"/>
        <v>-267.08354261934335</v>
      </c>
      <c r="G1307" s="170">
        <f t="shared" si="392"/>
        <v>-42.518294315621532</v>
      </c>
      <c r="H1307" s="170">
        <f t="shared" si="393"/>
        <v>90.407319476362758</v>
      </c>
      <c r="I1307" s="170">
        <f t="shared" si="394"/>
        <v>-108.76393131657726</v>
      </c>
      <c r="J1307" s="170">
        <f t="shared" si="395"/>
        <v>-176.67622314298058</v>
      </c>
      <c r="K1307" s="170" t="str">
        <f t="shared" si="381"/>
        <v>1+223.707331628493i</v>
      </c>
      <c r="L1307" s="170" t="str">
        <f t="shared" si="382"/>
        <v>1-32.602092000092i</v>
      </c>
      <c r="M1307" s="170" t="str">
        <f t="shared" si="399"/>
        <v>7294.32700684722+191.105239628401i</v>
      </c>
      <c r="N1307" s="170" t="str">
        <f t="shared" si="383"/>
        <v>1+213857.835044326i</v>
      </c>
      <c r="O1307" s="170" t="str">
        <f t="shared" si="384"/>
        <v>-12659.9865550844+312.815183069586i</v>
      </c>
      <c r="P1307" s="170" t="str">
        <f t="shared" si="400"/>
        <v>-66910637.8068112-2707437003.54544i</v>
      </c>
      <c r="Q1307" s="170" t="str">
        <f t="shared" si="385"/>
        <v>-0.0000247892617610997+0.000486581149617606i</v>
      </c>
      <c r="R1307" s="170" t="str">
        <f t="shared" si="386"/>
        <v>10000-0.866974410840144i</v>
      </c>
      <c r="S1307" s="170" t="str">
        <f t="shared" si="387"/>
        <v>-71.0919016888919i</v>
      </c>
      <c r="T1307" s="170" t="str">
        <f t="shared" si="396"/>
        <v>0.505379679610953-71.0882650335171i</v>
      </c>
      <c r="U1307" s="170" t="str">
        <f t="shared" si="388"/>
        <v>-0.0000531978610116793+0.00748297526668602i</v>
      </c>
      <c r="V1307" s="170"/>
    </row>
    <row r="1308" spans="1:22" x14ac:dyDescent="0.2">
      <c r="A1308" s="8"/>
      <c r="B1308" s="170">
        <f t="shared" si="397"/>
        <v>7.3549999999998645</v>
      </c>
      <c r="C1308" s="170">
        <f t="shared" si="398"/>
        <v>22646443.075923536</v>
      </c>
      <c r="D1308" s="170">
        <f t="shared" si="389"/>
        <v>22646.443075923537</v>
      </c>
      <c r="E1308" s="170">
        <f t="shared" si="390"/>
        <v>-66.345687186138335</v>
      </c>
      <c r="F1308" s="170">
        <f t="shared" si="391"/>
        <v>-267.11691071748641</v>
      </c>
      <c r="G1308" s="170">
        <f t="shared" si="392"/>
        <v>-42.618289197706673</v>
      </c>
      <c r="H1308" s="170">
        <f t="shared" si="393"/>
        <v>90.402657088994943</v>
      </c>
      <c r="I1308" s="170">
        <f t="shared" si="394"/>
        <v>-108.96397638384501</v>
      </c>
      <c r="J1308" s="170">
        <f t="shared" si="395"/>
        <v>-176.71425362849146</v>
      </c>
      <c r="K1308" s="170" t="str">
        <f t="shared" si="381"/>
        <v>1+226.297740442689i</v>
      </c>
      <c r="L1308" s="170" t="str">
        <f t="shared" si="382"/>
        <v>1-32.9796064331841i</v>
      </c>
      <c r="M1308" s="170" t="str">
        <f t="shared" si="399"/>
        <v>7464.21041651873+193.318134009505i</v>
      </c>
      <c r="N1308" s="170" t="str">
        <f t="shared" si="383"/>
        <v>1+216334.192063342i</v>
      </c>
      <c r="O1308" s="170" t="str">
        <f t="shared" si="384"/>
        <v>-12954.8988171787+316.437412173742i</v>
      </c>
      <c r="P1308" s="170" t="str">
        <f t="shared" si="400"/>
        <v>-68469186.8000384-2802587252.43929i</v>
      </c>
      <c r="Q1308" s="170" t="str">
        <f t="shared" si="385"/>
        <v>-0.0000242252244296308+0.000481022712022145i</v>
      </c>
      <c r="R1308" s="170" t="str">
        <f t="shared" si="386"/>
        <v>10000-0.857050236824402i</v>
      </c>
      <c r="S1308" s="170" t="str">
        <f t="shared" si="387"/>
        <v>-70.278119419601i</v>
      </c>
      <c r="T1308" s="170" t="str">
        <f t="shared" si="396"/>
        <v>0.493876415720128-70.2746062213389i</v>
      </c>
      <c r="U1308" s="170" t="str">
        <f t="shared" si="388"/>
        <v>-0.0000519869911284346+0.00739732697066726i</v>
      </c>
      <c r="V1308" s="170"/>
    </row>
    <row r="1309" spans="1:22" x14ac:dyDescent="0.2">
      <c r="A1309" s="8"/>
      <c r="B1309" s="170">
        <f t="shared" si="397"/>
        <v>7.3599999999998644</v>
      </c>
      <c r="C1309" s="170">
        <f t="shared" si="398"/>
        <v>22908676.527670585</v>
      </c>
      <c r="D1309" s="170">
        <f t="shared" si="389"/>
        <v>22908.676527670585</v>
      </c>
      <c r="E1309" s="170">
        <f t="shared" si="390"/>
        <v>-66.445736230470828</v>
      </c>
      <c r="F1309" s="170">
        <f t="shared" si="391"/>
        <v>-267.14989740764634</v>
      </c>
      <c r="G1309" s="170">
        <f t="shared" si="392"/>
        <v>-42.718284196283953</v>
      </c>
      <c r="H1309" s="170">
        <f t="shared" si="393"/>
        <v>90.398048066098198</v>
      </c>
      <c r="I1309" s="170">
        <f t="shared" si="394"/>
        <v>-109.16402042675477</v>
      </c>
      <c r="J1309" s="170">
        <f t="shared" si="395"/>
        <v>-176.75184934154814</v>
      </c>
      <c r="K1309" s="170" t="str">
        <f t="shared" si="381"/>
        <v>1+228.918144777263i</v>
      </c>
      <c r="L1309" s="170" t="str">
        <f t="shared" si="382"/>
        <v>1-33.3614922773866i</v>
      </c>
      <c r="M1309" s="170" t="str">
        <f t="shared" si="399"/>
        <v>7638.05091914033+195.556652499876i</v>
      </c>
      <c r="N1309" s="170" t="str">
        <f t="shared" si="383"/>
        <v>1+218839.223945192i</v>
      </c>
      <c r="O1309" s="170" t="str">
        <f t="shared" si="384"/>
        <v>-13256.6804683175+320.101584714128i</v>
      </c>
      <c r="P1309" s="170" t="str">
        <f t="shared" si="400"/>
        <v>-70064039.0629342-2901081345.6744i</v>
      </c>
      <c r="Q1309" s="170" t="str">
        <f t="shared" si="385"/>
        <v>-0.0000236740155759405+0.000475527514166485i</v>
      </c>
      <c r="R1309" s="170" t="str">
        <f t="shared" si="386"/>
        <v>10000-0.847239663889224i</v>
      </c>
      <c r="S1309" s="170" t="str">
        <f t="shared" si="387"/>
        <v>-69.4736524389165i</v>
      </c>
      <c r="T1309" s="170" t="str">
        <f t="shared" si="396"/>
        <v>0.482634971886485-69.4702585067382i</v>
      </c>
      <c r="U1309" s="170" t="str">
        <f t="shared" si="388"/>
        <v>-0.000050803681251209+0.00731265879018298i</v>
      </c>
      <c r="V1309" s="170"/>
    </row>
    <row r="1310" spans="1:22" x14ac:dyDescent="0.2">
      <c r="A1310" s="8"/>
      <c r="B1310" s="170">
        <f t="shared" si="397"/>
        <v>7.3649999999998643</v>
      </c>
      <c r="C1310" s="170">
        <f t="shared" si="398"/>
        <v>23173946.499677557</v>
      </c>
      <c r="D1310" s="170">
        <f t="shared" si="389"/>
        <v>23173.946499677557</v>
      </c>
      <c r="E1310" s="170">
        <f t="shared" si="390"/>
        <v>-66.545784159854406</v>
      </c>
      <c r="F1310" s="170">
        <f t="shared" si="391"/>
        <v>-267.18250703699368</v>
      </c>
      <c r="G1310" s="170">
        <f t="shared" si="392"/>
        <v>-42.818279308701946</v>
      </c>
      <c r="H1310" s="170">
        <f t="shared" si="393"/>
        <v>90.393491796999001</v>
      </c>
      <c r="I1310" s="170">
        <f t="shared" si="394"/>
        <v>-109.36406346855635</v>
      </c>
      <c r="J1310" s="170">
        <f t="shared" si="395"/>
        <v>-176.78901523999468</v>
      </c>
      <c r="K1310" s="170" t="str">
        <f t="shared" si="381"/>
        <v>1+231.568891963973i</v>
      </c>
      <c r="L1310" s="170" t="str">
        <f t="shared" si="382"/>
        <v>1-33.7478001512546i</v>
      </c>
      <c r="M1310" s="170" t="str">
        <f t="shared" si="399"/>
        <v>7815.94068724763+197.821091812718i</v>
      </c>
      <c r="N1310" s="170" t="str">
        <f t="shared" si="383"/>
        <v>1+221373.262729137i</v>
      </c>
      <c r="O1310" s="170" t="str">
        <f t="shared" si="384"/>
        <v>-13565.4915171267+323.808186372847i</v>
      </c>
      <c r="P1310" s="170" t="str">
        <f t="shared" si="400"/>
        <v>-71696040.2072787-3003036793.86258i</v>
      </c>
      <c r="Q1310" s="170" t="str">
        <f t="shared" si="385"/>
        <v>-0.0000231353436640796+0.000470094845283277i</v>
      </c>
      <c r="R1310" s="170" t="str">
        <f t="shared" si="386"/>
        <v>10000-0.837541391653798i</v>
      </c>
      <c r="S1310" s="170" t="str">
        <f t="shared" si="387"/>
        <v>-68.6783941156115i</v>
      </c>
      <c r="T1310" s="170" t="str">
        <f t="shared" si="396"/>
        <v>0.471649389536889-68.675115400757i</v>
      </c>
      <c r="U1310" s="170" t="str">
        <f t="shared" si="388"/>
        <v>-0.0000496473041617779+0.00722895951586917i</v>
      </c>
      <c r="V1310" s="170"/>
    </row>
    <row r="1311" spans="1:22" x14ac:dyDescent="0.2">
      <c r="A1311" s="8"/>
      <c r="B1311" s="170">
        <f t="shared" si="397"/>
        <v>7.3699999999998642</v>
      </c>
      <c r="C1311" s="170">
        <f t="shared" si="398"/>
        <v>23442288.153191909</v>
      </c>
      <c r="D1311" s="170">
        <f t="shared" si="389"/>
        <v>23442.288153191908</v>
      </c>
      <c r="E1311" s="170">
        <f t="shared" si="390"/>
        <v>-66.64583099960393</v>
      </c>
      <c r="F1311" s="170">
        <f t="shared" si="391"/>
        <v>-267.21474390357338</v>
      </c>
      <c r="G1311" s="170">
        <f t="shared" si="392"/>
        <v>-42.918274532369544</v>
      </c>
      <c r="H1311" s="170">
        <f t="shared" si="393"/>
        <v>90.388987678007894</v>
      </c>
      <c r="I1311" s="170">
        <f t="shared" si="394"/>
        <v>-109.56410553197347</v>
      </c>
      <c r="J1311" s="170">
        <f t="shared" si="395"/>
        <v>-176.8257562255655</v>
      </c>
      <c r="K1311" s="170" t="str">
        <f t="shared" si="381"/>
        <v>1+234.250333356485i</v>
      </c>
      <c r="L1311" s="170" t="str">
        <f t="shared" si="382"/>
        <v>1-34.1385812594782i</v>
      </c>
      <c r="M1311" s="170" t="str">
        <f t="shared" si="399"/>
        <v>7997.97404035022+200.111752097007i</v>
      </c>
      <c r="N1311" s="170" t="str">
        <f t="shared" si="383"/>
        <v>1+223936.644299273i</v>
      </c>
      <c r="O1311" s="170" t="str">
        <f t="shared" si="384"/>
        <v>-13881.4956993121+327.557708455932i</v>
      </c>
      <c r="P1311" s="170" t="str">
        <f t="shared" si="400"/>
        <v>-73366055.5416803-3108575237.20103i</v>
      </c>
      <c r="Q1311" s="170" t="str">
        <f t="shared" si="385"/>
        <v>-0.000022608923772868+0.000464724002296107i</v>
      </c>
      <c r="R1311" s="170" t="str">
        <f t="shared" si="386"/>
        <v>10000-0.827954134622647i</v>
      </c>
      <c r="S1311" s="170" t="str">
        <f t="shared" si="387"/>
        <v>-67.892239039057i</v>
      </c>
      <c r="T1311" s="170" t="str">
        <f t="shared" si="396"/>
        <v>0.460913845678834-67.8890716302059i</v>
      </c>
      <c r="U1311" s="170" t="str">
        <f t="shared" si="388"/>
        <v>-0.0000485172469135615+0.00714621806633747i</v>
      </c>
      <c r="V1311" s="170"/>
    </row>
    <row r="1312" spans="1:22" x14ac:dyDescent="0.2">
      <c r="A1312" s="8"/>
      <c r="B1312" s="170">
        <f t="shared" si="397"/>
        <v>7.3749999999998641</v>
      </c>
      <c r="C1312" s="170">
        <f t="shared" si="398"/>
        <v>23713737.056609154</v>
      </c>
      <c r="D1312" s="170">
        <f t="shared" si="389"/>
        <v>23713.737056609152</v>
      </c>
      <c r="E1312" s="170">
        <f t="shared" si="390"/>
        <v>-66.745876774460811</v>
      </c>
      <c r="F1312" s="170">
        <f t="shared" si="391"/>
        <v>-267.24661225684576</v>
      </c>
      <c r="G1312" s="170">
        <f t="shared" si="392"/>
        <v>-43.01826986475475</v>
      </c>
      <c r="H1312" s="170">
        <f t="shared" si="393"/>
        <v>90.384535112339734</v>
      </c>
      <c r="I1312" s="170">
        <f t="shared" si="394"/>
        <v>-109.76414663921557</v>
      </c>
      <c r="J1312" s="170">
        <f t="shared" si="395"/>
        <v>-176.86207714450603</v>
      </c>
      <c r="K1312" s="170" t="str">
        <f t="shared" si="381"/>
        <v>1+236.962824376952i</v>
      </c>
      <c r="L1312" s="170" t="str">
        <f t="shared" si="382"/>
        <v>1-34.5338873996702i</v>
      </c>
      <c r="M1312" s="170" t="str">
        <f t="shared" si="399"/>
        <v>8184.24749494148+202.428936977282i</v>
      </c>
      <c r="N1312" s="170" t="str">
        <f t="shared" si="383"/>
        <v>1+226529.708429052i</v>
      </c>
      <c r="O1312" s="170" t="str">
        <f t="shared" si="384"/>
        <v>-14204.8605644738+331.350647958474i</v>
      </c>
      <c r="P1312" s="170" t="str">
        <f t="shared" si="400"/>
        <v>-75074970.530375-3217822590.59494i</v>
      </c>
      <c r="Q1312" s="170" t="str">
        <f t="shared" si="385"/>
        <v>-0.0000220944774462893+0.000459414289746546i</v>
      </c>
      <c r="R1312" s="170" t="str">
        <f t="shared" si="386"/>
        <v>10000-0.818476622015219i</v>
      </c>
      <c r="S1312" s="170" t="str">
        <f t="shared" si="387"/>
        <v>-67.1150830052481i</v>
      </c>
      <c r="T1312" s="170" t="str">
        <f t="shared" si="396"/>
        <v>0.450422649816622-67.1120231238542i</v>
      </c>
      <c r="U1312" s="170" t="str">
        <f t="shared" si="388"/>
        <v>-0.0000474129105070129+0.0070644234867215i</v>
      </c>
      <c r="V1312" s="170"/>
    </row>
    <row r="1313" spans="1:22" x14ac:dyDescent="0.2">
      <c r="A1313" s="8"/>
      <c r="B1313" s="170">
        <f t="shared" si="397"/>
        <v>7.379999999999864</v>
      </c>
      <c r="C1313" s="170">
        <f t="shared" si="398"/>
        <v>23988329.190187417</v>
      </c>
      <c r="D1313" s="170">
        <f t="shared" si="389"/>
        <v>23988.329190187418</v>
      </c>
      <c r="E1313" s="170">
        <f t="shared" si="390"/>
        <v>-66.845921508605826</v>
      </c>
      <c r="F1313" s="170">
        <f t="shared" si="391"/>
        <v>-267.27811629822179</v>
      </c>
      <c r="G1313" s="170">
        <f t="shared" si="392"/>
        <v>-43.118265303382934</v>
      </c>
      <c r="H1313" s="170">
        <f t="shared" si="393"/>
        <v>90.380133510034881</v>
      </c>
      <c r="I1313" s="170">
        <f t="shared" si="394"/>
        <v>-109.96418681198875</v>
      </c>
      <c r="J1313" s="170">
        <f t="shared" si="395"/>
        <v>-176.89798278818691</v>
      </c>
      <c r="K1313" s="170" t="str">
        <f t="shared" si="381"/>
        <v>1+239.706724563121i</v>
      </c>
      <c r="L1313" s="170" t="str">
        <f t="shared" si="382"/>
        <v>1-34.9337709692311i</v>
      </c>
      <c r="M1313" s="170" t="str">
        <f t="shared" si="399"/>
        <v>8374.85981567263+204.77295359389i</v>
      </c>
      <c r="N1313" s="170" t="str">
        <f t="shared" si="383"/>
        <v>1+229152.798826314i</v>
      </c>
      <c r="O1313" s="170" t="str">
        <f t="shared" si="384"/>
        <v>-14535.7575649434+335.187507630497i</v>
      </c>
      <c r="P1313" s="170" t="str">
        <f t="shared" si="400"/>
        <v>-76823691.2627098-3330909193.88004i</v>
      </c>
      <c r="Q1313" s="170" t="str">
        <f t="shared" si="385"/>
        <v>-0.0000215917325472431+0.000454165019721523i</v>
      </c>
      <c r="R1313" s="170" t="str">
        <f t="shared" si="386"/>
        <v>10000-0.809107597597503i</v>
      </c>
      <c r="S1313" s="170" t="str">
        <f t="shared" si="387"/>
        <v>-66.3468230029953i</v>
      </c>
      <c r="T1313" s="170" t="str">
        <f t="shared" si="396"/>
        <v>0.440170240937685-66.34386699878i</v>
      </c>
      <c r="U1313" s="170" t="str">
        <f t="shared" si="388"/>
        <v>-0.000046333709572388+0.00698356494724001i</v>
      </c>
      <c r="V1313" s="170"/>
    </row>
    <row r="1314" spans="1:22" x14ac:dyDescent="0.2">
      <c r="A1314" s="8"/>
      <c r="B1314" s="170">
        <f t="shared" si="397"/>
        <v>7.3849999999998639</v>
      </c>
      <c r="C1314" s="170">
        <f t="shared" si="398"/>
        <v>24266100.950816579</v>
      </c>
      <c r="D1314" s="170">
        <f t="shared" si="389"/>
        <v>24266.100950816581</v>
      </c>
      <c r="E1314" s="170">
        <f t="shared" si="390"/>
        <v>-66.945965225672509</v>
      </c>
      <c r="F1314" s="170">
        <f t="shared" si="391"/>
        <v>-267.30926018159289</v>
      </c>
      <c r="G1314" s="170">
        <f t="shared" si="392"/>
        <v>-43.218260845835943</v>
      </c>
      <c r="H1314" s="170">
        <f t="shared" si="393"/>
        <v>90.375782287881265</v>
      </c>
      <c r="I1314" s="170">
        <f t="shared" si="394"/>
        <v>-110.16422607150845</v>
      </c>
      <c r="J1314" s="170">
        <f t="shared" si="395"/>
        <v>-176.93347789371163</v>
      </c>
      <c r="K1314" s="170" t="str">
        <f t="shared" si="381"/>
        <v>1+242.48239761599i</v>
      </c>
      <c r="L1314" s="170" t="str">
        <f t="shared" si="382"/>
        <v>1-35.3382849722951i</v>
      </c>
      <c r="M1314" s="170" t="str">
        <f t="shared" si="399"/>
        <v>8569.91206771922+207.144112643695i</v>
      </c>
      <c r="N1314" s="170" t="str">
        <f t="shared" si="383"/>
        <v>1+231806.263178851i</v>
      </c>
      <c r="O1314" s="170" t="str">
        <f t="shared" si="384"/>
        <v>-14874.3621466909+339.068796043594i</v>
      </c>
      <c r="P1314" s="170" t="str">
        <f t="shared" si="400"/>
        <v>-78613144.9335642-3447969967.32457i</v>
      </c>
      <c r="Q1314" s="170" t="str">
        <f t="shared" si="385"/>
        <v>-0.0000211004231145837+0.00044897551178098i</v>
      </c>
      <c r="R1314" s="170" t="str">
        <f t="shared" si="386"/>
        <v>10000-0.799845819515455i</v>
      </c>
      <c r="S1314" s="170" t="str">
        <f t="shared" si="387"/>
        <v>-65.5873572002675i</v>
      </c>
      <c r="T1314" s="170" t="str">
        <f t="shared" si="396"/>
        <v>0.430151184567334-65.5845015468656i</v>
      </c>
      <c r="U1314" s="170" t="str">
        <f t="shared" si="388"/>
        <v>-0.0000452790720597194+0.00690363174177534i</v>
      </c>
      <c r="V1314" s="170"/>
    </row>
    <row r="1315" spans="1:22" x14ac:dyDescent="0.2">
      <c r="A1315" s="8"/>
      <c r="B1315" s="170">
        <f t="shared" si="397"/>
        <v>7.3899999999998638</v>
      </c>
      <c r="C1315" s="170">
        <f t="shared" si="398"/>
        <v>24547089.156842642</v>
      </c>
      <c r="D1315" s="170">
        <f t="shared" si="389"/>
        <v>24547.089156842641</v>
      </c>
      <c r="E1315" s="170">
        <f t="shared" si="390"/>
        <v>-67.046007948758501</v>
      </c>
      <c r="F1315" s="170">
        <f t="shared" si="391"/>
        <v>-267.34004801385572</v>
      </c>
      <c r="G1315" s="170">
        <f t="shared" si="392"/>
        <v>-43.318256489750766</v>
      </c>
      <c r="H1315" s="170">
        <f t="shared" si="393"/>
        <v>90.371480869337319</v>
      </c>
      <c r="I1315" s="170">
        <f t="shared" si="394"/>
        <v>-110.36426443850927</v>
      </c>
      <c r="J1315" s="170">
        <f t="shared" si="395"/>
        <v>-176.9685671445184</v>
      </c>
      <c r="K1315" s="170" t="str">
        <f t="shared" si="381"/>
        <v>1+245.290211448015i</v>
      </c>
      <c r="L1315" s="170" t="str">
        <f t="shared" si="382"/>
        <v>1-35.7474830267551i</v>
      </c>
      <c r="M1315" s="170" t="str">
        <f t="shared" si="399"/>
        <v>8769.50767036709+209.54272842126i</v>
      </c>
      <c r="N1315" s="170" t="str">
        <f t="shared" si="383"/>
        <v>1+234490.453200489i</v>
      </c>
      <c r="O1315" s="170" t="str">
        <f t="shared" si="384"/>
        <v>-15220.8538423472+342.99502765834i</v>
      </c>
      <c r="P1315" s="170" t="str">
        <f t="shared" si="400"/>
        <v>-80444280.3349608-3569144572.59537i</v>
      </c>
      <c r="Q1315" s="170" t="str">
        <f t="shared" si="385"/>
        <v>-0.0000206202892233807+0.000443845092885986i</v>
      </c>
      <c r="R1315" s="170" t="str">
        <f t="shared" si="386"/>
        <v>10000-0.790690060130418i</v>
      </c>
      <c r="S1315" s="170" t="str">
        <f t="shared" si="387"/>
        <v>-64.8365849306943i</v>
      </c>
      <c r="T1315" s="170" t="str">
        <f t="shared" si="396"/>
        <v>0.42036016989048-64.8338262214479i</v>
      </c>
      <c r="U1315" s="170" t="str">
        <f t="shared" si="388"/>
        <v>-0.0000442484389358401+0.00682461328646821i</v>
      </c>
      <c r="V1315" s="170"/>
    </row>
    <row r="1316" spans="1:22" x14ac:dyDescent="0.2">
      <c r="A1316" s="8"/>
      <c r="B1316" s="170">
        <f t="shared" si="397"/>
        <v>7.3949999999998637</v>
      </c>
      <c r="C1316" s="170">
        <f t="shared" si="398"/>
        <v>24831331.05294795</v>
      </c>
      <c r="D1316" s="170">
        <f t="shared" si="389"/>
        <v>24831.33105294795</v>
      </c>
      <c r="E1316" s="170">
        <f t="shared" si="390"/>
        <v>-67.14604970043834</v>
      </c>
      <c r="F1316" s="170">
        <f t="shared" si="391"/>
        <v>-267.37048385543113</v>
      </c>
      <c r="G1316" s="170">
        <f t="shared" si="392"/>
        <v>-43.418252232817963</v>
      </c>
      <c r="H1316" s="170">
        <f t="shared" si="393"/>
        <v>90.367228684455853</v>
      </c>
      <c r="I1316" s="170">
        <f t="shared" si="394"/>
        <v>-110.5643019332563</v>
      </c>
      <c r="J1316" s="170">
        <f t="shared" si="395"/>
        <v>-177.00325517097528</v>
      </c>
      <c r="K1316" s="170" t="str">
        <f t="shared" si="381"/>
        <v>1+248.130538231878i</v>
      </c>
      <c r="L1316" s="170" t="str">
        <f t="shared" si="382"/>
        <v>1-36.1614193713699i</v>
      </c>
      <c r="M1316" s="170" t="str">
        <f t="shared" si="399"/>
        <v>8973.75245184667+211.969118860508i</v>
      </c>
      <c r="N1316" s="170" t="str">
        <f t="shared" si="383"/>
        <v>1+237205.724677707i</v>
      </c>
      <c r="O1316" s="170" t="str">
        <f t="shared" si="384"/>
        <v>-15575.4163663959+346.966722892482i</v>
      </c>
      <c r="P1316" s="170" t="str">
        <f t="shared" si="400"/>
        <v>-82318068.3591267-3694577579.38123i</v>
      </c>
      <c r="Q1316" s="170" t="str">
        <f t="shared" si="385"/>
        <v>-0.0000201510768483141+0.000438773097327107i</v>
      </c>
      <c r="R1316" s="170" t="str">
        <f t="shared" si="386"/>
        <v>10000-0.781639105856405i</v>
      </c>
      <c r="S1316" s="170" t="str">
        <f t="shared" si="387"/>
        <v>-64.0944066802252i</v>
      </c>
      <c r="T1316" s="170" t="str">
        <f t="shared" si="396"/>
        <v>0.41079200693882-64.0917416241201i</v>
      </c>
      <c r="U1316" s="170" t="str">
        <f t="shared" si="388"/>
        <v>-0.0000432412638882969+0.00674649911832844i</v>
      </c>
      <c r="V1316" s="170"/>
    </row>
    <row r="1317" spans="1:22" x14ac:dyDescent="0.2">
      <c r="A1317" s="8"/>
      <c r="B1317" s="170">
        <f t="shared" si="397"/>
        <v>7.3999999999998636</v>
      </c>
      <c r="C1317" s="170">
        <f t="shared" si="398"/>
        <v>25118864.315087955</v>
      </c>
      <c r="D1317" s="170">
        <f t="shared" si="389"/>
        <v>25118.864315087954</v>
      </c>
      <c r="E1317" s="170">
        <f t="shared" si="390"/>
        <v>-67.246090502774706</v>
      </c>
      <c r="F1317" s="170">
        <f t="shared" si="391"/>
        <v>-267.40057172077798</v>
      </c>
      <c r="G1317" s="170">
        <f t="shared" si="392"/>
        <v>-43.518248072780708</v>
      </c>
      <c r="H1317" s="170">
        <f t="shared" si="393"/>
        <v>90.363025169808679</v>
      </c>
      <c r="I1317" s="170">
        <f t="shared" si="394"/>
        <v>-110.76433857555541</v>
      </c>
      <c r="J1317" s="170">
        <f t="shared" si="395"/>
        <v>-177.0375465509693</v>
      </c>
      <c r="K1317" s="170" t="str">
        <f t="shared" ref="K1317:K1380" si="401">COMPLEX(1,2*PI()*C1317*esr*Cout)</f>
        <v>1+251.003754449818i</v>
      </c>
      <c r="L1317" s="170" t="str">
        <f t="shared" ref="L1317:L1380" si="402">COMPLEX(1,-2*PI()*C1317*(1-Dmax)^2*Lout*10^-6/Req)</f>
        <v>1-36.5801488729537i</v>
      </c>
      <c r="M1317" s="170" t="str">
        <f t="shared" si="399"/>
        <v>9182.75470544466+214.423605576864i</v>
      </c>
      <c r="N1317" s="170" t="str">
        <f t="shared" ref="N1317:N1380" si="403">COMPLEX(1,2*PI()*C1317*(Rd+Rs+esr)*Req*Cout/(Req+Rd+Rs))</f>
        <v>1+239952.437516798i</v>
      </c>
      <c r="O1317" s="170" t="str">
        <f t="shared" ref="O1317:O1380" si="404">IMSUM(COMPLEX(1,2*PI()*C1317/(Qd*ws)),IMPRODUCT(COMPLEX(0,2*PI()*C1317/ws),COMPLEX(0,2*PI()*C1317/ws)))</f>
        <v>-15938.23771258+350.984408189922i</v>
      </c>
      <c r="P1317" s="170" t="str">
        <f t="shared" si="400"/>
        <v>-84235502.5132752-3824418637.87132i</v>
      </c>
      <c r="Q1317" s="170" t="str">
        <f t="shared" ref="Q1317:Q1380" si="405">IMPRODUCT(Ap,IMDIV(M1317,P1317))</f>
        <v>-0.0000196925377301505+0.000433758866653235i</v>
      </c>
      <c r="R1317" s="170" t="str">
        <f t="shared" ref="R1317:R1380" si="406">IMSUM(Rz*10^3,IMDIV(1,COMPLEX(0,(2*PI()*C1317*Cz*10^-9))))</f>
        <v>10000-0.772691756999231i</v>
      </c>
      <c r="S1317" s="170" t="str">
        <f t="shared" ref="S1317:S1380" si="407">IMDIV(1,COMPLEX(0,(2*PI()*C1317*Cp*10^-12)))</f>
        <v>-63.3607240739372i</v>
      </c>
      <c r="T1317" s="170" t="str">
        <f t="shared" si="396"/>
        <v>0.401441623841897-63.3581494916778i</v>
      </c>
      <c r="U1317" s="170" t="str">
        <f t="shared" ref="U1317:U1380" si="408">IMPRODUCT(-Rs*g/(Rs+Rd),T1317)</f>
        <v>-0.0000422570130359892+0.00666927889386083i</v>
      </c>
      <c r="V1317" s="170"/>
    </row>
    <row r="1318" spans="1:22" x14ac:dyDescent="0.2">
      <c r="A1318" s="8"/>
      <c r="B1318" s="170">
        <f t="shared" si="397"/>
        <v>7.4049999999998635</v>
      </c>
      <c r="C1318" s="170">
        <f t="shared" si="398"/>
        <v>25409727.055485114</v>
      </c>
      <c r="D1318" s="170">
        <f t="shared" ref="D1318:D1381" si="409">C1318/1000</f>
        <v>25409.727055485113</v>
      </c>
      <c r="E1318" s="170">
        <f t="shared" ref="E1318:E1381" si="410">20*LOG(IMABS(Q1318))</f>
        <v>-67.346130377330724</v>
      </c>
      <c r="F1318" s="170">
        <f t="shared" ref="F1318:F1381" si="411">IF(180/PI()*IMARGUMENT(Q1318)&gt;0,180/PI()*IMARGUMENT(Q1318)-360,180/PI()*IMARGUMENT(Q1318))</f>
        <v>-267.43031557890203</v>
      </c>
      <c r="G1318" s="170">
        <f t="shared" ref="G1318:G1381" si="412">20*LOG(IMABS(U1318))</f>
        <v>-43.618244007433653</v>
      </c>
      <c r="H1318" s="170">
        <f t="shared" ref="H1318:H1381" si="413">180/PI()*IMARGUMENT(U1318)</f>
        <v>90.358869768412205</v>
      </c>
      <c r="I1318" s="170">
        <f t="shared" ref="I1318:I1381" si="414">E1318+G1318</f>
        <v>-110.96437438476437</v>
      </c>
      <c r="J1318" s="170">
        <f t="shared" ref="J1318:J1381" si="415">F1318+H1318</f>
        <v>-177.07144581048982</v>
      </c>
      <c r="K1318" s="170" t="str">
        <f t="shared" si="401"/>
        <v>1+253.910240943533i</v>
      </c>
      <c r="L1318" s="170" t="str">
        <f t="shared" si="402"/>
        <v>1-37.0037270336483i</v>
      </c>
      <c r="M1318" s="170" t="str">
        <f t="shared" si="399"/>
        <v>9396.62524692237+216.906513909885i</v>
      </c>
      <c r="N1318" s="170" t="str">
        <f t="shared" si="403"/>
        <v>1+242730.955791575i</v>
      </c>
      <c r="O1318" s="170" t="str">
        <f t="shared" si="404"/>
        <v>-16309.5102535804+355.048616090495i</v>
      </c>
      <c r="P1318" s="170" t="str">
        <f t="shared" si="400"/>
        <v>-86197599.4463754-3958822657.29545i</v>
      </c>
      <c r="Q1318" s="170" t="str">
        <f t="shared" si="405"/>
        <v>-0.0000192444292452168+0.000428801749600722i</v>
      </c>
      <c r="R1318" s="170" t="str">
        <f t="shared" si="406"/>
        <v>10000-0.763846827597496i</v>
      </c>
      <c r="S1318" s="170" t="str">
        <f t="shared" si="407"/>
        <v>-62.6354398629948i</v>
      </c>
      <c r="T1318" s="170" t="str">
        <f t="shared" ref="T1318:T1381" si="416">IMDIV(IMPRODUCT(R1318,S1318),IMSUM(R1318,S1318))</f>
        <v>0.392304064140671-62.6329526832116i</v>
      </c>
      <c r="U1318" s="170" t="str">
        <f t="shared" si="408"/>
        <v>-0.0000412951646463865+0.00659294238770649i</v>
      </c>
      <c r="V1318" s="170"/>
    </row>
    <row r="1319" spans="1:22" x14ac:dyDescent="0.2">
      <c r="A1319" s="8"/>
      <c r="B1319" s="170">
        <f t="shared" ref="B1319:B1382" si="417">B1318+0.005</f>
        <v>7.4099999999998634</v>
      </c>
      <c r="C1319" s="170">
        <f t="shared" ref="C1319:C1382" si="418">10^B1319</f>
        <v>25703957.82768061</v>
      </c>
      <c r="D1319" s="170">
        <f t="shared" si="409"/>
        <v>25703.95782768061</v>
      </c>
      <c r="E1319" s="170">
        <f t="shared" si="410"/>
        <v>-67.446169345180479</v>
      </c>
      <c r="F1319" s="170">
        <f t="shared" si="411"/>
        <v>-267.45971935385899</v>
      </c>
      <c r="G1319" s="170">
        <f t="shared" si="412"/>
        <v>-43.718240034621502</v>
      </c>
      <c r="H1319" s="170">
        <f t="shared" si="413"/>
        <v>90.354761929653833</v>
      </c>
      <c r="I1319" s="170">
        <f t="shared" si="414"/>
        <v>-111.16440937980198</v>
      </c>
      <c r="J1319" s="170">
        <f t="shared" si="415"/>
        <v>-177.10495742420517</v>
      </c>
      <c r="K1319" s="170" t="str">
        <f t="shared" si="401"/>
        <v>1+256.850382964658i</v>
      </c>
      <c r="L1319" s="170" t="str">
        <f t="shared" si="402"/>
        <v>1-37.4322099982802i</v>
      </c>
      <c r="M1319" s="170" t="str">
        <f t="shared" ref="M1319:M1382" si="419">IMPRODUCT(K1319,L1319)</f>
        <v>9615.47747327177+219.418172966378i</v>
      </c>
      <c r="N1319" s="170" t="str">
        <f t="shared" si="403"/>
        <v>1+245541.647791625i</v>
      </c>
      <c r="O1319" s="170" t="str">
        <f t="shared" si="404"/>
        <v>-16689.4308430123+359.159885300555i</v>
      </c>
      <c r="P1319" s="170" t="str">
        <f t="shared" ref="P1319:P1382" si="420">IMPRODUCT(N1319,O1319)</f>
        <v>-88205399.4881923-4097949990.73772i</v>
      </c>
      <c r="Q1319" s="170" t="str">
        <f t="shared" si="405"/>
        <v>-0.0000188065142778203+0.000423901102022997i</v>
      </c>
      <c r="R1319" s="170" t="str">
        <f t="shared" si="406"/>
        <v>10000-0.755103145265394i</v>
      </c>
      <c r="S1319" s="170" t="str">
        <f t="shared" si="407"/>
        <v>-61.9184579117621i</v>
      </c>
      <c r="T1319" s="170" t="str">
        <f t="shared" si="416"/>
        <v>0.383374484162191-61.916055167348i</v>
      </c>
      <c r="U1319" s="170" t="str">
        <f t="shared" si="408"/>
        <v>-0.0000403552088591781+0.0065174794912998i</v>
      </c>
      <c r="V1319" s="170"/>
    </row>
    <row r="1320" spans="1:22" x14ac:dyDescent="0.2">
      <c r="A1320" s="8"/>
      <c r="B1320" s="170">
        <f t="shared" si="417"/>
        <v>7.4149999999998633</v>
      </c>
      <c r="C1320" s="170">
        <f t="shared" si="418"/>
        <v>26001595.631644595</v>
      </c>
      <c r="D1320" s="170">
        <f t="shared" si="409"/>
        <v>26001.595631644595</v>
      </c>
      <c r="E1320" s="170">
        <f t="shared" si="410"/>
        <v>-67.546207426920276</v>
      </c>
      <c r="F1320" s="170">
        <f t="shared" si="411"/>
        <v>-267.4887869252529</v>
      </c>
      <c r="G1320" s="170">
        <f t="shared" si="412"/>
        <v>-43.818236152238022</v>
      </c>
      <c r="H1320" s="170">
        <f t="shared" si="413"/>
        <v>90.350701109219216</v>
      </c>
      <c r="I1320" s="170">
        <f t="shared" si="414"/>
        <v>-111.36444357915829</v>
      </c>
      <c r="J1320" s="170">
        <f t="shared" si="415"/>
        <v>-177.13808581603368</v>
      </c>
      <c r="K1320" s="170" t="str">
        <f t="shared" si="401"/>
        <v>1+259.824570225835i</v>
      </c>
      <c r="L1320" s="170" t="str">
        <f t="shared" si="402"/>
        <v>1-37.8656545618022i</v>
      </c>
      <c r="M1320" s="170" t="str">
        <f t="shared" si="419"/>
        <v>9839.42742284018+221.958915664033i</v>
      </c>
      <c r="N1320" s="170" t="str">
        <f t="shared" si="403"/>
        <v>1+248384.886071128i</v>
      </c>
      <c r="O1320" s="170" t="str">
        <f t="shared" si="404"/>
        <v>-17078.2009198009+363.318760764383i</v>
      </c>
      <c r="P1320" s="170" t="str">
        <f t="shared" si="420"/>
        <v>-90259967.2008845-4241966626.44582i</v>
      </c>
      <c r="Q1320" s="170" t="str">
        <f t="shared" si="405"/>
        <v>-0.0000183785610955355+0.000419056286820528i</v>
      </c>
      <c r="R1320" s="170" t="str">
        <f t="shared" si="406"/>
        <v>10000-0.746459551037292i</v>
      </c>
      <c r="S1320" s="170" t="str">
        <f t="shared" si="407"/>
        <v>-61.2096831850581i</v>
      </c>
      <c r="T1320" s="170" t="str">
        <f t="shared" si="416"/>
        <v>0.374648150453902-61.2073620096296i</v>
      </c>
      <c r="U1320" s="170" t="str">
        <f t="shared" si="408"/>
        <v>-0.0000394366474162003+0.00644288021153997i</v>
      </c>
      <c r="V1320" s="170"/>
    </row>
    <row r="1321" spans="1:22" x14ac:dyDescent="0.2">
      <c r="A1321" s="8"/>
      <c r="B1321" s="170">
        <f t="shared" si="417"/>
        <v>7.4199999999998631</v>
      </c>
      <c r="C1321" s="170">
        <f t="shared" si="418"/>
        <v>26302679.918945599</v>
      </c>
      <c r="D1321" s="170">
        <f t="shared" si="409"/>
        <v>26302.6799189456</v>
      </c>
      <c r="E1321" s="170">
        <f t="shared" si="410"/>
        <v>-67.646244642679761</v>
      </c>
      <c r="F1321" s="170">
        <f t="shared" si="411"/>
        <v>-267.51752212872918</v>
      </c>
      <c r="G1321" s="170">
        <f t="shared" si="412"/>
        <v>-43.91823235822514</v>
      </c>
      <c r="H1321" s="170">
        <f t="shared" si="413"/>
        <v>90.346686769020238</v>
      </c>
      <c r="I1321" s="170">
        <f t="shared" si="414"/>
        <v>-111.5644770009049</v>
      </c>
      <c r="J1321" s="170">
        <f t="shared" si="415"/>
        <v>-177.17083535970895</v>
      </c>
      <c r="K1321" s="170" t="str">
        <f t="shared" si="401"/>
        <v>1+262.833196952363i</v>
      </c>
      <c r="L1321" s="170" t="str">
        <f t="shared" si="402"/>
        <v>1-38.3041181768217i</v>
      </c>
      <c r="M1321" s="170" t="str">
        <f t="shared" si="419"/>
        <v>10068.5938368552+224.529078775541i</v>
      </c>
      <c r="N1321" s="170" t="str">
        <f t="shared" si="403"/>
        <v>1+251261.047498239i</v>
      </c>
      <c r="O1321" s="170" t="str">
        <f t="shared" si="404"/>
        <v>-17476.0266149872+367.525793736417i</v>
      </c>
      <c r="P1321" s="170" t="str">
        <f t="shared" si="420"/>
        <v>-92362391.9434488-4391044385.86299i</v>
      </c>
      <c r="Q1321" s="170" t="str">
        <f t="shared" si="405"/>
        <v>-0.0000179603432273019+0.000414266673871203i</v>
      </c>
      <c r="R1321" s="170" t="str">
        <f t="shared" si="406"/>
        <v>10000-0.737914899214142i</v>
      </c>
      <c r="S1321" s="170" t="str">
        <f t="shared" si="407"/>
        <v>-60.5090217355597i</v>
      </c>
      <c r="T1321" s="170" t="str">
        <f t="shared" si="416"/>
        <v>0.366120437276291-60.5067793600374i</v>
      </c>
      <c r="U1321" s="170" t="str">
        <f t="shared" si="408"/>
        <v>-0.0000385389933975044+0.00636913466947763i</v>
      </c>
      <c r="V1321" s="170"/>
    </row>
    <row r="1322" spans="1:22" x14ac:dyDescent="0.2">
      <c r="A1322" s="8"/>
      <c r="B1322" s="170">
        <f t="shared" si="417"/>
        <v>7.424999999999863</v>
      </c>
      <c r="C1322" s="170">
        <f t="shared" si="418"/>
        <v>26607250.59797978</v>
      </c>
      <c r="D1322" s="170">
        <f t="shared" si="409"/>
        <v>26607.250597979779</v>
      </c>
      <c r="E1322" s="170">
        <f t="shared" si="410"/>
        <v>-67.7462810121323</v>
      </c>
      <c r="F1322" s="170">
        <f t="shared" si="411"/>
        <v>-267.54592875646239</v>
      </c>
      <c r="G1322" s="170">
        <f t="shared" si="412"/>
        <v>-44.018228650571245</v>
      </c>
      <c r="H1322" s="170">
        <f t="shared" si="413"/>
        <v>90.342718377123973</v>
      </c>
      <c r="I1322" s="170">
        <f t="shared" si="414"/>
        <v>-111.76450966270355</v>
      </c>
      <c r="J1322" s="170">
        <f t="shared" si="415"/>
        <v>-177.20321037933843</v>
      </c>
      <c r="K1322" s="170" t="str">
        <f t="shared" si="401"/>
        <v>1+265.876661934455i</v>
      </c>
      <c r="L1322" s="170" t="str">
        <f t="shared" si="402"/>
        <v>1-38.747658961216i</v>
      </c>
      <c r="M1322" s="170" t="str">
        <f t="shared" si="419"/>
        <v>10303.0982223828+227.129002973239i</v>
      </c>
      <c r="N1322" s="170" t="str">
        <f t="shared" si="403"/>
        <v>1+254170.513305039i</v>
      </c>
      <c r="O1322" s="170" t="str">
        <f t="shared" si="404"/>
        <v>-17883.1188610207+371.781541854321i</v>
      </c>
      <c r="P1322" s="170" t="str">
        <f t="shared" si="420"/>
        <v>-94513788.4493126-4545361128.61911i</v>
      </c>
      <c r="Q1322" s="170" t="str">
        <f t="shared" si="405"/>
        <v>-0.0000175516393442683+0.000409531639961152i</v>
      </c>
      <c r="R1322" s="170" t="str">
        <f t="shared" si="406"/>
        <v>10000-0.729468057211605i</v>
      </c>
      <c r="S1322" s="170" t="str">
        <f t="shared" si="407"/>
        <v>-59.8163806913516i</v>
      </c>
      <c r="T1322" s="170" t="str">
        <f t="shared" si="416"/>
        <v>0.357786824152583-59.8142144406577i</v>
      </c>
      <c r="U1322" s="170" t="str">
        <f t="shared" si="408"/>
        <v>-0.0000376617709634298+0.00629623309901661i</v>
      </c>
      <c r="V1322" s="170"/>
    </row>
    <row r="1323" spans="1:22" x14ac:dyDescent="0.2">
      <c r="A1323" s="8"/>
      <c r="B1323" s="170">
        <f t="shared" si="417"/>
        <v>7.4299999999998629</v>
      </c>
      <c r="C1323" s="170">
        <f t="shared" si="418"/>
        <v>26915348.039260745</v>
      </c>
      <c r="D1323" s="170">
        <f t="shared" si="409"/>
        <v>26915.348039260745</v>
      </c>
      <c r="E1323" s="170">
        <f t="shared" si="410"/>
        <v>-67.846316554504796</v>
      </c>
      <c r="F1323" s="170">
        <f t="shared" si="411"/>
        <v>-267.57401055763916</v>
      </c>
      <c r="G1323" s="170">
        <f t="shared" si="412"/>
        <v>-44.118225027310828</v>
      </c>
      <c r="H1323" s="170">
        <f t="shared" si="413"/>
        <v>90.338795407682326</v>
      </c>
      <c r="I1323" s="170">
        <f t="shared" si="414"/>
        <v>-111.96454158181562</v>
      </c>
      <c r="J1323" s="170">
        <f t="shared" si="415"/>
        <v>-177.23521514995684</v>
      </c>
      <c r="K1323" s="170" t="str">
        <f t="shared" si="401"/>
        <v>1+268.9553685801i</v>
      </c>
      <c r="L1323" s="170" t="str">
        <f t="shared" si="402"/>
        <v>1-39.1963357058355i</v>
      </c>
      <c r="M1323" s="170" t="str">
        <f t="shared" si="419"/>
        <v>10543.0649167523+229.759032874265i</v>
      </c>
      <c r="N1323" s="170" t="str">
        <f t="shared" si="403"/>
        <v>1+257113.66913807i</v>
      </c>
      <c r="O1323" s="170" t="str">
        <f t="shared" si="404"/>
        <v>-18299.6935035985+376.086569212898i</v>
      </c>
      <c r="P1323" s="170" t="str">
        <f t="shared" si="420"/>
        <v>-96715297.4173805-4705100964.72575i</v>
      </c>
      <c r="Q1323" s="170" t="str">
        <f t="shared" si="405"/>
        <v>-0.0000171522331433227+0.000404850568716018i</v>
      </c>
      <c r="R1323" s="170" t="str">
        <f t="shared" si="406"/>
        <v>10000-0.721117905409916i</v>
      </c>
      <c r="S1323" s="170" t="str">
        <f t="shared" si="407"/>
        <v>-59.1316682436133i</v>
      </c>
      <c r="T1323" s="170" t="str">
        <f t="shared" si="416"/>
        <v>0.349642893474067-59.1295755334801i</v>
      </c>
      <c r="U1323" s="170" t="str">
        <f t="shared" si="408"/>
        <v>-0.0000368045151025334+0.00622416584562949i</v>
      </c>
      <c r="V1323" s="170"/>
    </row>
    <row r="1324" spans="1:22" x14ac:dyDescent="0.2">
      <c r="A1324" s="8"/>
      <c r="B1324" s="170">
        <f t="shared" si="417"/>
        <v>7.4349999999998628</v>
      </c>
      <c r="C1324" s="170">
        <f t="shared" si="418"/>
        <v>27227013.080770612</v>
      </c>
      <c r="D1324" s="170">
        <f t="shared" si="409"/>
        <v>27227.013080770612</v>
      </c>
      <c r="E1324" s="170">
        <f t="shared" si="410"/>
        <v>-67.946351288588417</v>
      </c>
      <c r="F1324" s="170">
        <f t="shared" si="411"/>
        <v>-267.60177123893607</v>
      </c>
      <c r="G1324" s="170">
        <f t="shared" si="412"/>
        <v>-44.218221486522928</v>
      </c>
      <c r="H1324" s="170">
        <f t="shared" si="413"/>
        <v>90.334917340862546</v>
      </c>
      <c r="I1324" s="170">
        <f t="shared" si="414"/>
        <v>-112.16457277511134</v>
      </c>
      <c r="J1324" s="170">
        <f t="shared" si="415"/>
        <v>-177.26685389807352</v>
      </c>
      <c r="K1324" s="170" t="str">
        <f t="shared" si="401"/>
        <v>1+272.069724968527i</v>
      </c>
      <c r="L1324" s="170" t="str">
        <f t="shared" si="402"/>
        <v>1-39.6502078822968i</v>
      </c>
      <c r="M1324" s="170" t="str">
        <f t="shared" si="419"/>
        <v>10788.6211534814+232.41951708623i</v>
      </c>
      <c r="N1324" s="170" t="str">
        <f t="shared" si="403"/>
        <v>1+260090.905109449i</v>
      </c>
      <c r="O1324" s="170" t="str">
        <f t="shared" si="404"/>
        <v>-18725.9714161104+380.441446438861i</v>
      </c>
      <c r="P1324" s="170" t="str">
        <f t="shared" si="420"/>
        <v>-98968086.1168474-4870454474.22838i</v>
      </c>
      <c r="Q1324" s="170" t="str">
        <f t="shared" si="405"/>
        <v>-0.0000167619132332451+0.000400222850532608i</v>
      </c>
      <c r="R1324" s="170" t="str">
        <f t="shared" si="406"/>
        <v>10000-0.712863337005505i</v>
      </c>
      <c r="S1324" s="170" t="str">
        <f t="shared" si="407"/>
        <v>-58.4547936344515i</v>
      </c>
      <c r="T1324" s="170" t="str">
        <f t="shared" si="416"/>
        <v>0.341684328159928-58.4527719683394i</v>
      </c>
      <c r="U1324" s="170" t="str">
        <f t="shared" si="408"/>
        <v>-0.0000359667713852556+0.00615292336508837i</v>
      </c>
      <c r="V1324" s="170"/>
    </row>
    <row r="1325" spans="1:22" x14ac:dyDescent="0.2">
      <c r="A1325" s="8"/>
      <c r="B1325" s="170">
        <f t="shared" si="417"/>
        <v>7.4399999999998627</v>
      </c>
      <c r="C1325" s="170">
        <f t="shared" si="418"/>
        <v>27542287.033372954</v>
      </c>
      <c r="D1325" s="170">
        <f t="shared" si="409"/>
        <v>27542.287033372955</v>
      </c>
      <c r="E1325" s="170">
        <f t="shared" si="410"/>
        <v>-68.04638523274798</v>
      </c>
      <c r="F1325" s="170">
        <f t="shared" si="411"/>
        <v>-267.62921446499246</v>
      </c>
      <c r="G1325" s="170">
        <f t="shared" si="412"/>
        <v>-44.318218026330463</v>
      </c>
      <c r="H1325" s="170">
        <f t="shared" si="413"/>
        <v>90.331083662778482</v>
      </c>
      <c r="I1325" s="170">
        <f t="shared" si="414"/>
        <v>-112.36460325907845</v>
      </c>
      <c r="J1325" s="170">
        <f t="shared" si="415"/>
        <v>-177.29813080221396</v>
      </c>
      <c r="K1325" s="170" t="str">
        <f t="shared" si="401"/>
        <v>1+275.220143904302i</v>
      </c>
      <c r="L1325" s="170" t="str">
        <f t="shared" si="402"/>
        <v>1-40.1093356508652i</v>
      </c>
      <c r="M1325" s="170" t="str">
        <f t="shared" si="419"/>
        <v>11039.8971297371+235.110808253437i</v>
      </c>
      <c r="N1325" s="170" t="str">
        <f t="shared" si="403"/>
        <v>1+263102.615848578i</v>
      </c>
      <c r="O1325" s="170" t="str">
        <f t="shared" si="404"/>
        <v>-19162.1786167476+384.846750766468i</v>
      </c>
      <c r="P1325" s="170" t="str">
        <f t="shared" si="420"/>
        <v>-101273349.0061-5041618934.57723i</v>
      </c>
      <c r="Q1325" s="170" t="str">
        <f t="shared" si="405"/>
        <v>-0.0000163804730234297+0.000395647882511044i</v>
      </c>
      <c r="R1325" s="170" t="str">
        <f t="shared" si="406"/>
        <v>10000-0.704703257864264i</v>
      </c>
      <c r="S1325" s="170" t="str">
        <f t="shared" si="407"/>
        <v>-57.7856671448697i</v>
      </c>
      <c r="T1325" s="170" t="str">
        <f t="shared" si="416"/>
        <v>0.333906909370257-57.7837141109888i</v>
      </c>
      <c r="U1325" s="170" t="str">
        <f t="shared" si="408"/>
        <v>-0.000035148095723185+0.00608249622220935i</v>
      </c>
      <c r="V1325" s="170"/>
    </row>
    <row r="1326" spans="1:22" x14ac:dyDescent="0.2">
      <c r="A1326" s="8"/>
      <c r="B1326" s="170">
        <f t="shared" si="417"/>
        <v>7.4449999999998626</v>
      </c>
      <c r="C1326" s="170">
        <f t="shared" si="418"/>
        <v>27861211.686288893</v>
      </c>
      <c r="D1326" s="170">
        <f t="shared" si="409"/>
        <v>27861.211686288894</v>
      </c>
      <c r="E1326" s="170">
        <f t="shared" si="410"/>
        <v>-68.14641840493222</v>
      </c>
      <c r="F1326" s="170">
        <f t="shared" si="411"/>
        <v>-267.6563438588783</v>
      </c>
      <c r="G1326" s="170">
        <f t="shared" si="412"/>
        <v>-44.41821464489891</v>
      </c>
      <c r="H1326" s="170">
        <f t="shared" si="413"/>
        <v>90.327293865422689</v>
      </c>
      <c r="I1326" s="170">
        <f t="shared" si="414"/>
        <v>-112.56463304983113</v>
      </c>
      <c r="J1326" s="170">
        <f t="shared" si="415"/>
        <v>-177.32904999345561</v>
      </c>
      <c r="K1326" s="170" t="str">
        <f t="shared" si="401"/>
        <v>1+278.407042972045i</v>
      </c>
      <c r="L1326" s="170" t="str">
        <f t="shared" si="402"/>
        <v>1-40.5737798684293i</v>
      </c>
      <c r="M1326" s="170" t="str">
        <f t="shared" si="419"/>
        <v>11297.0260753681+237.833263103616i</v>
      </c>
      <c r="N1326" s="170" t="str">
        <f t="shared" si="403"/>
        <v>1+266149.200554457i</v>
      </c>
      <c r="O1326" s="170" t="str">
        <f t="shared" si="404"/>
        <v>-19608.5463883422+389.303066114039i</v>
      </c>
      <c r="P1326" s="170" t="str">
        <f t="shared" si="420"/>
        <v>-103632308.366039-5218798555.9892i</v>
      </c>
      <c r="Q1326" s="170" t="str">
        <f t="shared" si="405"/>
        <v>-0.000016007710615113+0.000391125068387313i</v>
      </c>
      <c r="R1326" s="170" t="str">
        <f t="shared" si="406"/>
        <v>10000-0.696636586376545i</v>
      </c>
      <c r="S1326" s="170" t="str">
        <f t="shared" si="407"/>
        <v>-57.1242000828767i</v>
      </c>
      <c r="T1326" s="170" t="str">
        <f t="shared" si="416"/>
        <v>0.326306514271078-57.1223133513101i</v>
      </c>
      <c r="U1326" s="170" t="str">
        <f t="shared" si="408"/>
        <v>-0.0000343480541337977+0.0060128750896116i</v>
      </c>
      <c r="V1326" s="170"/>
    </row>
    <row r="1327" spans="1:22" x14ac:dyDescent="0.2">
      <c r="A1327" s="8"/>
      <c r="B1327" s="170">
        <f t="shared" si="417"/>
        <v>7.4499999999998625</v>
      </c>
      <c r="C1327" s="170">
        <f t="shared" si="418"/>
        <v>28183829.312635623</v>
      </c>
      <c r="D1327" s="170">
        <f t="shared" si="409"/>
        <v>28183.829312635622</v>
      </c>
      <c r="E1327" s="170">
        <f t="shared" si="410"/>
        <v>-68.246450822682363</v>
      </c>
      <c r="F1327" s="170">
        <f t="shared" si="411"/>
        <v>-267.68316300255708</v>
      </c>
      <c r="G1327" s="170">
        <f t="shared" si="412"/>
        <v>-44.518211340435556</v>
      </c>
      <c r="H1327" s="170">
        <f t="shared" si="413"/>
        <v>90.323547446599193</v>
      </c>
      <c r="I1327" s="170">
        <f t="shared" si="414"/>
        <v>-112.76466216311792</v>
      </c>
      <c r="J1327" s="170">
        <f t="shared" si="415"/>
        <v>-177.35961555595787</v>
      </c>
      <c r="K1327" s="170" t="str">
        <f t="shared" si="401"/>
        <v>1+281.630844591773i</v>
      </c>
      <c r="L1327" s="170" t="str">
        <f t="shared" si="402"/>
        <v>1-41.043602096567i</v>
      </c>
      <c r="M1327" s="170" t="str">
        <f t="shared" si="419"/>
        <v>11560.1443235448+240.587242495206i</v>
      </c>
      <c r="N1327" s="170" t="str">
        <f t="shared" si="403"/>
        <v>1+269231.063048585i</v>
      </c>
      <c r="O1327" s="170" t="str">
        <f t="shared" si="404"/>
        <v>-20065.3114009949+393.810983161344i</v>
      </c>
      <c r="P1327" s="170" t="str">
        <f t="shared" si="420"/>
        <v>-106046214.948138-5402204725.07977i</v>
      </c>
      <c r="Q1327" s="170" t="str">
        <f t="shared" si="405"/>
        <v>-0.0000156434286950589+0.00038665381846634i</v>
      </c>
      <c r="R1327" s="170" t="str">
        <f t="shared" si="406"/>
        <v>10000-0.68866225331378i</v>
      </c>
      <c r="S1327" s="170" t="str">
        <f t="shared" si="407"/>
        <v>-56.4703047717302i</v>
      </c>
      <c r="T1327" s="170" t="str">
        <f t="shared" si="416"/>
        <v>0.318879113850177-56.4684820916548i</v>
      </c>
      <c r="U1327" s="170" t="str">
        <f t="shared" si="408"/>
        <v>-0.000033566222510545+0.00594405074648999i</v>
      </c>
      <c r="V1327" s="170"/>
    </row>
    <row r="1328" spans="1:22" x14ac:dyDescent="0.2">
      <c r="A1328" s="8"/>
      <c r="B1328" s="170">
        <f t="shared" si="417"/>
        <v>7.4549999999998624</v>
      </c>
      <c r="C1328" s="170">
        <f t="shared" si="418"/>
        <v>28510182.675030075</v>
      </c>
      <c r="D1328" s="170">
        <f t="shared" si="409"/>
        <v>28510.182675030075</v>
      </c>
      <c r="E1328" s="170">
        <f t="shared" si="410"/>
        <v>-68.346482503141772</v>
      </c>
      <c r="F1328" s="170">
        <f t="shared" si="411"/>
        <v>-267.70967543734423</v>
      </c>
      <c r="G1328" s="170">
        <f t="shared" si="412"/>
        <v>-44.618208111188608</v>
      </c>
      <c r="H1328" s="170">
        <f t="shared" si="413"/>
        <v>90.319843909857155</v>
      </c>
      <c r="I1328" s="170">
        <f t="shared" si="414"/>
        <v>-112.96469061433038</v>
      </c>
      <c r="J1328" s="170">
        <f t="shared" si="415"/>
        <v>-177.38983152748708</v>
      </c>
      <c r="K1328" s="170" t="str">
        <f t="shared" si="401"/>
        <v>1+284.891976074901i</v>
      </c>
      <c r="L1328" s="170" t="str">
        <f t="shared" si="402"/>
        <v>1-41.5188646097057i</v>
      </c>
      <c r="M1328" s="170" t="str">
        <f t="shared" si="419"/>
        <v>11829.3913830453+243.373111465195i</v>
      </c>
      <c r="N1328" s="170" t="str">
        <f t="shared" si="403"/>
        <v>1+272348.6118285i</v>
      </c>
      <c r="O1328" s="170" t="str">
        <f t="shared" si="404"/>
        <v>-20532.7158375614+398.371099427907i</v>
      </c>
      <c r="P1328" s="170" t="str">
        <f t="shared" si="420"/>
        <v>-108516348.637621-5592056257.05781i</v>
      </c>
      <c r="Q1328" s="170" t="str">
        <f t="shared" si="405"/>
        <v>-0.0000152874344316395+0.000382233549555467i</v>
      </c>
      <c r="R1328" s="170" t="str">
        <f t="shared" si="406"/>
        <v>10000-0.68077920168676i</v>
      </c>
      <c r="S1328" s="170" t="str">
        <f t="shared" si="407"/>
        <v>-55.8238945383143i</v>
      </c>
      <c r="T1328" s="170" t="str">
        <f t="shared" si="416"/>
        <v>0.31162077078259-55.8221337353159i</v>
      </c>
      <c r="U1328" s="170" t="str">
        <f t="shared" si="408"/>
        <v>-0.0000328021863981674+0.00587601407740168i</v>
      </c>
      <c r="V1328" s="170"/>
    </row>
    <row r="1329" spans="1:22" x14ac:dyDescent="0.2">
      <c r="A1329" s="8"/>
      <c r="B1329" s="170">
        <f t="shared" si="417"/>
        <v>7.4599999999998623</v>
      </c>
      <c r="C1329" s="170">
        <f t="shared" si="418"/>
        <v>28840315.031256933</v>
      </c>
      <c r="D1329" s="170">
        <f t="shared" si="409"/>
        <v>28840.315031256934</v>
      </c>
      <c r="E1329" s="170">
        <f t="shared" si="410"/>
        <v>-68.446513463065259</v>
      </c>
      <c r="F1329" s="170">
        <f t="shared" si="411"/>
        <v>-267.73588466436001</v>
      </c>
      <c r="G1329" s="170">
        <f t="shared" si="412"/>
        <v>-44.71820495544592</v>
      </c>
      <c r="H1329" s="170">
        <f t="shared" si="413"/>
        <v>90.316182764425164</v>
      </c>
      <c r="I1329" s="170">
        <f t="shared" si="414"/>
        <v>-113.16471841851117</v>
      </c>
      <c r="J1329" s="170">
        <f t="shared" si="415"/>
        <v>-177.41970189993486</v>
      </c>
      <c r="K1329" s="170" t="str">
        <f t="shared" si="401"/>
        <v>1+288.190869680872i</v>
      </c>
      <c r="L1329" s="170" t="str">
        <f t="shared" si="402"/>
        <v>1-41.9996304033767i</v>
      </c>
      <c r="M1329" s="170" t="str">
        <f t="shared" si="419"/>
        <v>12104.9100122243+246.191239277495i</v>
      </c>
      <c r="N1329" s="170" t="str">
        <f t="shared" si="403"/>
        <v>1+275502.260121915i</v>
      </c>
      <c r="O1329" s="170" t="str">
        <f t="shared" si="404"/>
        <v>-21011.0075220609+402.984019352198i</v>
      </c>
      <c r="P1329" s="170" t="str">
        <f t="shared" si="420"/>
        <v>-111044019.132066-5788579656.78232i</v>
      </c>
      <c r="Q1329" s="170" t="str">
        <f t="shared" si="405"/>
        <v>-0.0000149395393732608+0.000377863684898402i</v>
      </c>
      <c r="R1329" s="170" t="str">
        <f t="shared" si="406"/>
        <v>10000-0.672986386605525i</v>
      </c>
      <c r="S1329" s="170" t="str">
        <f t="shared" si="407"/>
        <v>-55.1848837016532i</v>
      </c>
      <c r="T1329" s="170" t="str">
        <f t="shared" si="416"/>
        <v>0.304527637344659-55.1831826751327i</v>
      </c>
      <c r="U1329" s="170" t="str">
        <f t="shared" si="408"/>
        <v>-0.000032055540773122+0.00580875607106661i</v>
      </c>
      <c r="V1329" s="170"/>
    </row>
    <row r="1330" spans="1:22" x14ac:dyDescent="0.2">
      <c r="A1330" s="8"/>
      <c r="B1330" s="170">
        <f t="shared" si="417"/>
        <v>7.4649999999998622</v>
      </c>
      <c r="C1330" s="170">
        <f t="shared" si="418"/>
        <v>29174270.140002437</v>
      </c>
      <c r="D1330" s="170">
        <f t="shared" si="409"/>
        <v>29174.270140002438</v>
      </c>
      <c r="E1330" s="170">
        <f t="shared" si="410"/>
        <v>-68.546543718827166</v>
      </c>
      <c r="F1330" s="170">
        <f t="shared" si="411"/>
        <v>-267.76179414497841</v>
      </c>
      <c r="G1330" s="170">
        <f t="shared" si="412"/>
        <v>-44.818201871534519</v>
      </c>
      <c r="H1330" s="170">
        <f t="shared" si="413"/>
        <v>90.31256352514643</v>
      </c>
      <c r="I1330" s="170">
        <f t="shared" si="414"/>
        <v>-113.36474559036168</v>
      </c>
      <c r="J1330" s="170">
        <f t="shared" si="415"/>
        <v>-177.44923061983198</v>
      </c>
      <c r="K1330" s="170" t="str">
        <f t="shared" si="401"/>
        <v>1+291.527962674462i</v>
      </c>
      <c r="L1330" s="170" t="str">
        <f t="shared" si="402"/>
        <v>1-42.4859632025652i</v>
      </c>
      <c r="M1330" s="170" t="str">
        <f t="shared" si="419"/>
        <v>12386.846294706+249.041999471897i</v>
      </c>
      <c r="N1330" s="170" t="str">
        <f t="shared" si="403"/>
        <v>1+278692.425941496i</v>
      </c>
      <c r="O1330" s="170" t="str">
        <f t="shared" si="404"/>
        <v>-21500.4400510755+407.650354371757i</v>
      </c>
      <c r="P1330" s="170" t="str">
        <f t="shared" si="420"/>
        <v>-113630566.635827-5992009388.99358i</v>
      </c>
      <c r="Q1330" s="170" t="str">
        <f t="shared" si="405"/>
        <v>-0.0000145995593490826+0.000373543654109686i</v>
      </c>
      <c r="R1330" s="170" t="str">
        <f t="shared" si="406"/>
        <v>10000-0.665282775140885i</v>
      </c>
      <c r="S1330" s="170" t="str">
        <f t="shared" si="407"/>
        <v>-54.5531875615526i</v>
      </c>
      <c r="T1330" s="170" t="str">
        <f t="shared" si="416"/>
        <v>0.297595953375487-54.5515442822202i</v>
      </c>
      <c r="U1330" s="170" t="str">
        <f t="shared" si="408"/>
        <v>-0.0000313258898289987+0.00574226781918108i</v>
      </c>
      <c r="V1330" s="170"/>
    </row>
    <row r="1331" spans="1:22" x14ac:dyDescent="0.2">
      <c r="A1331" s="8"/>
      <c r="B1331" s="170">
        <f t="shared" si="417"/>
        <v>7.4699999999998621</v>
      </c>
      <c r="C1331" s="170">
        <f t="shared" si="418"/>
        <v>29512092.266654518</v>
      </c>
      <c r="D1331" s="170">
        <f t="shared" si="409"/>
        <v>29512.092266654516</v>
      </c>
      <c r="E1331" s="170">
        <f t="shared" si="410"/>
        <v>-68.646573286430282</v>
      </c>
      <c r="F1331" s="170">
        <f t="shared" si="411"/>
        <v>-267.78740730127055</v>
      </c>
      <c r="G1331" s="170">
        <f t="shared" si="412"/>
        <v>-44.918198857819405</v>
      </c>
      <c r="H1331" s="170">
        <f t="shared" si="413"/>
        <v>90.308985712414511</v>
      </c>
      <c r="I1331" s="170">
        <f t="shared" si="414"/>
        <v>-113.56477214424969</v>
      </c>
      <c r="J1331" s="170">
        <f t="shared" si="415"/>
        <v>-177.47842158885604</v>
      </c>
      <c r="K1331" s="170" t="str">
        <f t="shared" si="401"/>
        <v>1+294.903697383732i</v>
      </c>
      <c r="L1331" s="170" t="str">
        <f t="shared" si="402"/>
        <v>1-42.9779274701571i</v>
      </c>
      <c r="M1331" s="170" t="str">
        <f t="shared" si="419"/>
        <v>12675.3497168392+251.925769913575i</v>
      </c>
      <c r="N1331" s="170" t="str">
        <f t="shared" si="403"/>
        <v>1+281919.532140265i</v>
      </c>
      <c r="O1331" s="170" t="str">
        <f t="shared" si="404"/>
        <v>-22001.2729282101+412.370723004236i</v>
      </c>
      <c r="P1331" s="170" t="str">
        <f t="shared" si="420"/>
        <v>-116277362.570625-6202588158.04055i</v>
      </c>
      <c r="Q1331" s="170" t="str">
        <f t="shared" si="405"/>
        <v>-0.0000142673143719777+0.000369272893109595i</v>
      </c>
      <c r="R1331" s="170" t="str">
        <f t="shared" si="406"/>
        <v>10000-0.657667346187477i</v>
      </c>
      <c r="S1331" s="170" t="str">
        <f t="shared" si="407"/>
        <v>-53.9287223873731i</v>
      </c>
      <c r="T1331" s="170" t="str">
        <f t="shared" si="416"/>
        <v>0.290822044284758-53.9271348948279i</v>
      </c>
      <c r="U1331" s="170" t="str">
        <f t="shared" si="408"/>
        <v>-0.0000306128467668167+0.00567654051524505i</v>
      </c>
      <c r="V1331" s="170"/>
    </row>
    <row r="1332" spans="1:22" x14ac:dyDescent="0.2">
      <c r="A1332" s="8"/>
      <c r="B1332" s="170">
        <f t="shared" si="417"/>
        <v>7.474999999999862</v>
      </c>
      <c r="C1332" s="170">
        <f t="shared" si="418"/>
        <v>29853826.189170144</v>
      </c>
      <c r="D1332" s="170">
        <f t="shared" si="409"/>
        <v>29853.826189170144</v>
      </c>
      <c r="E1332" s="170">
        <f t="shared" si="410"/>
        <v>-68.746602181514675</v>
      </c>
      <c r="F1332" s="170">
        <f t="shared" si="411"/>
        <v>-267.81272751644417</v>
      </c>
      <c r="G1332" s="170">
        <f t="shared" si="412"/>
        <v>-45.018195912702794</v>
      </c>
      <c r="H1332" s="170">
        <f t="shared" si="413"/>
        <v>90.305448852109976</v>
      </c>
      <c r="I1332" s="170">
        <f t="shared" si="414"/>
        <v>-113.76479809421747</v>
      </c>
      <c r="J1332" s="170">
        <f t="shared" si="415"/>
        <v>-177.50727866433419</v>
      </c>
      <c r="K1332" s="170" t="str">
        <f t="shared" si="401"/>
        <v>1+298.318521258662i</v>
      </c>
      <c r="L1332" s="170" t="str">
        <f t="shared" si="402"/>
        <v>1-43.475588415483i</v>
      </c>
      <c r="M1332" s="170" t="str">
        <f t="shared" si="419"/>
        <v>12970.5732469571+254.842932843179i</v>
      </c>
      <c r="N1332" s="170" t="str">
        <f t="shared" si="403"/>
        <v>1+285184.006467656i</v>
      </c>
      <c r="O1332" s="170" t="str">
        <f t="shared" si="404"/>
        <v>-22513.771701686+417.145750929384i</v>
      </c>
      <c r="P1332" s="170" t="str">
        <f t="shared" si="420"/>
        <v>-118985810.302702-6420567197.4392i</v>
      </c>
      <c r="Q1332" s="170" t="str">
        <f t="shared" si="405"/>
        <v>-0.0000139426285436812+0.000365050844059508i</v>
      </c>
      <c r="R1332" s="170" t="str">
        <f t="shared" si="406"/>
        <v>10000-0.650139090328449i</v>
      </c>
      <c r="S1332" s="170" t="str">
        <f t="shared" si="407"/>
        <v>-53.3114054069327i</v>
      </c>
      <c r="T1332" s="170" t="str">
        <f t="shared" si="416"/>
        <v>0.28420231910588-53.3098718073238i</v>
      </c>
      <c r="U1332" s="170" t="str">
        <f t="shared" si="408"/>
        <v>-0.0000299160335900927+0.00561156545340251i</v>
      </c>
      <c r="V1332" s="170"/>
    </row>
    <row r="1333" spans="1:22" x14ac:dyDescent="0.2">
      <c r="A1333" s="8"/>
      <c r="B1333" s="170">
        <f t="shared" si="417"/>
        <v>7.4799999999998619</v>
      </c>
      <c r="C1333" s="170">
        <f t="shared" si="418"/>
        <v>30199517.204010602</v>
      </c>
      <c r="D1333" s="170">
        <f t="shared" si="409"/>
        <v>30199.517204010601</v>
      </c>
      <c r="E1333" s="170">
        <f t="shared" si="410"/>
        <v>-68.846630419365127</v>
      </c>
      <c r="F1333" s="170">
        <f t="shared" si="411"/>
        <v>-267.83775813527768</v>
      </c>
      <c r="G1333" s="170">
        <f t="shared" si="412"/>
        <v>-45.118193034623303</v>
      </c>
      <c r="H1333" s="170">
        <f t="shared" si="413"/>
        <v>90.301952475537632</v>
      </c>
      <c r="I1333" s="170">
        <f t="shared" si="414"/>
        <v>-113.96482345398843</v>
      </c>
      <c r="J1333" s="170">
        <f t="shared" si="415"/>
        <v>-177.53580565974005</v>
      </c>
      <c r="K1333" s="170" t="str">
        <f t="shared" si="401"/>
        <v>1+301.772886930457i</v>
      </c>
      <c r="L1333" s="170" t="str">
        <f t="shared" si="402"/>
        <v>1-43.9790120029622i</v>
      </c>
      <c r="M1333" s="170" t="str">
        <f t="shared" si="419"/>
        <v>13272.6734164831+257.793874927495i</v>
      </c>
      <c r="N1333" s="170" t="str">
        <f t="shared" si="403"/>
        <v>1+288486.281626202i</v>
      </c>
      <c r="O1333" s="170" t="str">
        <f t="shared" si="404"/>
        <v>-23038.2081051365+421.976071071982i</v>
      </c>
      <c r="P1333" s="170" t="str">
        <f t="shared" si="420"/>
        <v>-121757345.886895-6646206569.60539i</v>
      </c>
      <c r="Q1333" s="170" t="str">
        <f t="shared" si="405"/>
        <v>-0.0000136253299620851+0.000360876955297819i</v>
      </c>
      <c r="R1333" s="170" t="str">
        <f t="shared" si="406"/>
        <v>10000-0.642697009701635i</v>
      </c>
      <c r="S1333" s="170" t="str">
        <f t="shared" si="407"/>
        <v>-52.7011547955338i</v>
      </c>
      <c r="T1333" s="170" t="str">
        <f t="shared" si="416"/>
        <v>0.27773326859336-52.6996732593017i</v>
      </c>
      <c r="U1333" s="170" t="str">
        <f t="shared" si="408"/>
        <v>-0.0000292350809045643+0.00554733402729492i</v>
      </c>
      <c r="V1333" s="170"/>
    </row>
    <row r="1334" spans="1:22" x14ac:dyDescent="0.2">
      <c r="A1334" s="8"/>
      <c r="B1334" s="170">
        <f t="shared" si="417"/>
        <v>7.4849999999998618</v>
      </c>
      <c r="C1334" s="170">
        <f t="shared" si="418"/>
        <v>30549211.132145461</v>
      </c>
      <c r="D1334" s="170">
        <f t="shared" si="409"/>
        <v>30549.211132145461</v>
      </c>
      <c r="E1334" s="170">
        <f t="shared" si="410"/>
        <v>-68.946658014919592</v>
      </c>
      <c r="F1334" s="170">
        <f t="shared" si="411"/>
        <v>-267.86250246455012</v>
      </c>
      <c r="G1334" s="170">
        <f t="shared" si="412"/>
        <v>-45.218190222054993</v>
      </c>
      <c r="H1334" s="170">
        <f t="shared" si="413"/>
        <v>90.2984961193646</v>
      </c>
      <c r="I1334" s="170">
        <f t="shared" si="414"/>
        <v>-114.16484823697459</v>
      </c>
      <c r="J1334" s="170">
        <f t="shared" si="415"/>
        <v>-177.56400634518553</v>
      </c>
      <c r="K1334" s="170" t="str">
        <f t="shared" si="401"/>
        <v>1+305.267252271546i</v>
      </c>
      <c r="L1334" s="170" t="str">
        <f t="shared" si="402"/>
        <v>1-44.4882649608461i</v>
      </c>
      <c r="M1334" s="170" t="str">
        <f t="shared" si="419"/>
        <v>13581.810402926+260.7789873107i</v>
      </c>
      <c r="N1334" s="170" t="str">
        <f t="shared" si="403"/>
        <v>1+291826.795328901i</v>
      </c>
      <c r="O1334" s="170" t="str">
        <f t="shared" si="404"/>
        <v>-23574.860201684+426.862323685732i</v>
      </c>
      <c r="P1334" s="170" t="str">
        <f t="shared" si="420"/>
        <v>-124593438.828057-6879775476.12197i</v>
      </c>
      <c r="Q1334" s="170" t="str">
        <f t="shared" si="405"/>
        <v>-0.000013315250630623+0.000356750681276279i</v>
      </c>
      <c r="R1334" s="170" t="str">
        <f t="shared" si="406"/>
        <v>10000-0.635340117867311i</v>
      </c>
      <c r="S1334" s="170" t="str">
        <f t="shared" si="407"/>
        <v>-52.0978896651196i</v>
      </c>
      <c r="T1334" s="170" t="str">
        <f t="shared" si="416"/>
        <v>0.271411463363503-52.0964584248133i</v>
      </c>
      <c r="U1334" s="170" t="str">
        <f t="shared" si="408"/>
        <v>-0.000028569627722474+0.00548383772892772i</v>
      </c>
      <c r="V1334" s="170"/>
    </row>
    <row r="1335" spans="1:22" x14ac:dyDescent="0.2">
      <c r="A1335" s="8"/>
      <c r="B1335" s="170">
        <f t="shared" si="417"/>
        <v>7.4899999999998617</v>
      </c>
      <c r="C1335" s="170">
        <f t="shared" si="418"/>
        <v>30902954.325126119</v>
      </c>
      <c r="D1335" s="170">
        <f t="shared" si="409"/>
        <v>30902.95432512612</v>
      </c>
      <c r="E1335" s="170">
        <f t="shared" si="410"/>
        <v>-69.04668498277735</v>
      </c>
      <c r="F1335" s="170">
        <f t="shared" si="411"/>
        <v>-267.88696377346633</v>
      </c>
      <c r="G1335" s="170">
        <f t="shared" si="412"/>
        <v>-45.318187473506839</v>
      </c>
      <c r="H1335" s="170">
        <f t="shared" si="413"/>
        <v>90.295079325558973</v>
      </c>
      <c r="I1335" s="170">
        <f t="shared" si="414"/>
        <v>-114.36487245628419</v>
      </c>
      <c r="J1335" s="170">
        <f t="shared" si="415"/>
        <v>-177.59188444790738</v>
      </c>
      <c r="K1335" s="170" t="str">
        <f t="shared" si="401"/>
        <v>1+308.802080456269i</v>
      </c>
      <c r="L1335" s="170" t="str">
        <f t="shared" si="402"/>
        <v>1-45.0034147900624i</v>
      </c>
      <c r="M1335" s="170" t="str">
        <f t="shared" si="419"/>
        <v>13898.1481148077+263.798665666207i</v>
      </c>
      <c r="N1335" s="170" t="str">
        <f t="shared" si="403"/>
        <v>1+295205.990357225i</v>
      </c>
      <c r="O1335" s="170" t="str">
        <f t="shared" si="404"/>
        <v>-24124.0125313741+431.805156438125i</v>
      </c>
      <c r="P1335" s="170" t="str">
        <f t="shared" si="420"/>
        <v>-127495592.860205-7121552578.90924i</v>
      </c>
      <c r="Q1335" s="170" t="str">
        <f t="shared" si="405"/>
        <v>-0.0000130122263697025+0.000352671482496832i</v>
      </c>
      <c r="R1335" s="170" t="str">
        <f t="shared" si="406"/>
        <v>10000-0.628067439677434i</v>
      </c>
      <c r="S1335" s="170" t="str">
        <f t="shared" si="407"/>
        <v>-51.5015300535497i</v>
      </c>
      <c r="T1335" s="170" t="str">
        <f t="shared" si="416"/>
        <v>0.265233552077325-51.5001474017186i</v>
      </c>
      <c r="U1335" s="170" t="str">
        <f t="shared" si="408"/>
        <v>-0.0000279193212712974+0.00542106814754933i</v>
      </c>
      <c r="V1335" s="170"/>
    </row>
    <row r="1336" spans="1:22" x14ac:dyDescent="0.2">
      <c r="A1336" s="8"/>
      <c r="B1336" s="170">
        <f t="shared" si="417"/>
        <v>7.4949999999998616</v>
      </c>
      <c r="C1336" s="170">
        <f t="shared" si="418"/>
        <v>31260793.671229649</v>
      </c>
      <c r="D1336" s="170">
        <f t="shared" si="409"/>
        <v>31260.79367122965</v>
      </c>
      <c r="E1336" s="170">
        <f t="shared" si="410"/>
        <v>-69.146711337205758</v>
      </c>
      <c r="F1336" s="170">
        <f t="shared" si="411"/>
        <v>-267.9111452940777</v>
      </c>
      <c r="G1336" s="170">
        <f t="shared" si="412"/>
        <v>-45.418184787521625</v>
      </c>
      <c r="H1336" s="170">
        <f t="shared" si="413"/>
        <v>90.291701641329254</v>
      </c>
      <c r="I1336" s="170">
        <f t="shared" si="414"/>
        <v>-114.56489612472738</v>
      </c>
      <c r="J1336" s="170">
        <f t="shared" si="415"/>
        <v>-177.61944365274843</v>
      </c>
      <c r="K1336" s="170" t="str">
        <f t="shared" si="401"/>
        <v>1+312.377840022274i</v>
      </c>
      <c r="L1336" s="170" t="str">
        <f t="shared" si="402"/>
        <v>1-45.5245297731632i</v>
      </c>
      <c r="M1336" s="170" t="str">
        <f t="shared" si="419"/>
        <v>14221.8542785704+266.853310249111i</v>
      </c>
      <c r="N1336" s="170" t="str">
        <f t="shared" si="403"/>
        <v>1+298624.314619815i</v>
      </c>
      <c r="O1336" s="170" t="str">
        <f t="shared" si="404"/>
        <v>-24685.9562620403+436.805224496288i</v>
      </c>
      <c r="P1336" s="170" t="str">
        <f t="shared" si="420"/>
        <v>-130465346.74382-7371826332.68129i</v>
      </c>
      <c r="Q1336" s="170" t="str">
        <f t="shared" si="405"/>
        <v>-0.0000127160967301416+0.000348638825448997i</v>
      </c>
      <c r="R1336" s="170" t="str">
        <f t="shared" si="406"/>
        <v>10000-0.620878011146388i</v>
      </c>
      <c r="S1336" s="170" t="str">
        <f t="shared" si="407"/>
        <v>-50.9119969140037i</v>
      </c>
      <c r="T1336" s="170" t="str">
        <f t="shared" si="416"/>
        <v>0.259196259664865-50.9106612011607i</v>
      </c>
      <c r="U1336" s="170" t="str">
        <f t="shared" si="408"/>
        <v>-0.0000272838168068279+0.00535901696854324i</v>
      </c>
      <c r="V1336" s="170"/>
    </row>
    <row r="1337" spans="1:22" x14ac:dyDescent="0.2">
      <c r="A1337" s="8"/>
      <c r="B1337" s="170">
        <f t="shared" si="417"/>
        <v>7.4999999999998614</v>
      </c>
      <c r="C1337" s="170">
        <f t="shared" si="418"/>
        <v>31622776.601673774</v>
      </c>
      <c r="D1337" s="170">
        <f t="shared" si="409"/>
        <v>31622.776601673773</v>
      </c>
      <c r="E1337" s="170">
        <f t="shared" si="410"/>
        <v>-69.246737092148933</v>
      </c>
      <c r="F1337" s="170">
        <f t="shared" si="411"/>
        <v>-267.93505022169825</v>
      </c>
      <c r="G1337" s="170">
        <f t="shared" si="412"/>
        <v>-45.518182162675267</v>
      </c>
      <c r="H1337" s="170">
        <f t="shared" si="413"/>
        <v>90.288362619064472</v>
      </c>
      <c r="I1337" s="170">
        <f t="shared" si="414"/>
        <v>-114.76491925482421</v>
      </c>
      <c r="J1337" s="170">
        <f t="shared" si="415"/>
        <v>-177.64668760263379</v>
      </c>
      <c r="K1337" s="170" t="str">
        <f t="shared" si="401"/>
        <v>1+315.995004932618i</v>
      </c>
      <c r="L1337" s="170" t="str">
        <f t="shared" si="402"/>
        <v>1-46.0516789833749i</v>
      </c>
      <c r="M1337" s="170" t="str">
        <f t="shared" si="419"/>
        <v>14553.1005275069+269.943325949243i</v>
      </c>
      <c r="N1337" s="170" t="str">
        <f t="shared" si="403"/>
        <v>1+302082.221211848i</v>
      </c>
      <c r="O1337" s="170" t="str">
        <f t="shared" si="404"/>
        <v>-25260.9893436875+441.863190613828i</v>
      </c>
      <c r="P1337" s="170" t="str">
        <f t="shared" si="420"/>
        <v>-133504275.081723-7630895329.08675i</v>
      </c>
      <c r="Q1337" s="170" t="str">
        <f t="shared" si="405"/>
        <v>-0.0000124267049085562+0.000344652182547655i</v>
      </c>
      <c r="R1337" s="170" t="str">
        <f t="shared" si="406"/>
        <v>10000-0.613770879323209i</v>
      </c>
      <c r="S1337" s="170" t="str">
        <f t="shared" si="407"/>
        <v>-50.329212104503i</v>
      </c>
      <c r="T1337" s="170" t="str">
        <f t="shared" si="416"/>
        <v>0.25329638558983-50.3279217371569i</v>
      </c>
      <c r="U1337" s="170" t="str">
        <f t="shared" si="408"/>
        <v>-0.0000266627774305085+0.00529767597233231i</v>
      </c>
      <c r="V1337" s="170"/>
    </row>
    <row r="1338" spans="1:22" x14ac:dyDescent="0.2">
      <c r="A1338" s="8"/>
      <c r="B1338" s="170">
        <f t="shared" si="417"/>
        <v>7.5049999999998613</v>
      </c>
      <c r="C1338" s="170">
        <f t="shared" si="418"/>
        <v>31988951.096903846</v>
      </c>
      <c r="D1338" s="170">
        <f t="shared" si="409"/>
        <v>31988.951096903846</v>
      </c>
      <c r="E1338" s="170">
        <f t="shared" si="410"/>
        <v>-69.346762261233934</v>
      </c>
      <c r="F1338" s="170">
        <f t="shared" si="411"/>
        <v>-267.95868171531646</v>
      </c>
      <c r="G1338" s="170">
        <f t="shared" si="412"/>
        <v>-45.61817959757618</v>
      </c>
      <c r="H1338" s="170">
        <f t="shared" si="413"/>
        <v>90.285061816274904</v>
      </c>
      <c r="I1338" s="170">
        <f t="shared" si="414"/>
        <v>-114.96494185881011</v>
      </c>
      <c r="J1338" s="170">
        <f t="shared" si="415"/>
        <v>-177.67361989904157</v>
      </c>
      <c r="K1338" s="170" t="str">
        <f t="shared" si="401"/>
        <v>1+319.654054638592i</v>
      </c>
      <c r="L1338" s="170" t="str">
        <f t="shared" si="402"/>
        <v>1-46.5849322937544i</v>
      </c>
      <c r="M1338" s="170" t="str">
        <f t="shared" si="419"/>
        <v>14892.0624927629+273.069122344838i</v>
      </c>
      <c r="N1338" s="170" t="str">
        <f t="shared" si="403"/>
        <v>1+305580.168475099i</v>
      </c>
      <c r="O1338" s="170" t="str">
        <f t="shared" si="404"/>
        <v>-25849.4166664664+446.979725218674i</v>
      </c>
      <c r="P1338" s="170" t="str">
        <f t="shared" si="420"/>
        <v>-136613989.153942-7899068652.94211i</v>
      </c>
      <c r="Q1338" s="170" t="str">
        <f t="shared" si="405"/>
        <v>-0.0000121438976646649+0.000340711032071425i</v>
      </c>
      <c r="R1338" s="170" t="str">
        <f t="shared" si="406"/>
        <v>10000-0.606745102165267i</v>
      </c>
      <c r="S1338" s="170" t="str">
        <f t="shared" si="407"/>
        <v>-49.7530983775518i</v>
      </c>
      <c r="T1338" s="170" t="str">
        <f t="shared" si="416"/>
        <v>0.247530802153715-49.7518518163065i</v>
      </c>
      <c r="U1338" s="170" t="str">
        <f t="shared" si="408"/>
        <v>-0.0000260558739109174+0.00523703703329543i</v>
      </c>
      <c r="V1338" s="170"/>
    </row>
    <row r="1339" spans="1:22" x14ac:dyDescent="0.2">
      <c r="A1339" s="8"/>
      <c r="B1339" s="170">
        <f t="shared" si="417"/>
        <v>7.5099999999998612</v>
      </c>
      <c r="C1339" s="170">
        <f t="shared" si="418"/>
        <v>32359365.692952573</v>
      </c>
      <c r="D1339" s="170">
        <f t="shared" si="409"/>
        <v>32359.365692952575</v>
      </c>
      <c r="E1339" s="170">
        <f t="shared" si="410"/>
        <v>-69.44678685777896</v>
      </c>
      <c r="F1339" s="170">
        <f t="shared" si="411"/>
        <v>-267.98204289800248</v>
      </c>
      <c r="G1339" s="170">
        <f t="shared" si="412"/>
        <v>-45.718177090864394</v>
      </c>
      <c r="H1339" s="170">
        <f t="shared" si="413"/>
        <v>90.281798795533618</v>
      </c>
      <c r="I1339" s="170">
        <f t="shared" si="414"/>
        <v>-115.16496394864336</v>
      </c>
      <c r="J1339" s="170">
        <f t="shared" si="415"/>
        <v>-177.70024410246884</v>
      </c>
      <c r="K1339" s="170" t="str">
        <f t="shared" si="401"/>
        <v>1+323.35547414327i</v>
      </c>
      <c r="L1339" s="170" t="str">
        <f t="shared" si="402"/>
        <v>1-47.1243603864504i</v>
      </c>
      <c r="M1339" s="170" t="str">
        <f t="shared" si="419"/>
        <v>15238.919896459+276.23111375682i</v>
      </c>
      <c r="N1339" s="170" t="str">
        <f t="shared" si="403"/>
        <v>1+309118.620058689i</v>
      </c>
      <c r="O1339" s="170" t="str">
        <f t="shared" si="404"/>
        <v>-26451.5502223328+452.155506501945i</v>
      </c>
      <c r="P1339" s="170" t="str">
        <f t="shared" si="420"/>
        <v>-139796137.772041-8176666250.98512i</v>
      </c>
      <c r="Q1339" s="170" t="str">
        <f t="shared" si="405"/>
        <v>-0.0000118675252404587+0.000336814858101454i</v>
      </c>
      <c r="R1339" s="170" t="str">
        <f t="shared" si="406"/>
        <v>10000-0.599799748413415i</v>
      </c>
      <c r="S1339" s="170" t="str">
        <f t="shared" si="407"/>
        <v>-49.1835793699i</v>
      </c>
      <c r="T1339" s="170" t="str">
        <f t="shared" si="416"/>
        <v>0.241896452838518-49.1823751276181i</v>
      </c>
      <c r="U1339" s="170" t="str">
        <f t="shared" si="408"/>
        <v>-0.0000254627845093177+0.00517709211869665i</v>
      </c>
      <c r="V1339" s="170"/>
    </row>
    <row r="1340" spans="1:22" x14ac:dyDescent="0.2">
      <c r="A1340" s="8"/>
      <c r="B1340" s="170">
        <f t="shared" si="417"/>
        <v>7.5149999999998611</v>
      </c>
      <c r="C1340" s="170">
        <f t="shared" si="418"/>
        <v>32734069.487873446</v>
      </c>
      <c r="D1340" s="170">
        <f t="shared" si="409"/>
        <v>32734.069487873447</v>
      </c>
      <c r="E1340" s="170">
        <f t="shared" si="410"/>
        <v>-69.546810894799322</v>
      </c>
      <c r="F1340" s="170">
        <f t="shared" si="411"/>
        <v>-268.00513685731107</v>
      </c>
      <c r="G1340" s="170">
        <f t="shared" si="412"/>
        <v>-45.818174641210931</v>
      </c>
      <c r="H1340" s="170">
        <f t="shared" si="413"/>
        <v>90.2785731244186</v>
      </c>
      <c r="I1340" s="170">
        <f t="shared" si="414"/>
        <v>-115.36498553601025</v>
      </c>
      <c r="J1340" s="170">
        <f t="shared" si="415"/>
        <v>-177.72656373289249</v>
      </c>
      <c r="K1340" s="170" t="str">
        <f t="shared" si="401"/>
        <v>1+327.0997540658i</v>
      </c>
      <c r="L1340" s="170" t="str">
        <f t="shared" si="402"/>
        <v>1-47.6700347620723i</v>
      </c>
      <c r="M1340" s="170" t="str">
        <f t="shared" si="419"/>
        <v>15593.856646982+279.429719303728i</v>
      </c>
      <c r="N1340" s="170" t="str">
        <f t="shared" si="403"/>
        <v>1+312698.044980541i</v>
      </c>
      <c r="O1340" s="170" t="str">
        <f t="shared" si="404"/>
        <v>-27067.7092704678+457.391220507846i</v>
      </c>
      <c r="P1340" s="170" t="str">
        <f t="shared" si="420"/>
        <v>-143052408.153337-8464019313.58573i</v>
      </c>
      <c r="Q1340" s="170" t="str">
        <f t="shared" si="405"/>
        <v>-0.0000115974412812024+0.000332963150460781i</v>
      </c>
      <c r="R1340" s="170" t="str">
        <f t="shared" si="406"/>
        <v>10000-0.592933897468534i</v>
      </c>
      <c r="S1340" s="170" t="str">
        <f t="shared" si="407"/>
        <v>-48.6205795924199i</v>
      </c>
      <c r="T1340" s="170" t="str">
        <f t="shared" si="416"/>
        <v>0.23639035068712-48.6194162324487i</v>
      </c>
      <c r="U1340" s="170" t="str">
        <f t="shared" si="408"/>
        <v>-0.0000248831948091706+0.00511783328762619i</v>
      </c>
      <c r="V1340" s="170"/>
    </row>
    <row r="1341" spans="1:22" x14ac:dyDescent="0.2">
      <c r="A1341" s="8"/>
      <c r="B1341" s="170">
        <f t="shared" si="417"/>
        <v>7.519999999999861</v>
      </c>
      <c r="C1341" s="170">
        <f t="shared" si="418"/>
        <v>33113112.148248613</v>
      </c>
      <c r="D1341" s="170">
        <f t="shared" si="409"/>
        <v>33113.112148248612</v>
      </c>
      <c r="E1341" s="170">
        <f t="shared" si="410"/>
        <v>-69.646834385015325</v>
      </c>
      <c r="F1341" s="170">
        <f t="shared" si="411"/>
        <v>-268.02796664568041</v>
      </c>
      <c r="G1341" s="170">
        <f t="shared" si="412"/>
        <v>-45.918172247317102</v>
      </c>
      <c r="H1341" s="170">
        <f t="shared" si="413"/>
        <v>90.275384375455445</v>
      </c>
      <c r="I1341" s="170">
        <f t="shared" si="414"/>
        <v>-115.56500663233243</v>
      </c>
      <c r="J1341" s="170">
        <f t="shared" si="415"/>
        <v>-177.75258227022496</v>
      </c>
      <c r="K1341" s="170" t="str">
        <f t="shared" si="401"/>
        <v>1+330.887390706429i</v>
      </c>
      <c r="L1341" s="170" t="str">
        <f t="shared" si="402"/>
        <v>1-48.2220277491675i</v>
      </c>
      <c r="M1341" s="170" t="str">
        <f t="shared" si="419"/>
        <v>15957.060936495+282.665362957261i</v>
      </c>
      <c r="N1341" s="170" t="str">
        <f t="shared" si="403"/>
        <v>1+316318.917689553i</v>
      </c>
      <c r="O1341" s="170" t="str">
        <f t="shared" si="404"/>
        <v>-27698.2205065547+462.687561224595i</v>
      </c>
      <c r="P1341" s="170" t="str">
        <f t="shared" si="420"/>
        <v>-146384526.815489-8761470669.8724i</v>
      </c>
      <c r="Q1341" s="170" t="str">
        <f t="shared" si="405"/>
        <v>-0.000011333502758218+0.00032915540465413i</v>
      </c>
      <c r="R1341" s="170" t="str">
        <f t="shared" si="406"/>
        <v>10000-0.586146639269519i</v>
      </c>
      <c r="S1341" s="170" t="str">
        <f t="shared" si="407"/>
        <v>-48.0640244201006i</v>
      </c>
      <c r="T1341" s="170" t="str">
        <f t="shared" si="416"/>
        <v>0.231009576720514-48.0629005545582i</v>
      </c>
      <c r="U1341" s="170" t="str">
        <f t="shared" si="408"/>
        <v>-0.0000243167975495278+0.0050592526899535i</v>
      </c>
      <c r="V1341" s="170"/>
    </row>
    <row r="1342" spans="1:22" x14ac:dyDescent="0.2">
      <c r="A1342" s="8"/>
      <c r="B1342" s="170">
        <f t="shared" si="417"/>
        <v>7.5249999999998609</v>
      </c>
      <c r="C1342" s="170">
        <f t="shared" si="418"/>
        <v>33496543.915772147</v>
      </c>
      <c r="D1342" s="170">
        <f t="shared" si="409"/>
        <v>33496.543915772148</v>
      </c>
      <c r="E1342" s="170">
        <f t="shared" si="410"/>
        <v>-69.746857340858128</v>
      </c>
      <c r="F1342" s="170">
        <f t="shared" si="411"/>
        <v>-268.05053528082613</v>
      </c>
      <c r="G1342" s="170">
        <f t="shared" si="412"/>
        <v>-46.018169907913617</v>
      </c>
      <c r="H1342" s="170">
        <f t="shared" si="413"/>
        <v>90.272232126060885</v>
      </c>
      <c r="I1342" s="170">
        <f t="shared" si="414"/>
        <v>-115.76502724877174</v>
      </c>
      <c r="J1342" s="170">
        <f t="shared" si="415"/>
        <v>-177.77830315476524</v>
      </c>
      <c r="K1342" s="170" t="str">
        <f t="shared" si="401"/>
        <v>1+334.718886112291i</v>
      </c>
      <c r="L1342" s="170" t="str">
        <f t="shared" si="402"/>
        <v>1-48.7804125138085i</v>
      </c>
      <c r="M1342" s="170" t="str">
        <f t="shared" si="419"/>
        <v>16328.72534072+285.938473598482i</v>
      </c>
      <c r="N1342" s="170" t="str">
        <f t="shared" si="403"/>
        <v>1+319981.71812848i</v>
      </c>
      <c r="O1342" s="170" t="str">
        <f t="shared" si="404"/>
        <v>-28343.4182359968+468.04523067642i</v>
      </c>
      <c r="P1342" s="170" t="str">
        <f t="shared" si="420"/>
        <v>-149794260.491918-9069375196.74312i</v>
      </c>
      <c r="Q1342" s="170" t="str">
        <f t="shared" si="405"/>
        <v>-0.0000110755698934179+0.000325391121808262i</v>
      </c>
      <c r="R1342" s="170" t="str">
        <f t="shared" si="406"/>
        <v>10000-0.579437074172648i</v>
      </c>
      <c r="S1342" s="170" t="str">
        <f t="shared" si="407"/>
        <v>-47.5138400821573i</v>
      </c>
      <c r="T1342" s="170" t="str">
        <f t="shared" si="416"/>
        <v>0.225751278391046-47.5127543702773i</v>
      </c>
      <c r="U1342" s="170" t="str">
        <f t="shared" si="408"/>
        <v>-0.0000237632924622154+0.00500134256529235i</v>
      </c>
      <c r="V1342" s="170"/>
    </row>
    <row r="1343" spans="1:22" x14ac:dyDescent="0.2">
      <c r="A1343" s="8"/>
      <c r="B1343" s="170">
        <f t="shared" si="417"/>
        <v>7.5299999999998608</v>
      </c>
      <c r="C1343" s="170">
        <f t="shared" si="418"/>
        <v>33884415.613909394</v>
      </c>
      <c r="D1343" s="170">
        <f t="shared" si="409"/>
        <v>33884.41561390939</v>
      </c>
      <c r="E1343" s="170">
        <f t="shared" si="410"/>
        <v>-69.84687977447669</v>
      </c>
      <c r="F1343" s="170">
        <f t="shared" si="411"/>
        <v>-268.07284574613141</v>
      </c>
      <c r="G1343" s="170">
        <f t="shared" si="412"/>
        <v>-46.118167621760229</v>
      </c>
      <c r="H1343" s="170">
        <f t="shared" si="413"/>
        <v>90.269115958486836</v>
      </c>
      <c r="I1343" s="170">
        <f t="shared" si="414"/>
        <v>-115.96504739623691</v>
      </c>
      <c r="J1343" s="170">
        <f t="shared" si="415"/>
        <v>-177.80372978764456</v>
      </c>
      <c r="K1343" s="170" t="str">
        <f t="shared" si="401"/>
        <v>1+338.594748143952i</v>
      </c>
      <c r="L1343" s="170" t="str">
        <f t="shared" si="402"/>
        <v>1-49.345263069291i</v>
      </c>
      <c r="M1343" s="170" t="str">
        <f t="shared" si="419"/>
        <v>16709.0469210436+289.249485074661i</v>
      </c>
      <c r="N1343" s="170" t="str">
        <f t="shared" si="403"/>
        <v>1+323686.931797551i</v>
      </c>
      <c r="O1343" s="170" t="str">
        <f t="shared" si="404"/>
        <v>-29003.6445511701+473.464939016599i</v>
      </c>
      <c r="P1343" s="170" t="str">
        <f t="shared" si="420"/>
        <v>-153283417.068549-9388100242.25007i</v>
      </c>
      <c r="Q1343" s="170" t="str">
        <f t="shared" si="405"/>
        <v>-0.0000108235060855434+0.000321669808612796i</v>
      </c>
      <c r="R1343" s="170" t="str">
        <f t="shared" si="406"/>
        <v>10000-0.572804312832337i</v>
      </c>
      <c r="S1343" s="170" t="str">
        <f t="shared" si="407"/>
        <v>-46.9699536522516i</v>
      </c>
      <c r="T1343" s="170" t="str">
        <f t="shared" si="416"/>
        <v>0.220612668070808-46.9689047987834i</v>
      </c>
      <c r="U1343" s="170" t="str">
        <f t="shared" si="408"/>
        <v>-0.0000232223861127167+0.00494409524197721i</v>
      </c>
      <c r="V1343" s="170"/>
    </row>
    <row r="1344" spans="1:22" x14ac:dyDescent="0.2">
      <c r="A1344" s="8"/>
      <c r="B1344" s="170">
        <f t="shared" si="417"/>
        <v>7.5349999999998607</v>
      </c>
      <c r="C1344" s="170">
        <f t="shared" si="418"/>
        <v>34276778.654634044</v>
      </c>
      <c r="D1344" s="170">
        <f t="shared" si="409"/>
        <v>34276.778654634043</v>
      </c>
      <c r="E1344" s="170">
        <f t="shared" si="410"/>
        <v>-69.946901697744281</v>
      </c>
      <c r="F1344" s="170">
        <f t="shared" si="411"/>
        <v>-268.09490099103311</v>
      </c>
      <c r="G1344" s="170">
        <f t="shared" si="412"/>
        <v>-46.218165387644902</v>
      </c>
      <c r="H1344" s="170">
        <f t="shared" si="413"/>
        <v>90.266035459765163</v>
      </c>
      <c r="I1344" s="170">
        <f t="shared" si="414"/>
        <v>-116.16506708538918</v>
      </c>
      <c r="J1344" s="170">
        <f t="shared" si="415"/>
        <v>-177.82886553126795</v>
      </c>
      <c r="K1344" s="170" t="str">
        <f t="shared" si="401"/>
        <v>1+342.515490542726i</v>
      </c>
      <c r="L1344" s="170" t="str">
        <f t="shared" si="402"/>
        <v>1-49.9166542859445i</v>
      </c>
      <c r="M1344" s="170" t="str">
        <f t="shared" si="419"/>
        <v>17098.2273290019+292.598836256782i</v>
      </c>
      <c r="N1344" s="170" t="str">
        <f t="shared" si="403"/>
        <v>1+327435.049818828i</v>
      </c>
      <c r="O1344" s="170" t="str">
        <f t="shared" si="404"/>
        <v>-29679.2495128065+478.947404621607i</v>
      </c>
      <c r="P1344" s="170" t="str">
        <f t="shared" si="420"/>
        <v>-156853846.542387-9718026063.86382i</v>
      </c>
      <c r="Q1344" s="170" t="str">
        <f t="shared" si="405"/>
        <v>-0.0000105771778380709+0.00031799097726153i</v>
      </c>
      <c r="R1344" s="170" t="str">
        <f t="shared" si="406"/>
        <v>10000-0.566247476083246i</v>
      </c>
      <c r="S1344" s="170" t="str">
        <f t="shared" si="407"/>
        <v>-46.4322930388264i</v>
      </c>
      <c r="T1344" s="170" t="str">
        <f t="shared" si="416"/>
        <v>0.215591021574446-46.4312797924902i</v>
      </c>
      <c r="U1344" s="170" t="str">
        <f t="shared" si="408"/>
        <v>-0.0000226937917446786+0.00488750313605161i</v>
      </c>
      <c r="V1344" s="170"/>
    </row>
    <row r="1345" spans="1:22" x14ac:dyDescent="0.2">
      <c r="A1345" s="8"/>
      <c r="B1345" s="170">
        <f t="shared" si="417"/>
        <v>7.5399999999998606</v>
      </c>
      <c r="C1345" s="170">
        <f t="shared" si="418"/>
        <v>34673685.045242041</v>
      </c>
      <c r="D1345" s="170">
        <f t="shared" si="409"/>
        <v>34673.68504524204</v>
      </c>
      <c r="E1345" s="170">
        <f t="shared" si="410"/>
        <v>-70.046923122264232</v>
      </c>
      <c r="F1345" s="170">
        <f t="shared" si="411"/>
        <v>-268.11670393140304</v>
      </c>
      <c r="G1345" s="170">
        <f t="shared" si="412"/>
        <v>-46.318163204383183</v>
      </c>
      <c r="H1345" s="170">
        <f t="shared" si="413"/>
        <v>90.26299022165297</v>
      </c>
      <c r="I1345" s="170">
        <f t="shared" si="414"/>
        <v>-116.36508632664741</v>
      </c>
      <c r="J1345" s="170">
        <f t="shared" si="415"/>
        <v>-177.85371370975008</v>
      </c>
      <c r="K1345" s="170" t="str">
        <f t="shared" si="401"/>
        <v>1+346.481632998772i</v>
      </c>
      <c r="L1345" s="170" t="str">
        <f t="shared" si="402"/>
        <v>1-50.4946619010557i</v>
      </c>
      <c r="M1345" s="170" t="str">
        <f t="shared" si="419"/>
        <v>17496.4729131987+295.986971097716i</v>
      </c>
      <c r="N1345" s="170" t="str">
        <f t="shared" si="403"/>
        <v>1+331226.569001293i</v>
      </c>
      <c r="O1345" s="170" t="str">
        <f t="shared" si="404"/>
        <v>-30370.5913355991+484.49335418632i</v>
      </c>
      <c r="P1345" s="170" t="str">
        <f t="shared" si="420"/>
        <v>-160507442.002399-10059546282.1375i</v>
      </c>
      <c r="Q1345" s="170" t="str">
        <f t="shared" si="405"/>
        <v>-0.0000103364546887523+0.000314354145394295i</v>
      </c>
      <c r="R1345" s="170" t="str">
        <f t="shared" si="406"/>
        <v>10000-0.559765694823774i</v>
      </c>
      <c r="S1345" s="170" t="str">
        <f t="shared" si="407"/>
        <v>-45.9007869755496i</v>
      </c>
      <c r="T1345" s="170" t="str">
        <f t="shared" si="416"/>
        <v>0.210683676715545-45.8998081275437i</v>
      </c>
      <c r="U1345" s="170" t="str">
        <f t="shared" si="408"/>
        <v>-0.0000221772291279521+0.00483155875026776i</v>
      </c>
      <c r="V1345" s="170"/>
    </row>
    <row r="1346" spans="1:22" x14ac:dyDescent="0.2">
      <c r="A1346" s="8"/>
      <c r="B1346" s="170">
        <f t="shared" si="417"/>
        <v>7.5449999999998605</v>
      </c>
      <c r="C1346" s="170">
        <f t="shared" si="418"/>
        <v>35075187.395245552</v>
      </c>
      <c r="D1346" s="170">
        <f t="shared" si="409"/>
        <v>35075.18739524555</v>
      </c>
      <c r="E1346" s="170">
        <f t="shared" si="410"/>
        <v>-70.146944059376594</v>
      </c>
      <c r="F1346" s="170">
        <f t="shared" si="411"/>
        <v>-268.13825744992573</v>
      </c>
      <c r="G1346" s="170">
        <f t="shared" si="412"/>
        <v>-46.418161070817455</v>
      </c>
      <c r="H1346" s="170">
        <f t="shared" si="413"/>
        <v>90.259979840578623</v>
      </c>
      <c r="I1346" s="170">
        <f t="shared" si="414"/>
        <v>-116.56510513019404</v>
      </c>
      <c r="J1346" s="170">
        <f t="shared" si="415"/>
        <v>-177.87827760934709</v>
      </c>
      <c r="K1346" s="170" t="str">
        <f t="shared" si="401"/>
        <v>1+350.493701219977i</v>
      </c>
      <c r="L1346" s="170" t="str">
        <f t="shared" si="402"/>
        <v>1-51.0793625289081i</v>
      </c>
      <c r="M1346" s="170" t="str">
        <f t="shared" si="419"/>
        <v>17903.994828714+299.414338691069i</v>
      </c>
      <c r="N1346" s="170" t="str">
        <f t="shared" si="403"/>
        <v>1+335061.991906706i</v>
      </c>
      <c r="O1346" s="170" t="str">
        <f t="shared" si="404"/>
        <v>-31078.0365781334+490.103522820346i</v>
      </c>
      <c r="P1346" s="170" t="str">
        <f t="shared" si="420"/>
        <v>-164246140.633257-10413068350.3153i</v>
      </c>
      <c r="Q1346" s="170" t="str">
        <f t="shared" si="405"/>
        <v>-0.0000101012091407462+0.000310758836039268i</v>
      </c>
      <c r="R1346" s="170" t="str">
        <f t="shared" si="406"/>
        <v>10000-0.553358109900833i</v>
      </c>
      <c r="S1346" s="170" t="str">
        <f t="shared" si="407"/>
        <v>-45.3753650118685i</v>
      </c>
      <c r="T1346" s="170" t="str">
        <f t="shared" si="416"/>
        <v>0.205888031895867-45.3744193944274i</v>
      </c>
      <c r="U1346" s="170" t="str">
        <f t="shared" si="408"/>
        <v>-0.0000216724244100913+0.00477625467309763i</v>
      </c>
      <c r="V1346" s="170"/>
    </row>
    <row r="1347" spans="1:22" x14ac:dyDescent="0.2">
      <c r="A1347" s="8"/>
      <c r="B1347" s="170">
        <f t="shared" si="417"/>
        <v>7.5499999999998604</v>
      </c>
      <c r="C1347" s="170">
        <f t="shared" si="418"/>
        <v>35481338.923346162</v>
      </c>
      <c r="D1347" s="170">
        <f t="shared" si="409"/>
        <v>35481.338923346164</v>
      </c>
      <c r="E1347" s="170">
        <f t="shared" si="410"/>
        <v>-70.246964520163957</v>
      </c>
      <c r="F1347" s="170">
        <f t="shared" si="411"/>
        <v>-268.15956439647181</v>
      </c>
      <c r="G1347" s="170">
        <f t="shared" si="412"/>
        <v>-46.518158985816662</v>
      </c>
      <c r="H1347" s="170">
        <f t="shared" si="413"/>
        <v>90.257003917588335</v>
      </c>
      <c r="I1347" s="170">
        <f t="shared" si="414"/>
        <v>-116.76512350598063</v>
      </c>
      <c r="J1347" s="170">
        <f t="shared" si="415"/>
        <v>-177.90256047888346</v>
      </c>
      <c r="K1347" s="170" t="str">
        <f t="shared" si="401"/>
        <v>1+354.552227001636i</v>
      </c>
      <c r="L1347" s="170" t="str">
        <f t="shared" si="402"/>
        <v>1-51.6708336709363i</v>
      </c>
      <c r="M1347" s="170" t="str">
        <f t="shared" si="419"/>
        <v>18321.0091490616+302.8813933307i</v>
      </c>
      <c r="N1347" s="170" t="str">
        <f t="shared" si="403"/>
        <v>1+338941.82691622i</v>
      </c>
      <c r="O1347" s="170" t="str">
        <f t="shared" si="404"/>
        <v>-31801.9603372413+495.778654145459i</v>
      </c>
      <c r="P1347" s="170" t="str">
        <f t="shared" si="420"/>
        <v>-168071924.742464-10779014040.4431i</v>
      </c>
      <c r="Q1347" s="170" t="str">
        <f t="shared" si="405"/>
        <v>-9.87131659531011E-06+0.000307204577555814i</v>
      </c>
      <c r="R1347" s="170" t="str">
        <f t="shared" si="406"/>
        <v>10000-0.547023871995984i</v>
      </c>
      <c r="S1347" s="170" t="str">
        <f t="shared" si="407"/>
        <v>-44.8559575036707i</v>
      </c>
      <c r="T1347" s="170" t="str">
        <f t="shared" si="416"/>
        <v>0.201201544726664-44.8550439886719i</v>
      </c>
      <c r="U1347" s="170" t="str">
        <f t="shared" si="408"/>
        <v>-0.0000211791099712278+0.00472158357775494i</v>
      </c>
      <c r="V1347" s="170"/>
    </row>
    <row r="1348" spans="1:22" x14ac:dyDescent="0.2">
      <c r="A1348" s="8"/>
      <c r="B1348" s="170">
        <f t="shared" si="417"/>
        <v>7.5549999999998603</v>
      </c>
      <c r="C1348" s="170">
        <f t="shared" si="418"/>
        <v>35892193.464489006</v>
      </c>
      <c r="D1348" s="170">
        <f t="shared" si="409"/>
        <v>35892.193464489006</v>
      </c>
      <c r="E1348" s="170">
        <f t="shared" si="410"/>
        <v>-70.346984515456711</v>
      </c>
      <c r="F1348" s="170">
        <f t="shared" si="411"/>
        <v>-268.18062758846747</v>
      </c>
      <c r="G1348" s="170">
        <f t="shared" si="412"/>
        <v>-46.618156948275249</v>
      </c>
      <c r="H1348" s="170">
        <f t="shared" si="413"/>
        <v>90.254062058293343</v>
      </c>
      <c r="I1348" s="170">
        <f t="shared" si="414"/>
        <v>-116.96514146373195</v>
      </c>
      <c r="J1348" s="170">
        <f t="shared" si="415"/>
        <v>-177.92656553017412</v>
      </c>
      <c r="K1348" s="170" t="str">
        <f t="shared" si="401"/>
        <v>1+358.657748296947i</v>
      </c>
      <c r="L1348" s="170" t="str">
        <f t="shared" si="402"/>
        <v>1-52.2691537259998i</v>
      </c>
      <c r="M1348" s="170" t="str">
        <f t="shared" si="419"/>
        <v>18747.7369807541+306.388594570947i</v>
      </c>
      <c r="N1348" s="170" t="str">
        <f t="shared" si="403"/>
        <v>1+342866.588297763i</v>
      </c>
      <c r="O1348" s="170" t="str">
        <f t="shared" si="404"/>
        <v>-32542.7464468819+501.51950039417i</v>
      </c>
      <c r="P1348" s="170" t="str">
        <f t="shared" si="420"/>
        <v>-171986822.811395-11157819946.562i</v>
      </c>
      <c r="Q1348" s="170" t="str">
        <f t="shared" si="405"/>
        <v>-9.64665528601554E-06+0.000303690903577845i</v>
      </c>
      <c r="R1348" s="170" t="str">
        <f t="shared" si="406"/>
        <v>10000-0.540762141512852i</v>
      </c>
      <c r="S1348" s="170" t="str">
        <f t="shared" si="407"/>
        <v>-44.3424956040539i</v>
      </c>
      <c r="T1348" s="170" t="str">
        <f t="shared" si="416"/>
        <v>0.196621730681368-44.3416131016722i</v>
      </c>
      <c r="U1348" s="170" t="str">
        <f t="shared" si="408"/>
        <v>-0.0000206970242822493+0.00466753822122866i</v>
      </c>
      <c r="V1348" s="170"/>
    </row>
    <row r="1349" spans="1:22" x14ac:dyDescent="0.2">
      <c r="A1349" s="8"/>
      <c r="B1349" s="170">
        <f t="shared" si="417"/>
        <v>7.5599999999998602</v>
      </c>
      <c r="C1349" s="170">
        <f t="shared" si="418"/>
        <v>36307805.476998486</v>
      </c>
      <c r="D1349" s="170">
        <f t="shared" si="409"/>
        <v>36307.805476998488</v>
      </c>
      <c r="E1349" s="170">
        <f t="shared" si="410"/>
        <v>-70.447004055839798</v>
      </c>
      <c r="F1349" s="170">
        <f t="shared" si="411"/>
        <v>-268.20144981125958</v>
      </c>
      <c r="G1349" s="170">
        <f t="shared" si="412"/>
        <v>-46.718154957113015</v>
      </c>
      <c r="H1349" s="170">
        <f t="shared" si="413"/>
        <v>90.251153872817738</v>
      </c>
      <c r="I1349" s="170">
        <f t="shared" si="414"/>
        <v>-117.16515901295281</v>
      </c>
      <c r="J1349" s="170">
        <f t="shared" si="415"/>
        <v>-177.95029593844185</v>
      </c>
      <c r="K1349" s="170" t="str">
        <f t="shared" si="401"/>
        <v>1+362.810809288309i</v>
      </c>
      <c r="L1349" s="170" t="str">
        <f t="shared" si="402"/>
        <v>1-52.8744020007736i</v>
      </c>
      <c r="M1349" s="170" t="str">
        <f t="shared" si="419"/>
        <v>19184.4045805361+309.936407287535i</v>
      </c>
      <c r="N1349" s="170" t="str">
        <f t="shared" si="403"/>
        <v>1+346836.796274205i</v>
      </c>
      <c r="O1349" s="170" t="str">
        <f t="shared" si="404"/>
        <v>-33300.7876816557+507.326822509432i</v>
      </c>
      <c r="P1349" s="170" t="str">
        <f t="shared" si="420"/>
        <v>-175992910.570825-11549938005.5862i</v>
      </c>
      <c r="Q1349" s="170" t="str">
        <f t="shared" si="405"/>
        <v>-9.42710621445118E-06+0.000300217352957619i</v>
      </c>
      <c r="R1349" s="170" t="str">
        <f t="shared" si="406"/>
        <v>10000-0.534572088465844i</v>
      </c>
      <c r="S1349" s="170" t="str">
        <f t="shared" si="407"/>
        <v>-43.8349112541992i</v>
      </c>
      <c r="T1349" s="170" t="str">
        <f t="shared" si="416"/>
        <v>0.192146161778916-43.8340587116068i</v>
      </c>
      <c r="U1349" s="170" t="str">
        <f t="shared" si="408"/>
        <v>-0.0000202259117662017+0.00461411144332704i</v>
      </c>
      <c r="V1349" s="170"/>
    </row>
    <row r="1350" spans="1:22" x14ac:dyDescent="0.2">
      <c r="A1350" s="8"/>
      <c r="B1350" s="170">
        <f t="shared" si="417"/>
        <v>7.5649999999998601</v>
      </c>
      <c r="C1350" s="170">
        <f t="shared" si="418"/>
        <v>36728230.049796678</v>
      </c>
      <c r="D1350" s="170">
        <f t="shared" si="409"/>
        <v>36728.230049796679</v>
      </c>
      <c r="E1350" s="170">
        <f t="shared" si="410"/>
        <v>-70.547023151657399</v>
      </c>
      <c r="F1350" s="170">
        <f t="shared" si="411"/>
        <v>-268.22203381847743</v>
      </c>
      <c r="G1350" s="170">
        <f t="shared" si="412"/>
        <v>-46.818153011274347</v>
      </c>
      <c r="H1350" s="170">
        <f t="shared" si="413"/>
        <v>90.248278975746857</v>
      </c>
      <c r="I1350" s="170">
        <f t="shared" si="414"/>
        <v>-117.36517616293175</v>
      </c>
      <c r="J1350" s="170">
        <f t="shared" si="415"/>
        <v>-177.97375484273056</v>
      </c>
      <c r="K1350" s="170" t="str">
        <f t="shared" si="401"/>
        <v>1+367.01196045946i</v>
      </c>
      <c r="L1350" s="170" t="str">
        <f t="shared" si="402"/>
        <v>1-53.486658720261i</v>
      </c>
      <c r="M1350" s="170" t="str">
        <f t="shared" si="419"/>
        <v>19631.2434753491+313.525301739199i</v>
      </c>
      <c r="N1350" s="170" t="str">
        <f t="shared" si="403"/>
        <v>1+350852.977092311i</v>
      </c>
      <c r="O1350" s="170" t="str">
        <f t="shared" si="404"/>
        <v>-34076.4859650601+513.2013902455i</v>
      </c>
      <c r="P1350" s="170" t="str">
        <f t="shared" si="420"/>
        <v>-180092312.101512-11955836036.4843i</v>
      </c>
      <c r="Q1350" s="170" t="str">
        <f t="shared" si="405"/>
        <v>-9.21255308738373E-06+0.000296783469710112i</v>
      </c>
      <c r="R1350" s="170" t="str">
        <f t="shared" si="406"/>
        <v>10000-0.528452892370133i</v>
      </c>
      <c r="S1350" s="170" t="str">
        <f t="shared" si="407"/>
        <v>-43.3331371743509i</v>
      </c>
      <c r="T1350" s="170" t="str">
        <f t="shared" si="416"/>
        <v>0.187772465297036-43.332313574461i</v>
      </c>
      <c r="U1350" s="170" t="str">
        <f t="shared" si="408"/>
        <v>-0.0000197655226628459+0.00456129616573274i</v>
      </c>
      <c r="V1350" s="170"/>
    </row>
    <row r="1351" spans="1:22" x14ac:dyDescent="0.2">
      <c r="A1351" s="8"/>
      <c r="B1351" s="170">
        <f t="shared" si="417"/>
        <v>7.56999999999986</v>
      </c>
      <c r="C1351" s="170">
        <f t="shared" si="418"/>
        <v>37153522.909705326</v>
      </c>
      <c r="D1351" s="170">
        <f t="shared" si="409"/>
        <v>37153.522909705323</v>
      </c>
      <c r="E1351" s="170">
        <f t="shared" si="410"/>
        <v>-70.647041813018802</v>
      </c>
      <c r="F1351" s="170">
        <f t="shared" si="411"/>
        <v>-268.24238233238987</v>
      </c>
      <c r="G1351" s="170">
        <f t="shared" si="412"/>
        <v>-46.918151109727511</v>
      </c>
      <c r="H1351" s="170">
        <f t="shared" si="413"/>
        <v>90.245436986076271</v>
      </c>
      <c r="I1351" s="170">
        <f t="shared" si="414"/>
        <v>-117.56519292274632</v>
      </c>
      <c r="J1351" s="170">
        <f t="shared" si="415"/>
        <v>-177.99694534631359</v>
      </c>
      <c r="K1351" s="170" t="str">
        <f t="shared" si="401"/>
        <v>1+371.261758668436i</v>
      </c>
      <c r="L1351" s="170" t="str">
        <f t="shared" si="402"/>
        <v>1-54.1060050384271i</v>
      </c>
      <c r="M1351" s="170" t="str">
        <f t="shared" si="419"/>
        <v>20088.4905850897+317.155753630009i</v>
      </c>
      <c r="N1351" s="170" t="str">
        <f t="shared" si="403"/>
        <v>1+354915.663092501i</v>
      </c>
      <c r="O1351" s="170" t="str">
        <f t="shared" si="404"/>
        <v>-34870.2525825917+519.143982269963i</v>
      </c>
      <c r="P1351" s="170" t="str">
        <f t="shared" si="420"/>
        <v>-184287200.960408-12375998298.4095i</v>
      </c>
      <c r="Q1351" s="170" t="str">
        <f t="shared" si="405"/>
        <v>-9.00288225533982E-06+0.000293388802957839i</v>
      </c>
      <c r="R1351" s="170" t="str">
        <f t="shared" si="406"/>
        <v>10000-0.522403742132904i</v>
      </c>
      <c r="S1351" s="170" t="str">
        <f t="shared" si="407"/>
        <v>-42.8371068548981i</v>
      </c>
      <c r="T1351" s="170" t="str">
        <f t="shared" si="416"/>
        <v>0.183498322514796-42.8363112151521i</v>
      </c>
      <c r="U1351" s="170" t="str">
        <f t="shared" si="408"/>
        <v>-0.0000193156128962943+0.00450908539106865i</v>
      </c>
      <c r="V1351" s="170"/>
    </row>
    <row r="1352" spans="1:22" x14ac:dyDescent="0.2">
      <c r="A1352" s="8"/>
      <c r="B1352" s="170">
        <f t="shared" si="417"/>
        <v>7.5749999999998598</v>
      </c>
      <c r="C1352" s="170">
        <f t="shared" si="418"/>
        <v>37583740.428832352</v>
      </c>
      <c r="D1352" s="170">
        <f t="shared" si="409"/>
        <v>37583.740428832352</v>
      </c>
      <c r="E1352" s="170">
        <f t="shared" si="410"/>
        <v>-70.747060049803622</v>
      </c>
      <c r="F1352" s="170">
        <f t="shared" si="411"/>
        <v>-268.26249804425896</v>
      </c>
      <c r="G1352" s="170">
        <f t="shared" si="412"/>
        <v>-47.018149251464358</v>
      </c>
      <c r="H1352" s="170">
        <f t="shared" si="413"/>
        <v>90.242627527161304</v>
      </c>
      <c r="I1352" s="170">
        <f t="shared" si="414"/>
        <v>-117.76520930126799</v>
      </c>
      <c r="J1352" s="170">
        <f t="shared" si="415"/>
        <v>-178.01987051709767</v>
      </c>
      <c r="K1352" s="170" t="str">
        <f t="shared" si="401"/>
        <v>1+375.560767221386i</v>
      </c>
      <c r="L1352" s="170" t="str">
        <f t="shared" si="402"/>
        <v>1-54.7325230489554i</v>
      </c>
      <c r="M1352" s="170" t="str">
        <f t="shared" si="419"/>
        <v>20556.3883482279+320.828244172431i</v>
      </c>
      <c r="N1352" s="170" t="str">
        <f t="shared" si="403"/>
        <v>1+359025.392779402i</v>
      </c>
      <c r="O1352" s="170" t="str">
        <f t="shared" si="404"/>
        <v>-35682.508399818+525.15538626696i</v>
      </c>
      <c r="P1352" s="170" t="str">
        <f t="shared" si="420"/>
        <v>-188579801.333114-12810926068.4436i</v>
      </c>
      <c r="Q1352" s="170" t="str">
        <f t="shared" si="405"/>
        <v>-8.79798265257973E-06+0.000290032906876194i</v>
      </c>
      <c r="R1352" s="170" t="str">
        <f t="shared" si="406"/>
        <v>10000-0.516423835945849i</v>
      </c>
      <c r="S1352" s="170" t="str">
        <f t="shared" si="407"/>
        <v>-42.3467545475595i</v>
      </c>
      <c r="T1352" s="170" t="str">
        <f t="shared" si="416"/>
        <v>0.179321467483767-42.3459859187546i</v>
      </c>
      <c r="U1352" s="170" t="str">
        <f t="shared" si="408"/>
        <v>-0.0000188759439456597+0.00445747220197417i</v>
      </c>
      <c r="V1352" s="170"/>
    </row>
    <row r="1353" spans="1:22" x14ac:dyDescent="0.2">
      <c r="A1353" s="8"/>
      <c r="B1353" s="170">
        <f t="shared" si="417"/>
        <v>7.5799999999998597</v>
      </c>
      <c r="C1353" s="170">
        <f t="shared" si="418"/>
        <v>38018939.632043913</v>
      </c>
      <c r="D1353" s="170">
        <f t="shared" si="409"/>
        <v>38018.939632043912</v>
      </c>
      <c r="E1353" s="170">
        <f t="shared" si="410"/>
        <v>-70.847077871667096</v>
      </c>
      <c r="F1353" s="170">
        <f t="shared" si="411"/>
        <v>-268.28238361468988</v>
      </c>
      <c r="G1353" s="170">
        <f t="shared" si="412"/>
        <v>-47.118147435499637</v>
      </c>
      <c r="H1353" s="170">
        <f t="shared" si="413"/>
        <v>90.239850226667329</v>
      </c>
      <c r="I1353" s="170">
        <f t="shared" si="414"/>
        <v>-117.96522530716673</v>
      </c>
      <c r="J1353" s="170">
        <f t="shared" si="415"/>
        <v>-178.04253338802255</v>
      </c>
      <c r="K1353" s="170" t="str">
        <f t="shared" si="401"/>
        <v>1+379.909555947239i</v>
      </c>
      <c r="L1353" s="170" t="str">
        <f t="shared" si="402"/>
        <v>1-55.3662957961296i</v>
      </c>
      <c r="M1353" s="170" t="str">
        <f t="shared" si="419"/>
        <v>21035.1848503511+324.543260151109i</v>
      </c>
      <c r="N1353" s="170" t="str">
        <f t="shared" si="403"/>
        <v>1+363182.710893233i</v>
      </c>
      <c r="O1353" s="170" t="str">
        <f t="shared" si="404"/>
        <v>-36513.6840855253+531.236399041578i</v>
      </c>
      <c r="P1353" s="170" t="str">
        <f t="shared" si="420"/>
        <v>-192972389.213165-13261138239.6438i</v>
      </c>
      <c r="Q1353" s="170" t="str">
        <f t="shared" si="405"/>
        <v>-8.59774573843033E-06+0.000286715340639279i</v>
      </c>
      <c r="R1353" s="170" t="str">
        <f t="shared" si="406"/>
        <v>10000-0.510512381178875i</v>
      </c>
      <c r="S1353" s="170" t="str">
        <f t="shared" si="407"/>
        <v>-41.8620152566678i</v>
      </c>
      <c r="T1353" s="170" t="str">
        <f t="shared" si="416"/>
        <v>0.175239685827133-41.8612727218247i</v>
      </c>
      <c r="U1353" s="170" t="str">
        <f t="shared" si="408"/>
        <v>-0.0000184462827186456+0.00440644976019208i</v>
      </c>
      <c r="V1353" s="170"/>
    </row>
    <row r="1354" spans="1:22" x14ac:dyDescent="0.2">
      <c r="A1354" s="8"/>
      <c r="B1354" s="170">
        <f t="shared" si="417"/>
        <v>7.5849999999998596</v>
      </c>
      <c r="C1354" s="170">
        <f t="shared" si="418"/>
        <v>38459178.204523005</v>
      </c>
      <c r="D1354" s="170">
        <f t="shared" si="409"/>
        <v>38459.178204523007</v>
      </c>
      <c r="E1354" s="170">
        <f t="shared" si="410"/>
        <v>-70.947095288045034</v>
      </c>
      <c r="F1354" s="170">
        <f t="shared" si="411"/>
        <v>-268.30204167397625</v>
      </c>
      <c r="G1354" s="170">
        <f t="shared" si="412"/>
        <v>-47.218145660870583</v>
      </c>
      <c r="H1354" s="170">
        <f t="shared" si="413"/>
        <v>90.237104716520292</v>
      </c>
      <c r="I1354" s="170">
        <f t="shared" si="414"/>
        <v>-118.16524094891562</v>
      </c>
      <c r="J1354" s="170">
        <f t="shared" si="415"/>
        <v>-178.06493695745596</v>
      </c>
      <c r="K1354" s="170" t="str">
        <f t="shared" si="401"/>
        <v>1+384.308701273228i</v>
      </c>
      <c r="L1354" s="170" t="str">
        <f t="shared" si="402"/>
        <v>1-56.0074072858409i</v>
      </c>
      <c r="M1354" s="170" t="str">
        <f t="shared" si="419"/>
        <v>21525.1339557022+328.301293987387i</v>
      </c>
      <c r="N1354" s="170" t="str">
        <f t="shared" si="403"/>
        <v>1+367388.168482007i</v>
      </c>
      <c r="O1354" s="170" t="str">
        <f t="shared" si="404"/>
        <v>-37364.2203400635+537.387826625473i</v>
      </c>
      <c r="P1354" s="170" t="str">
        <f t="shared" si="420"/>
        <v>-197467293.608799-13727171940.1063i</v>
      </c>
      <c r="Q1354" s="170" t="str">
        <f t="shared" si="405"/>
        <v>-8.40206543994715E-06+0.000283435668366237i</v>
      </c>
      <c r="R1354" s="170" t="str">
        <f t="shared" si="406"/>
        <v>10000-0.504668594275061i</v>
      </c>
      <c r="S1354" s="170" t="str">
        <f t="shared" si="407"/>
        <v>-41.382824730555i</v>
      </c>
      <c r="T1354" s="170" t="str">
        <f t="shared" si="416"/>
        <v>0.171250813566118-41.382107403824i</v>
      </c>
      <c r="U1354" s="170" t="str">
        <f t="shared" si="408"/>
        <v>-0.0000180264014280124+0.00435601130566569i</v>
      </c>
      <c r="V1354" s="170"/>
    </row>
    <row r="1355" spans="1:22" x14ac:dyDescent="0.2">
      <c r="A1355" s="8"/>
      <c r="B1355" s="170">
        <f t="shared" si="417"/>
        <v>7.5899999999998595</v>
      </c>
      <c r="C1355" s="170">
        <f t="shared" si="418"/>
        <v>38904514.499415562</v>
      </c>
      <c r="D1355" s="170">
        <f t="shared" si="409"/>
        <v>38904.514499415563</v>
      </c>
      <c r="E1355" s="170">
        <f t="shared" si="410"/>
        <v>-71.047112308158873</v>
      </c>
      <c r="F1355" s="170">
        <f t="shared" si="411"/>
        <v>-268.32147482244278</v>
      </c>
      <c r="G1355" s="170">
        <f t="shared" si="412"/>
        <v>-47.318143926636367</v>
      </c>
      <c r="H1355" s="170">
        <f t="shared" si="413"/>
        <v>90.234390632858094</v>
      </c>
      <c r="I1355" s="170">
        <f t="shared" si="414"/>
        <v>-118.36525623479524</v>
      </c>
      <c r="J1355" s="170">
        <f t="shared" si="415"/>
        <v>-178.08708418958469</v>
      </c>
      <c r="K1355" s="170" t="str">
        <f t="shared" si="401"/>
        <v>1+388.758786301303i</v>
      </c>
      <c r="L1355" s="170" t="str">
        <f t="shared" si="402"/>
        <v>1-56.6559424967228i</v>
      </c>
      <c r="M1355" s="170" t="str">
        <f t="shared" si="419"/>
        <v>22026.4954417824+332.10284380458i</v>
      </c>
      <c r="N1355" s="170" t="str">
        <f t="shared" si="403"/>
        <v>1+371642.322974573i</v>
      </c>
      <c r="O1355" s="170" t="str">
        <f t="shared" si="404"/>
        <v>-38234.5681290134+543.610484383709i</v>
      </c>
      <c r="P1355" s="170" t="str">
        <f t="shared" si="420"/>
        <v>-202066897.777823-14209583173.7856i</v>
      </c>
      <c r="Q1355" s="170" t="str">
        <f t="shared" si="405"/>
        <v>-8.21083809587472E-06+0.000280193459068072i</v>
      </c>
      <c r="R1355" s="170" t="str">
        <f t="shared" si="406"/>
        <v>10000-0.498891700646778i</v>
      </c>
      <c r="S1355" s="170" t="str">
        <f t="shared" si="407"/>
        <v>-40.9091194530358i</v>
      </c>
      <c r="T1355" s="170" t="str">
        <f t="shared" si="416"/>
        <v>0.167352735973124-40.90842647864i</v>
      </c>
      <c r="U1355" s="170" t="str">
        <f t="shared" si="408"/>
        <v>-0.0000176160774708552+0.00430615015564632i</v>
      </c>
      <c r="V1355" s="170"/>
    </row>
    <row r="1356" spans="1:22" x14ac:dyDescent="0.2">
      <c r="A1356" s="8"/>
      <c r="B1356" s="170">
        <f t="shared" si="417"/>
        <v>7.5949999999998594</v>
      </c>
      <c r="C1356" s="170">
        <f t="shared" si="418"/>
        <v>39355007.545565106</v>
      </c>
      <c r="D1356" s="170">
        <f t="shared" si="409"/>
        <v>39355.007545565109</v>
      </c>
      <c r="E1356" s="170">
        <f t="shared" si="410"/>
        <v>-71.147128941020696</v>
      </c>
      <c r="F1356" s="170">
        <f t="shared" si="411"/>
        <v>-268.34068563078324</v>
      </c>
      <c r="G1356" s="170">
        <f t="shared" si="412"/>
        <v>-47.418142231877418</v>
      </c>
      <c r="H1356" s="170">
        <f t="shared" si="413"/>
        <v>90.23170761598243</v>
      </c>
      <c r="I1356" s="170">
        <f t="shared" si="414"/>
        <v>-118.56527117289812</v>
      </c>
      <c r="J1356" s="170">
        <f t="shared" si="415"/>
        <v>-178.10897801480081</v>
      </c>
      <c r="K1356" s="170" t="str">
        <f t="shared" si="401"/>
        <v>1+393.260400885412i</v>
      </c>
      <c r="L1356" s="170" t="str">
        <f t="shared" si="402"/>
        <v>1-57.311987391415i</v>
      </c>
      <c r="M1356" s="170" t="str">
        <f t="shared" si="419"/>
        <v>22539.5351370875+335.948413493997i</v>
      </c>
      <c r="N1356" s="170" t="str">
        <f t="shared" si="403"/>
        <v>1+375945.738254499i</v>
      </c>
      <c r="O1356" s="170" t="str">
        <f t="shared" si="404"/>
        <v>-39125.1889222929+549.905197122831i</v>
      </c>
      <c r="P1356" s="170" t="str">
        <f t="shared" si="420"/>
        <v>-206773640.491251-14708947483.833i</v>
      </c>
      <c r="Q1356" s="170" t="str">
        <f t="shared" si="405"/>
        <v>-8.02396240187713E-06+0.000276988286594957i</v>
      </c>
      <c r="R1356" s="170" t="str">
        <f t="shared" si="406"/>
        <v>10000-0.493180934573035i</v>
      </c>
      <c r="S1356" s="170" t="str">
        <f t="shared" si="407"/>
        <v>-40.440836634989i</v>
      </c>
      <c r="T1356" s="170" t="str">
        <f t="shared" si="416"/>
        <v>0.163543386450952-40.4401671862036i</v>
      </c>
      <c r="U1356" s="170" t="str">
        <f t="shared" si="408"/>
        <v>-0.0000172150933106265+0.00425685970381091i</v>
      </c>
      <c r="V1356" s="170"/>
    </row>
    <row r="1357" spans="1:22" x14ac:dyDescent="0.2">
      <c r="A1357" s="8"/>
      <c r="B1357" s="170">
        <f t="shared" si="417"/>
        <v>7.5999999999998593</v>
      </c>
      <c r="C1357" s="170">
        <f t="shared" si="418"/>
        <v>39810717.055336937</v>
      </c>
      <c r="D1357" s="170">
        <f t="shared" si="409"/>
        <v>39810.717055336936</v>
      </c>
      <c r="E1357" s="170">
        <f t="shared" si="410"/>
        <v>-71.247145195437326</v>
      </c>
      <c r="F1357" s="170">
        <f t="shared" si="411"/>
        <v>-268.35967664039521</v>
      </c>
      <c r="G1357" s="170">
        <f t="shared" si="412"/>
        <v>-47.51814057569532</v>
      </c>
      <c r="H1357" s="170">
        <f t="shared" si="413"/>
        <v>90.229055310311139</v>
      </c>
      <c r="I1357" s="170">
        <f t="shared" si="414"/>
        <v>-118.76528577113265</v>
      </c>
      <c r="J1357" s="170">
        <f t="shared" si="415"/>
        <v>-178.13062133008407</v>
      </c>
      <c r="K1357" s="170" t="str">
        <f t="shared" si="401"/>
        <v>1+397.814141709694i</v>
      </c>
      <c r="L1357" s="170" t="str">
        <f t="shared" si="402"/>
        <v>1-57.9756289279578i</v>
      </c>
      <c r="M1357" s="170" t="str">
        <f t="shared" si="419"/>
        <v>23064.5250620552+339.838512781736i</v>
      </c>
      <c r="N1357" s="170" t="str">
        <f t="shared" si="403"/>
        <v>1+380298.984734821i</v>
      </c>
      <c r="O1357" s="170" t="str">
        <f t="shared" si="404"/>
        <v>-40036.5549388352+556.272799200195i</v>
      </c>
      <c r="P1357" s="170" t="str">
        <f t="shared" si="420"/>
        <v>-211590017.32637-15225860639.2461i</v>
      </c>
      <c r="Q1357" s="170" t="str">
        <f t="shared" si="405"/>
        <v>-7.84133935700977E-06+0.000273819729584062i</v>
      </c>
      <c r="R1357" s="170" t="str">
        <f t="shared" si="406"/>
        <v>10000-0.487535539097975i</v>
      </c>
      <c r="S1357" s="170" t="str">
        <f t="shared" si="407"/>
        <v>-39.9779142060339i</v>
      </c>
      <c r="T1357" s="170" t="str">
        <f t="shared" si="416"/>
        <v>0.159820745437512-39.9772674841996i</v>
      </c>
      <c r="U1357" s="170" t="str">
        <f t="shared" si="408"/>
        <v>-0.0000168232363618434+0.00420813341938944i</v>
      </c>
      <c r="V1357" s="170"/>
    </row>
    <row r="1358" spans="1:22" x14ac:dyDescent="0.2">
      <c r="A1358" s="8"/>
      <c r="B1358" s="170">
        <f t="shared" si="417"/>
        <v>7.6049999999998592</v>
      </c>
      <c r="C1358" s="170">
        <f t="shared" si="418"/>
        <v>40271703.432532966</v>
      </c>
      <c r="D1358" s="170">
        <f t="shared" si="409"/>
        <v>40271.703432532966</v>
      </c>
      <c r="E1358" s="170">
        <f t="shared" si="410"/>
        <v>-71.347161080016022</v>
      </c>
      <c r="F1358" s="170">
        <f t="shared" si="411"/>
        <v>-268.37845036371095</v>
      </c>
      <c r="G1358" s="170">
        <f t="shared" si="412"/>
        <v>-47.618138957211855</v>
      </c>
      <c r="H1358" s="170">
        <f t="shared" si="413"/>
        <v>90.226433364331129</v>
      </c>
      <c r="I1358" s="170">
        <f t="shared" si="414"/>
        <v>-118.96530003722788</v>
      </c>
      <c r="J1358" s="170">
        <f t="shared" si="415"/>
        <v>-178.15201699937984</v>
      </c>
      <c r="K1358" s="170" t="str">
        <f t="shared" si="401"/>
        <v>1+402.420612367562i</v>
      </c>
      <c r="L1358" s="170" t="str">
        <f t="shared" si="402"/>
        <v>1-58.6469550713179i</v>
      </c>
      <c r="M1358" s="170" t="str">
        <f t="shared" si="419"/>
        <v>23601.7435732926+343.773657296244i</v>
      </c>
      <c r="N1358" s="170" t="str">
        <f t="shared" si="403"/>
        <v>1+384702.639433644i</v>
      </c>
      <c r="O1358" s="170" t="str">
        <f t="shared" si="404"/>
        <v>-40969.1493969656+562.71413463456i</v>
      </c>
      <c r="P1358" s="170" t="str">
        <f t="shared" si="420"/>
        <v>-216518581.989931-15760939345.6498i</v>
      </c>
      <c r="Q1358" s="170" t="str">
        <f t="shared" si="405"/>
        <v>-0.0000076628722114029+0.000270687371407814i</v>
      </c>
      <c r="R1358" s="170" t="str">
        <f t="shared" si="406"/>
        <v>10000-0.481954765930542i</v>
      </c>
      <c r="S1358" s="170" t="str">
        <f t="shared" si="407"/>
        <v>-39.5202908063045i</v>
      </c>
      <c r="T1358" s="170" t="str">
        <f t="shared" si="416"/>
        <v>0.156182839335474-39.5196660398752i</v>
      </c>
      <c r="U1358" s="170" t="str">
        <f t="shared" si="408"/>
        <v>-0.0000164402988774183+0.00415996484630266i</v>
      </c>
      <c r="V1358" s="170"/>
    </row>
    <row r="1359" spans="1:22" x14ac:dyDescent="0.2">
      <c r="A1359" s="8"/>
      <c r="B1359" s="170">
        <f t="shared" si="417"/>
        <v>7.6099999999998591</v>
      </c>
      <c r="C1359" s="170">
        <f t="shared" si="418"/>
        <v>40738027.780398183</v>
      </c>
      <c r="D1359" s="170">
        <f t="shared" si="409"/>
        <v>40738.027780398181</v>
      </c>
      <c r="E1359" s="170">
        <f t="shared" si="410"/>
        <v>-71.447176603168231</v>
      </c>
      <c r="F1359" s="170">
        <f t="shared" si="411"/>
        <v>-268.39700928452464</v>
      </c>
      <c r="G1359" s="170">
        <f t="shared" si="412"/>
        <v>-47.71813737556905</v>
      </c>
      <c r="H1359" s="170">
        <f t="shared" si="413"/>
        <v>90.223841430551857</v>
      </c>
      <c r="I1359" s="170">
        <f t="shared" si="414"/>
        <v>-119.16531397873729</v>
      </c>
      <c r="J1359" s="170">
        <f t="shared" si="415"/>
        <v>-178.17316785397279</v>
      </c>
      <c r="K1359" s="170" t="str">
        <f t="shared" si="401"/>
        <v>1+407.080423441713i</v>
      </c>
      <c r="L1359" s="170" t="str">
        <f t="shared" si="402"/>
        <v>1-59.3260548050486i</v>
      </c>
      <c r="M1359" s="170" t="str">
        <f t="shared" si="419"/>
        <v>24151.4755111655+347.754368636664i</v>
      </c>
      <c r="N1359" s="170" t="str">
        <f t="shared" si="403"/>
        <v>1+389157.286050628i</v>
      </c>
      <c r="O1359" s="170" t="str">
        <f t="shared" si="404"/>
        <v>-41923.4667706106+569.230057217959i</v>
      </c>
      <c r="P1359" s="170" t="str">
        <f t="shared" si="420"/>
        <v>-221561947.672155-16314821981.0544i</v>
      </c>
      <c r="Q1359" s="170" t="str">
        <f t="shared" si="405"/>
        <v>-7.48846641513223E-06+0.000267590800122705i</v>
      </c>
      <c r="R1359" s="170" t="str">
        <f t="shared" si="406"/>
        <v>10000-0.476437875345298i</v>
      </c>
      <c r="S1359" s="170" t="str">
        <f t="shared" si="407"/>
        <v>-39.0679057783144i</v>
      </c>
      <c r="T1359" s="170" t="str">
        <f t="shared" si="416"/>
        <v>0.152627739466242-39.0673022219363i</v>
      </c>
      <c r="U1359" s="170" t="str">
        <f t="shared" si="408"/>
        <v>-0.0000160660778385518+0.00411234760230909i</v>
      </c>
      <c r="V1359" s="170"/>
    </row>
    <row r="1360" spans="1:22" x14ac:dyDescent="0.2">
      <c r="A1360" s="8"/>
      <c r="B1360" s="170">
        <f t="shared" si="417"/>
        <v>7.614999999999859</v>
      </c>
      <c r="C1360" s="170">
        <f t="shared" si="418"/>
        <v>41209751.909719773</v>
      </c>
      <c r="D1360" s="170">
        <f t="shared" si="409"/>
        <v>41209.751909719773</v>
      </c>
      <c r="E1360" s="170">
        <f t="shared" si="410"/>
        <v>-71.547191773114122</v>
      </c>
      <c r="F1360" s="170">
        <f t="shared" si="411"/>
        <v>-268.41535585831627</v>
      </c>
      <c r="G1360" s="170">
        <f t="shared" si="412"/>
        <v>-47.81813582992821</v>
      </c>
      <c r="H1360" s="170">
        <f t="shared" si="413"/>
        <v>90.221279165459336</v>
      </c>
      <c r="I1360" s="170">
        <f t="shared" si="414"/>
        <v>-119.36532760304233</v>
      </c>
      <c r="J1360" s="170">
        <f t="shared" si="415"/>
        <v>-178.19407669285692</v>
      </c>
      <c r="K1360" s="170" t="str">
        <f t="shared" si="401"/>
        <v>1+411.794192585056i</v>
      </c>
      <c r="L1360" s="170" t="str">
        <f t="shared" si="402"/>
        <v>1-60.0130181430839i</v>
      </c>
      <c r="M1360" s="170" t="str">
        <f t="shared" si="419"/>
        <v>24714.0123508236+351.781174441972i</v>
      </c>
      <c r="N1360" s="170" t="str">
        <f t="shared" si="403"/>
        <v>1+393663.515044357i</v>
      </c>
      <c r="O1360" s="170" t="str">
        <f t="shared" si="404"/>
        <v>-42900.0130514729+575.821430628874i</v>
      </c>
      <c r="P1360" s="170" t="str">
        <f t="shared" si="420"/>
        <v>-226722788.432284-16888169357.4702i</v>
      </c>
      <c r="Q1360" s="170" t="str">
        <f t="shared" si="405"/>
        <v>-7.31802956824774E-06+0.000264529608418553i</v>
      </c>
      <c r="R1360" s="170" t="str">
        <f t="shared" si="406"/>
        <v>10000-0.470984136084372i</v>
      </c>
      <c r="S1360" s="170" t="str">
        <f t="shared" si="407"/>
        <v>-38.6206991589185i</v>
      </c>
      <c r="T1360" s="170" t="str">
        <f t="shared" si="416"/>
        <v>0.149153561047754-38.6201160925414i</v>
      </c>
      <c r="U1360" s="170" t="str">
        <f t="shared" si="408"/>
        <v>-0.000015700374847132+0.00406527537816226i</v>
      </c>
      <c r="V1360" s="170"/>
    </row>
    <row r="1361" spans="1:22" x14ac:dyDescent="0.2">
      <c r="A1361" s="8"/>
      <c r="B1361" s="170">
        <f t="shared" si="417"/>
        <v>7.6199999999998589</v>
      </c>
      <c r="C1361" s="170">
        <f t="shared" si="418"/>
        <v>41686938.347019993</v>
      </c>
      <c r="D1361" s="170">
        <f t="shared" si="409"/>
        <v>41686.93834701999</v>
      </c>
      <c r="E1361" s="170">
        <f t="shared" si="410"/>
        <v>-71.647206597887362</v>
      </c>
      <c r="F1361" s="170">
        <f t="shared" si="411"/>
        <v>-268.4334925125716</v>
      </c>
      <c r="G1361" s="170">
        <f t="shared" si="412"/>
        <v>-47.9181343194699</v>
      </c>
      <c r="H1361" s="170">
        <f t="shared" si="413"/>
        <v>90.218746229470611</v>
      </c>
      <c r="I1361" s="170">
        <f t="shared" si="414"/>
        <v>-119.56534091735726</v>
      </c>
      <c r="J1361" s="170">
        <f t="shared" si="415"/>
        <v>-178.21474628310099</v>
      </c>
      <c r="K1361" s="170" t="str">
        <f t="shared" si="401"/>
        <v>1+416.562544602585i</v>
      </c>
      <c r="L1361" s="170" t="str">
        <f t="shared" si="402"/>
        <v>1-60.70793614167i</v>
      </c>
      <c r="M1361" s="170" t="str">
        <f t="shared" si="419"/>
        <v>25289.6523567453+355.854608460915i</v>
      </c>
      <c r="N1361" s="170" t="str">
        <f t="shared" si="403"/>
        <v>1+398221.923710603i</v>
      </c>
      <c r="O1361" s="170" t="str">
        <f t="shared" si="404"/>
        <v>-43899.3060173172+582.489128546708i</v>
      </c>
      <c r="P1361" s="170" t="str">
        <f t="shared" si="420"/>
        <v>-232003840.6164-17481665509.2874i</v>
      </c>
      <c r="Q1361" s="170" t="str">
        <f t="shared" si="405"/>
        <v>-7.15147137193505E-06+0.000261503393568242i</v>
      </c>
      <c r="R1361" s="170" t="str">
        <f t="shared" si="406"/>
        <v>10000-0.465592825260532i</v>
      </c>
      <c r="S1361" s="170" t="str">
        <f t="shared" si="407"/>
        <v>-38.1786116713637i</v>
      </c>
      <c r="T1361" s="170" t="str">
        <f t="shared" si="416"/>
        <v>0.145758462195513-38.1780483993817i</v>
      </c>
      <c r="U1361" s="170" t="str">
        <f t="shared" si="408"/>
        <v>-0.0000153429960205803+0.00401874193677703i</v>
      </c>
      <c r="V1361" s="170"/>
    </row>
    <row r="1362" spans="1:22" x14ac:dyDescent="0.2">
      <c r="A1362" s="8"/>
      <c r="B1362" s="170">
        <f t="shared" si="417"/>
        <v>7.6249999999998588</v>
      </c>
      <c r="C1362" s="170">
        <f t="shared" si="418"/>
        <v>42169650.342844516</v>
      </c>
      <c r="D1362" s="170">
        <f t="shared" si="409"/>
        <v>42169.650342844514</v>
      </c>
      <c r="E1362" s="170">
        <f t="shared" si="410"/>
        <v>-71.747221085338595</v>
      </c>
      <c r="F1362" s="170">
        <f t="shared" si="411"/>
        <v>-268.45142164709881</v>
      </c>
      <c r="G1362" s="170">
        <f t="shared" si="412"/>
        <v>-48.01813284339336</v>
      </c>
      <c r="H1362" s="170">
        <f t="shared" si="413"/>
        <v>90.216242286888829</v>
      </c>
      <c r="I1362" s="170">
        <f t="shared" si="414"/>
        <v>-119.76535392873195</v>
      </c>
      <c r="J1362" s="170">
        <f t="shared" si="415"/>
        <v>-178.23517936021</v>
      </c>
      <c r="K1362" s="170" t="str">
        <f t="shared" si="401"/>
        <v>1+421.386111534198i</v>
      </c>
      <c r="L1362" s="170" t="str">
        <f t="shared" si="402"/>
        <v>1-61.4109009114353i</v>
      </c>
      <c r="M1362" s="170" t="str">
        <f t="shared" si="419"/>
        <v>25878.7007408817+359.975210622763i</v>
      </c>
      <c r="N1362" s="170" t="str">
        <f t="shared" si="403"/>
        <v>1+402833.116261498i</v>
      </c>
      <c r="O1362" s="170" t="str">
        <f t="shared" si="404"/>
        <v>-44921.8755065013+589.234034767603i</v>
      </c>
      <c r="P1362" s="170" t="str">
        <f t="shared" si="420"/>
        <v>-237407904.308276-18096018509.3609i</v>
      </c>
      <c r="Q1362" s="170" t="str">
        <f t="shared" si="405"/>
        <v>-6.98870358078451E-06+0.000258511757377971i</v>
      </c>
      <c r="R1362" s="170" t="str">
        <f t="shared" si="406"/>
        <v>10000-0.460263228261367i</v>
      </c>
      <c r="S1362" s="170" t="str">
        <f t="shared" si="407"/>
        <v>-37.7415847174321i</v>
      </c>
      <c r="T1362" s="170" t="str">
        <f t="shared" si="416"/>
        <v>0.142440642946366-37.7410405678538i</v>
      </c>
      <c r="U1362" s="170" t="str">
        <f t="shared" si="408"/>
        <v>-0.0000149937518890912+0.00397274111240567i</v>
      </c>
      <c r="V1362" s="170"/>
    </row>
    <row r="1363" spans="1:22" x14ac:dyDescent="0.2">
      <c r="A1363" s="8"/>
      <c r="B1363" s="170">
        <f t="shared" si="417"/>
        <v>7.6299999999998587</v>
      </c>
      <c r="C1363" s="170">
        <f t="shared" si="418"/>
        <v>42657951.880145393</v>
      </c>
      <c r="D1363" s="170">
        <f t="shared" si="409"/>
        <v>42657.951880145396</v>
      </c>
      <c r="E1363" s="170">
        <f t="shared" si="410"/>
        <v>-71.847235243140631</v>
      </c>
      <c r="F1363" s="170">
        <f t="shared" si="411"/>
        <v>-268.4691456343416</v>
      </c>
      <c r="G1363" s="170">
        <f t="shared" si="412"/>
        <v>-48.118131400915956</v>
      </c>
      <c r="H1363" s="170">
        <f t="shared" si="413"/>
        <v>90.213767005858813</v>
      </c>
      <c r="I1363" s="170">
        <f t="shared" si="414"/>
        <v>-119.96536664405659</v>
      </c>
      <c r="J1363" s="170">
        <f t="shared" si="415"/>
        <v>-178.25537862848279</v>
      </c>
      <c r="K1363" s="170" t="str">
        <f t="shared" si="401"/>
        <v>1+426.265532738465i</v>
      </c>
      <c r="L1363" s="170" t="str">
        <f t="shared" si="402"/>
        <v>1-62.1220056295984i</v>
      </c>
      <c r="M1363" s="170" t="str">
        <f t="shared" si="419"/>
        <v>26481.4698244827+364.143527108867i</v>
      </c>
      <c r="N1363" s="170" t="str">
        <f t="shared" si="403"/>
        <v>1+407497.703905621i</v>
      </c>
      <c r="O1363" s="170" t="str">
        <f t="shared" si="404"/>
        <v>-45968.2636989035+596.05704332157i</v>
      </c>
      <c r="P1363" s="170" t="str">
        <f t="shared" si="420"/>
        <v>-242937844.814012-18731961313.7742i</v>
      </c>
      <c r="Q1363" s="170" t="str">
        <f t="shared" si="405"/>
        <v>-6.82963995614161E-06+0.000255554306137935i</v>
      </c>
      <c r="R1363" s="170" t="str">
        <f t="shared" si="406"/>
        <v>10000-0.454994638654566i</v>
      </c>
      <c r="S1363" s="170" t="str">
        <f t="shared" si="407"/>
        <v>-37.3095603696745i</v>
      </c>
      <c r="T1363" s="170" t="str">
        <f t="shared" si="416"/>
        <v>0.139198344304484-37.3090346933214i</v>
      </c>
      <c r="U1363" s="170" t="str">
        <f t="shared" si="408"/>
        <v>-0.0000146524572952089+0.00392726680982331i</v>
      </c>
      <c r="V1363" s="170"/>
    </row>
    <row r="1364" spans="1:22" x14ac:dyDescent="0.2">
      <c r="A1364" s="8"/>
      <c r="B1364" s="170">
        <f t="shared" si="417"/>
        <v>7.6349999999998586</v>
      </c>
      <c r="C1364" s="170">
        <f t="shared" si="418"/>
        <v>43151907.682762489</v>
      </c>
      <c r="D1364" s="170">
        <f t="shared" si="409"/>
        <v>43151.907682762489</v>
      </c>
      <c r="E1364" s="170">
        <f t="shared" si="410"/>
        <v>-71.947249078791359</v>
      </c>
      <c r="F1364" s="170">
        <f t="shared" si="411"/>
        <v>-268.48666681968876</v>
      </c>
      <c r="G1364" s="170">
        <f t="shared" si="412"/>
        <v>-48.218129991272875</v>
      </c>
      <c r="H1364" s="170">
        <f t="shared" si="413"/>
        <v>90.211320058323039</v>
      </c>
      <c r="I1364" s="170">
        <f t="shared" si="414"/>
        <v>-120.16537907006423</v>
      </c>
      <c r="J1364" s="170">
        <f t="shared" si="415"/>
        <v>-178.27534676136571</v>
      </c>
      <c r="K1364" s="170" t="str">
        <f t="shared" si="401"/>
        <v>1+431.201454977381i</v>
      </c>
      <c r="L1364" s="170" t="str">
        <f t="shared" si="402"/>
        <v>1-62.8413445523195i</v>
      </c>
      <c r="M1364" s="170" t="str">
        <f t="shared" si="419"/>
        <v>27098.2792036951+368.360110425062i</v>
      </c>
      <c r="N1364" s="170" t="str">
        <f t="shared" si="403"/>
        <v>1+412216.30492901i</v>
      </c>
      <c r="O1364" s="170" t="str">
        <f t="shared" si="404"/>
        <v>-47039.0254033938+602.959058591002i</v>
      </c>
      <c r="P1364" s="170" t="str">
        <f t="shared" si="420"/>
        <v>-248596594.181261-19390252636.2898i</v>
      </c>
      <c r="Q1364" s="170" t="str">
        <f t="shared" si="405"/>
        <v>-6.67419622051628E-06+0.000252630650573541i</v>
      </c>
      <c r="R1364" s="170" t="str">
        <f t="shared" si="406"/>
        <v>10000-0.449786358094287i</v>
      </c>
      <c r="S1364" s="170" t="str">
        <f t="shared" si="407"/>
        <v>-36.8824813637316i</v>
      </c>
      <c r="T1364" s="170" t="str">
        <f t="shared" si="416"/>
        <v>0.13602984730905-36.8819735334638i</v>
      </c>
      <c r="U1364" s="170" t="str">
        <f t="shared" si="408"/>
        <v>-0.0000143189312956895+0.00388231300352251i</v>
      </c>
      <c r="V1364" s="170"/>
    </row>
    <row r="1365" spans="1:22" x14ac:dyDescent="0.2">
      <c r="A1365" s="8"/>
      <c r="B1365" s="170">
        <f t="shared" si="417"/>
        <v>7.6399999999998585</v>
      </c>
      <c r="C1365" s="170">
        <f t="shared" si="418"/>
        <v>43651583.224002399</v>
      </c>
      <c r="D1365" s="170">
        <f t="shared" si="409"/>
        <v>43651.583224002396</v>
      </c>
      <c r="E1365" s="170">
        <f t="shared" si="410"/>
        <v>-72.047262599618534</v>
      </c>
      <c r="F1365" s="170">
        <f t="shared" si="411"/>
        <v>-268.50398752178063</v>
      </c>
      <c r="G1365" s="170">
        <f t="shared" si="412"/>
        <v>-48.318128613716731</v>
      </c>
      <c r="H1365" s="170">
        <f t="shared" si="413"/>
        <v>90.208901119978322</v>
      </c>
      <c r="I1365" s="170">
        <f t="shared" si="414"/>
        <v>-120.36539121333527</v>
      </c>
      <c r="J1365" s="170">
        <f t="shared" si="415"/>
        <v>-178.29508640180231</v>
      </c>
      <c r="K1365" s="170" t="str">
        <f t="shared" si="401"/>
        <v>1+436.194532502093i</v>
      </c>
      <c r="L1365" s="170" t="str">
        <f t="shared" si="402"/>
        <v>1-63.5690130271936i</v>
      </c>
      <c r="M1365" s="170" t="str">
        <f t="shared" si="419"/>
        <v>27729.4559190162+372.625519474899i</v>
      </c>
      <c r="N1365" s="170" t="str">
        <f t="shared" si="403"/>
        <v>1+416989.54477712i</v>
      </c>
      <c r="O1365" s="170" t="str">
        <f t="shared" si="404"/>
        <v>-48134.7283520018+609.940995430548i</v>
      </c>
      <c r="P1365" s="170" t="str">
        <f t="shared" si="420"/>
        <v>-254387152.75384-20071677853.5306i</v>
      </c>
      <c r="Q1365" s="170" t="str">
        <f t="shared" si="405"/>
        <v>-6.52229001302472E-06+0.000249740405797044i</v>
      </c>
      <c r="R1365" s="170" t="str">
        <f t="shared" si="406"/>
        <v>10000-0.444637696228581i</v>
      </c>
      <c r="S1365" s="170" t="str">
        <f t="shared" si="407"/>
        <v>-36.4602910907437i</v>
      </c>
      <c r="T1365" s="170" t="str">
        <f t="shared" si="416"/>
        <v>0.132933472123156-36.4598005007115i</v>
      </c>
      <c r="U1365" s="170" t="str">
        <f t="shared" si="408"/>
        <v>-0.0000139929970655954+0.00383787373691701i</v>
      </c>
      <c r="V1365" s="170"/>
    </row>
    <row r="1366" spans="1:22" x14ac:dyDescent="0.2">
      <c r="A1366" s="8"/>
      <c r="B1366" s="170">
        <f t="shared" si="417"/>
        <v>7.6449999999998584</v>
      </c>
      <c r="C1366" s="170">
        <f t="shared" si="418"/>
        <v>44157044.735316887</v>
      </c>
      <c r="D1366" s="170">
        <f t="shared" si="409"/>
        <v>44157.044735316886</v>
      </c>
      <c r="E1366" s="170">
        <f t="shared" si="410"/>
        <v>-72.147275812783221</v>
      </c>
      <c r="F1366" s="170">
        <f t="shared" si="411"/>
        <v>-268.52111003281163</v>
      </c>
      <c r="G1366" s="170">
        <f t="shared" si="412"/>
        <v>-48.418127267517185</v>
      </c>
      <c r="H1366" s="170">
        <f t="shared" si="413"/>
        <v>90.206509870232793</v>
      </c>
      <c r="I1366" s="170">
        <f t="shared" si="414"/>
        <v>-120.5654030803004</v>
      </c>
      <c r="J1366" s="170">
        <f t="shared" si="415"/>
        <v>-178.31460016257884</v>
      </c>
      <c r="K1366" s="170" t="str">
        <f t="shared" si="401"/>
        <v>1+441.245427139619i</v>
      </c>
      <c r="L1366" s="170" t="str">
        <f t="shared" si="402"/>
        <v>1-64.3051075058888i</v>
      </c>
      <c r="M1366" s="170" t="str">
        <f t="shared" si="419"/>
        <v>28375.334628695+376.94031963373i</v>
      </c>
      <c r="N1366" s="170" t="str">
        <f t="shared" si="403"/>
        <v>1+421818.056137722i</v>
      </c>
      <c r="O1366" s="170" t="str">
        <f t="shared" si="404"/>
        <v>-49255.9535009334+617.003779288373i</v>
      </c>
      <c r="P1366" s="170" t="str">
        <f t="shared" si="420"/>
        <v>-260312590.762551-20777049941.97i</v>
      </c>
      <c r="Q1366" s="170" t="str">
        <f t="shared" si="405"/>
        <v>-6.37384084584299E-06+0.000246883191259687i</v>
      </c>
      <c r="R1366" s="170" t="str">
        <f t="shared" si="406"/>
        <v>10000-0.439547970607897i</v>
      </c>
      <c r="S1366" s="170" t="str">
        <f t="shared" si="407"/>
        <v>-36.0429335898475i</v>
      </c>
      <c r="T1366" s="170" t="str">
        <f t="shared" si="416"/>
        <v>0.129907577143439-36.0424596547687i</v>
      </c>
      <c r="U1366" s="170" t="str">
        <f t="shared" si="408"/>
        <v>-0.0000136744818045725+0.00379394312155461i</v>
      </c>
      <c r="V1366" s="170"/>
    </row>
    <row r="1367" spans="1:22" x14ac:dyDescent="0.2">
      <c r="A1367" s="8"/>
      <c r="B1367" s="170">
        <f t="shared" si="417"/>
        <v>7.6499999999998582</v>
      </c>
      <c r="C1367" s="170">
        <f t="shared" si="418"/>
        <v>44668359.215081781</v>
      </c>
      <c r="D1367" s="170">
        <f t="shared" si="409"/>
        <v>44668.359215081779</v>
      </c>
      <c r="E1367" s="170">
        <f t="shared" si="410"/>
        <v>-72.247288725283653</v>
      </c>
      <c r="F1367" s="170">
        <f t="shared" si="411"/>
        <v>-268.53803661882995</v>
      </c>
      <c r="G1367" s="170">
        <f t="shared" si="412"/>
        <v>-48.518125951960457</v>
      </c>
      <c r="H1367" s="170">
        <f t="shared" si="413"/>
        <v>90.204145992163404</v>
      </c>
      <c r="I1367" s="170">
        <f t="shared" si="414"/>
        <v>-120.76541467724411</v>
      </c>
      <c r="J1367" s="170">
        <f t="shared" si="415"/>
        <v>-178.33389062666654</v>
      </c>
      <c r="K1367" s="170" t="str">
        <f t="shared" si="401"/>
        <v>1+446.354808380572i</v>
      </c>
      <c r="L1367" s="170" t="str">
        <f t="shared" si="402"/>
        <v>1-65.0497255569312i</v>
      </c>
      <c r="M1367" s="170" t="str">
        <f t="shared" si="419"/>
        <v>29036.2577861728+381.305082823641i</v>
      </c>
      <c r="N1367" s="170" t="str">
        <f t="shared" si="403"/>
        <v>1+426702.479024768i</v>
      </c>
      <c r="O1367" s="170" t="str">
        <f t="shared" si="404"/>
        <v>-50403.295338604+624.148346328827i</v>
      </c>
      <c r="P1367" s="170" t="str">
        <f t="shared" si="420"/>
        <v>-266376049.953059-21507210447.8515i</v>
      </c>
      <c r="Q1367" s="170" t="str">
        <f t="shared" si="405"/>
        <v>-6.22877006164689E-06+0.000244058630704297i</v>
      </c>
      <c r="R1367" s="170" t="str">
        <f t="shared" si="406"/>
        <v>10000-0.434516506594613i</v>
      </c>
      <c r="S1367" s="170" t="str">
        <f t="shared" si="407"/>
        <v>-35.6303535407583i</v>
      </c>
      <c r="T1367" s="170" t="str">
        <f t="shared" si="416"/>
        <v>0.126950558129959-35.6298956952202i</v>
      </c>
      <c r="U1367" s="170" t="str">
        <f t="shared" si="408"/>
        <v>-0.0000133632166452589+0.00375051533633897i</v>
      </c>
      <c r="V1367" s="170"/>
    </row>
    <row r="1368" spans="1:22" x14ac:dyDescent="0.2">
      <c r="A1368" s="8"/>
      <c r="B1368" s="170">
        <f t="shared" si="417"/>
        <v>7.6549999999998581</v>
      </c>
      <c r="C1368" s="170">
        <f t="shared" si="418"/>
        <v>45185594.437477536</v>
      </c>
      <c r="D1368" s="170">
        <f t="shared" si="409"/>
        <v>45185.594437477535</v>
      </c>
      <c r="E1368" s="170">
        <f t="shared" si="410"/>
        <v>-72.347301343959387</v>
      </c>
      <c r="F1368" s="170">
        <f t="shared" si="411"/>
        <v>-268.55476952003363</v>
      </c>
      <c r="G1368" s="170">
        <f t="shared" si="412"/>
        <v>-48.618124666349104</v>
      </c>
      <c r="H1368" s="170">
        <f t="shared" si="413"/>
        <v>90.2018091724741</v>
      </c>
      <c r="I1368" s="170">
        <f t="shared" si="414"/>
        <v>-120.96542601030849</v>
      </c>
      <c r="J1368" s="170">
        <f t="shared" si="415"/>
        <v>-178.35296034755953</v>
      </c>
      <c r="K1368" s="170" t="str">
        <f t="shared" si="401"/>
        <v>1+451.5233534679i</v>
      </c>
      <c r="L1368" s="170" t="str">
        <f t="shared" si="402"/>
        <v>1-65.8029658786366i</v>
      </c>
      <c r="M1368" s="170" t="str">
        <f t="shared" si="419"/>
        <v>29712.5758216558+385.720387589263i</v>
      </c>
      <c r="N1368" s="170" t="str">
        <f t="shared" si="403"/>
        <v>1+431643.460863221i</v>
      </c>
      <c r="O1368" s="170" t="str">
        <f t="shared" si="404"/>
        <v>-51577.3622008428+631.375643556533i</v>
      </c>
      <c r="P1368" s="170" t="str">
        <f t="shared" si="420"/>
        <v>-272580745.251686-22263030491.192i</v>
      </c>
      <c r="Q1368" s="170" t="str">
        <f t="shared" si="405"/>
        <v>-6.08700079201829E-06+0.000241266352118338i</v>
      </c>
      <c r="R1368" s="170" t="str">
        <f t="shared" si="406"/>
        <v>10000-0.429542637273628i</v>
      </c>
      <c r="S1368" s="170" t="str">
        <f t="shared" si="407"/>
        <v>-35.2224962564374i</v>
      </c>
      <c r="T1368" s="170" t="str">
        <f t="shared" si="416"/>
        <v>0.124060847355896-35.2220539542219i</v>
      </c>
      <c r="U1368" s="170" t="str">
        <f t="shared" si="408"/>
        <v>-0.0000130590365637785+0.0037075846267602i</v>
      </c>
      <c r="V1368" s="170"/>
    </row>
    <row r="1369" spans="1:22" x14ac:dyDescent="0.2">
      <c r="A1369" s="8"/>
      <c r="B1369" s="170">
        <f t="shared" si="417"/>
        <v>7.659999999999858</v>
      </c>
      <c r="C1369" s="170">
        <f t="shared" si="418"/>
        <v>45708818.961472631</v>
      </c>
      <c r="D1369" s="170">
        <f t="shared" si="409"/>
        <v>45708.818961472629</v>
      </c>
      <c r="E1369" s="170">
        <f t="shared" si="410"/>
        <v>-72.447313675494001</v>
      </c>
      <c r="F1369" s="170">
        <f t="shared" si="411"/>
        <v>-268.57131095106354</v>
      </c>
      <c r="G1369" s="170">
        <f t="shared" si="412"/>
        <v>-48.718123410001454</v>
      </c>
      <c r="H1369" s="170">
        <f t="shared" si="413"/>
        <v>90.199499101454208</v>
      </c>
      <c r="I1369" s="170">
        <f t="shared" si="414"/>
        <v>-121.16543708549545</v>
      </c>
      <c r="J1369" s="170">
        <f t="shared" si="415"/>
        <v>-178.37181184960934</v>
      </c>
      <c r="K1369" s="170" t="str">
        <f t="shared" si="401"/>
        <v>1+456.751747486658i</v>
      </c>
      <c r="L1369" s="170" t="str">
        <f t="shared" si="402"/>
        <v>1-66.5649283121939i</v>
      </c>
      <c r="M1369" s="170" t="str">
        <f t="shared" si="419"/>
        <v>30404.6473279187+390.186819174464i</v>
      </c>
      <c r="N1369" s="170" t="str">
        <f t="shared" si="403"/>
        <v>1+436641.656574871i</v>
      </c>
      <c r="O1369" s="170" t="str">
        <f t="shared" si="404"/>
        <v>-52778.7765934413+638.68662894191i</v>
      </c>
      <c r="P1369" s="170" t="str">
        <f t="shared" si="420"/>
        <v>-278929966.470009-23045411805.0686i</v>
      </c>
      <c r="Q1369" s="170" t="str">
        <f t="shared" si="405"/>
        <v>-5.94845791679447E-06+0.000238505987687459i</v>
      </c>
      <c r="R1369" s="170" t="str">
        <f t="shared" si="406"/>
        <v>10000-0.424625703363948i</v>
      </c>
      <c r="S1369" s="170" t="str">
        <f t="shared" si="407"/>
        <v>-34.8193076758436i</v>
      </c>
      <c r="T1369" s="170" t="str">
        <f t="shared" si="416"/>
        <v>0.121236912776574-34.8188803892759i</v>
      </c>
      <c r="U1369" s="170" t="str">
        <f t="shared" si="408"/>
        <v>-0.000012761780292271+0.00366514530413431i</v>
      </c>
      <c r="V1369" s="170"/>
    </row>
    <row r="1370" spans="1:22" x14ac:dyDescent="0.2">
      <c r="A1370" s="8"/>
      <c r="B1370" s="170">
        <f t="shared" si="417"/>
        <v>7.6649999999998579</v>
      </c>
      <c r="C1370" s="170">
        <f t="shared" si="418"/>
        <v>46238102.139910981</v>
      </c>
      <c r="D1370" s="170">
        <f t="shared" si="409"/>
        <v>46238.102139910981</v>
      </c>
      <c r="E1370" s="170">
        <f t="shared" si="410"/>
        <v>-72.547325726419345</v>
      </c>
      <c r="F1370" s="170">
        <f t="shared" si="411"/>
        <v>-268.58766310129289</v>
      </c>
      <c r="G1370" s="170">
        <f t="shared" si="412"/>
        <v>-48.818122182251422</v>
      </c>
      <c r="H1370" s="170">
        <f t="shared" si="413"/>
        <v>90.197215472937458</v>
      </c>
      <c r="I1370" s="170">
        <f t="shared" si="414"/>
        <v>-121.36544790867077</v>
      </c>
      <c r="J1370" s="170">
        <f t="shared" si="415"/>
        <v>-178.39044762835545</v>
      </c>
      <c r="K1370" s="170" t="str">
        <f t="shared" si="401"/>
        <v>1+462.040683454808i</v>
      </c>
      <c r="L1370" s="170" t="str">
        <f t="shared" si="402"/>
        <v>1-67.3357138548984i</v>
      </c>
      <c r="M1370" s="170" t="str">
        <f t="shared" si="419"/>
        <v>31112.8392504346+394.70496959991i</v>
      </c>
      <c r="N1370" s="170" t="str">
        <f t="shared" si="403"/>
        <v>1+441697.728665146i</v>
      </c>
      <c r="O1370" s="170" t="str">
        <f t="shared" si="404"/>
        <v>-54008.1755222121+646.082271548152i</v>
      </c>
      <c r="P1370" s="170" t="str">
        <f t="shared" si="420"/>
        <v>-285427080.049159-23855287811.4273i</v>
      </c>
      <c r="Q1370" s="170" t="str">
        <f t="shared" si="405"/>
        <v>-5.81306802433986E-06+0.000235777173749465i</v>
      </c>
      <c r="R1370" s="170" t="str">
        <f t="shared" si="406"/>
        <v>10000-0.41976505313131i</v>
      </c>
      <c r="S1370" s="170" t="str">
        <f t="shared" si="407"/>
        <v>-34.4207343567673i</v>
      </c>
      <c r="T1370" s="170" t="str">
        <f t="shared" si="416"/>
        <v>0.118477257217407-34.4203215760863i</v>
      </c>
      <c r="U1370" s="170" t="str">
        <f t="shared" si="408"/>
        <v>-0.0000124712902334113+0.00362319174485119i</v>
      </c>
      <c r="V1370" s="170"/>
    </row>
    <row r="1371" spans="1:22" x14ac:dyDescent="0.2">
      <c r="A1371" s="8"/>
      <c r="B1371" s="170">
        <f t="shared" si="417"/>
        <v>7.6699999999998578</v>
      </c>
      <c r="C1371" s="170">
        <f t="shared" si="418"/>
        <v>46773514.128704593</v>
      </c>
      <c r="D1371" s="170">
        <f t="shared" si="409"/>
        <v>46773.514128704592</v>
      </c>
      <c r="E1371" s="170">
        <f t="shared" si="410"/>
        <v>-72.647337503118891</v>
      </c>
      <c r="F1371" s="170">
        <f t="shared" si="411"/>
        <v>-268.60382813511359</v>
      </c>
      <c r="G1371" s="170">
        <f t="shared" si="412"/>
        <v>-48.918120982447988</v>
      </c>
      <c r="H1371" s="170">
        <f t="shared" si="413"/>
        <v>90.194957984261492</v>
      </c>
      <c r="I1371" s="170">
        <f t="shared" si="414"/>
        <v>-121.56545848556688</v>
      </c>
      <c r="J1371" s="170">
        <f t="shared" si="415"/>
        <v>-178.4088701508521</v>
      </c>
      <c r="K1371" s="170" t="str">
        <f t="shared" si="401"/>
        <v>1+467.390862415085i</v>
      </c>
      <c r="L1371" s="170" t="str">
        <f t="shared" si="402"/>
        <v>1-68.1154246735388i</v>
      </c>
      <c r="M1371" s="170" t="str">
        <f t="shared" si="419"/>
        <v>31837.5270819351+399.275437741546i</v>
      </c>
      <c r="N1371" s="170" t="str">
        <f t="shared" si="403"/>
        <v>1+446812.347310925i</v>
      </c>
      <c r="O1371" s="170" t="str">
        <f t="shared" si="404"/>
        <v>-55266.210830741+653.563551659675i</v>
      </c>
      <c r="P1371" s="170" t="str">
        <f t="shared" si="420"/>
        <v>-292075530.844755-24693624734.7003i</v>
      </c>
      <c r="Q1371" s="170" t="str">
        <f t="shared" si="405"/>
        <v>-5.68075937271852E-06+0.000233079550748761i</v>
      </c>
      <c r="R1371" s="170" t="str">
        <f t="shared" si="406"/>
        <v>10000-0.414960042301791i</v>
      </c>
      <c r="S1371" s="170" t="str">
        <f t="shared" si="407"/>
        <v>-34.0267234687469i</v>
      </c>
      <c r="T1371" s="170" t="str">
        <f t="shared" si="416"/>
        <v>0.115780417580316-34.026324701497i</v>
      </c>
      <c r="U1371" s="170" t="str">
        <f t="shared" si="408"/>
        <v>-0.0000121874123768754+0.00358171838963127i</v>
      </c>
      <c r="V1371" s="170"/>
    </row>
    <row r="1372" spans="1:22" x14ac:dyDescent="0.2">
      <c r="A1372" s="8"/>
      <c r="B1372" s="170">
        <f t="shared" si="417"/>
        <v>7.6749999999998577</v>
      </c>
      <c r="C1372" s="170">
        <f t="shared" si="418"/>
        <v>47315125.896132641</v>
      </c>
      <c r="D1372" s="170">
        <f t="shared" si="409"/>
        <v>47315.125896132638</v>
      </c>
      <c r="E1372" s="170">
        <f t="shared" si="410"/>
        <v>-72.747349011830778</v>
      </c>
      <c r="F1372" s="170">
        <f t="shared" si="411"/>
        <v>-268.61980819221975</v>
      </c>
      <c r="G1372" s="170">
        <f t="shared" si="412"/>
        <v>-49.018119809955166</v>
      </c>
      <c r="H1372" s="170">
        <f t="shared" si="413"/>
        <v>90.192726336227679</v>
      </c>
      <c r="I1372" s="170">
        <f t="shared" si="414"/>
        <v>-121.76546882178594</v>
      </c>
      <c r="J1372" s="170">
        <f t="shared" si="415"/>
        <v>-178.42708185599207</v>
      </c>
      <c r="K1372" s="170" t="str">
        <f t="shared" si="401"/>
        <v>1+472.802993527915i</v>
      </c>
      <c r="L1372" s="170" t="str">
        <f t="shared" si="402"/>
        <v>1-68.9041641179396i</v>
      </c>
      <c r="M1372" s="170" t="str">
        <f t="shared" si="419"/>
        <v>32579.0950615006+403.898829409975i</v>
      </c>
      <c r="N1372" s="170" t="str">
        <f t="shared" si="403"/>
        <v>1+451986.190449369i</v>
      </c>
      <c r="O1372" s="170" t="str">
        <f t="shared" si="404"/>
        <v>-56553.5495460003+661.131460912055i</v>
      </c>
      <c r="P1372" s="170" t="str">
        <f t="shared" si="420"/>
        <v>-298878843.953412-25561422754.5549i</v>
      </c>
      <c r="Q1372" s="170" t="str">
        <f t="shared" si="405"/>
        <v>-5.55146185174852E-06+0.000230412763191262i</v>
      </c>
      <c r="R1372" s="170" t="str">
        <f t="shared" si="406"/>
        <v>10000-0.410210033976409i</v>
      </c>
      <c r="S1372" s="170" t="str">
        <f t="shared" si="407"/>
        <v>-33.6372227860656i</v>
      </c>
      <c r="T1372" s="170" t="str">
        <f t="shared" si="416"/>
        <v>0.113144964068197-33.6368375565093i</v>
      </c>
      <c r="U1372" s="170" t="str">
        <f t="shared" si="408"/>
        <v>-0.000011909996217705+0.00354071974279046i</v>
      </c>
      <c r="V1372" s="170"/>
    </row>
    <row r="1373" spans="1:22" x14ac:dyDescent="0.2">
      <c r="A1373" s="8"/>
      <c r="B1373" s="170">
        <f t="shared" si="417"/>
        <v>7.6799999999998576</v>
      </c>
      <c r="C1373" s="170">
        <f t="shared" si="418"/>
        <v>47863009.232248247</v>
      </c>
      <c r="D1373" s="170">
        <f t="shared" si="409"/>
        <v>47863.009232248245</v>
      </c>
      <c r="E1373" s="170">
        <f t="shared" si="410"/>
        <v>-72.847360258651406</v>
      </c>
      <c r="F1373" s="170">
        <f t="shared" si="411"/>
        <v>-268.63560538788749</v>
      </c>
      <c r="G1373" s="170">
        <f t="shared" si="412"/>
        <v>-49.118118664151247</v>
      </c>
      <c r="H1373" s="170">
        <f t="shared" si="413"/>
        <v>90.190520233061619</v>
      </c>
      <c r="I1373" s="170">
        <f t="shared" si="414"/>
        <v>-121.96547892280265</v>
      </c>
      <c r="J1373" s="170">
        <f t="shared" si="415"/>
        <v>-178.44508515482588</v>
      </c>
      <c r="K1373" s="170" t="str">
        <f t="shared" si="401"/>
        <v>1+478.277794165415i</v>
      </c>
      <c r="L1373" s="170" t="str">
        <f t="shared" si="402"/>
        <v>1-69.7020367346598i</v>
      </c>
      <c r="M1373" s="170" t="str">
        <f t="shared" si="419"/>
        <v>33337.9363782898+408.575757430755i</v>
      </c>
      <c r="N1373" s="170" t="str">
        <f t="shared" si="403"/>
        <v>1+457219.943867784i</v>
      </c>
      <c r="O1373" s="170" t="str">
        <f t="shared" si="404"/>
        <v>-57870.8742320165+668.787002423466i</v>
      </c>
      <c r="P1373" s="170" t="str">
        <f t="shared" si="420"/>
        <v>-305840626.581793-26459717199.1552i</v>
      </c>
      <c r="Q1373" s="170" t="str">
        <f t="shared" si="405"/>
        <v>-5.42510694591649E-06+0.000227776459599734i</v>
      </c>
      <c r="R1373" s="170" t="str">
        <f t="shared" si="406"/>
        <v>10000-0.405514398546707i</v>
      </c>
      <c r="S1373" s="170" t="str">
        <f t="shared" si="407"/>
        <v>-33.25218068083i</v>
      </c>
      <c r="T1373" s="170" t="str">
        <f t="shared" si="416"/>
        <v>0.110569499427055-33.2518085293803i</v>
      </c>
      <c r="U1373" s="170" t="str">
        <f t="shared" si="408"/>
        <v>-0.0000116388946765321+0.00350019037151372i</v>
      </c>
      <c r="V1373" s="170"/>
    </row>
    <row r="1374" spans="1:22" x14ac:dyDescent="0.2">
      <c r="A1374" s="8"/>
      <c r="B1374" s="170">
        <f t="shared" si="417"/>
        <v>7.6849999999998575</v>
      </c>
      <c r="C1374" s="170">
        <f t="shared" si="418"/>
        <v>48417236.758394167</v>
      </c>
      <c r="D1374" s="170">
        <f t="shared" si="409"/>
        <v>48417.236758394167</v>
      </c>
      <c r="E1374" s="170">
        <f t="shared" si="410"/>
        <v>-72.947371249538719</v>
      </c>
      <c r="F1374" s="170">
        <f t="shared" si="411"/>
        <v>-268.65122181325205</v>
      </c>
      <c r="G1374" s="170">
        <f t="shared" si="412"/>
        <v>-49.218117544428701</v>
      </c>
      <c r="H1374" s="170">
        <f t="shared" si="413"/>
        <v>90.188339382373826</v>
      </c>
      <c r="I1374" s="170">
        <f t="shared" si="414"/>
        <v>-122.16548879396743</v>
      </c>
      <c r="J1374" s="170">
        <f t="shared" si="415"/>
        <v>-178.46288243087821</v>
      </c>
      <c r="K1374" s="170" t="str">
        <f t="shared" si="401"/>
        <v>1+483.815990006478i</v>
      </c>
      <c r="L1374" s="170" t="str">
        <f t="shared" si="402"/>
        <v>1-70.5091482808506i</v>
      </c>
      <c r="M1374" s="170" t="str">
        <f t="shared" si="419"/>
        <v>34114.4533800133+413.306841725627i</v>
      </c>
      <c r="N1374" s="170" t="str">
        <f t="shared" si="403"/>
        <v>1+462514.301294514i</v>
      </c>
      <c r="O1374" s="170" t="str">
        <f t="shared" si="404"/>
        <v>-59218.8833517757+676.531190927643i</v>
      </c>
      <c r="P1374" s="170" t="str">
        <f t="shared" si="420"/>
        <v>-312964569.959196-27389579780.3567i</v>
      </c>
      <c r="Q1374" s="170" t="str">
        <f t="shared" si="405"/>
        <v>-5.30162769813405E-06+0.000225170292469593i</v>
      </c>
      <c r="R1374" s="170" t="str">
        <f t="shared" si="406"/>
        <v>10000-0.400872513611294i</v>
      </c>
      <c r="S1374" s="170" t="str">
        <f t="shared" si="407"/>
        <v>-32.8715461161261i</v>
      </c>
      <c r="T1374" s="170" t="str">
        <f t="shared" si="416"/>
        <v>0.108052658205357-32.8711865987983i</v>
      </c>
      <c r="U1374" s="170" t="str">
        <f t="shared" si="408"/>
        <v>-0.0000113739640216165+0.00346012490513667i</v>
      </c>
      <c r="V1374" s="170"/>
    </row>
    <row r="1375" spans="1:22" x14ac:dyDescent="0.2">
      <c r="A1375" s="8"/>
      <c r="B1375" s="170">
        <f t="shared" si="417"/>
        <v>7.6899999999998574</v>
      </c>
      <c r="C1375" s="170">
        <f t="shared" si="418"/>
        <v>48977881.936828665</v>
      </c>
      <c r="D1375" s="170">
        <f t="shared" si="409"/>
        <v>48977.881936828664</v>
      </c>
      <c r="E1375" s="170">
        <f t="shared" si="410"/>
        <v>-73.047381990315003</v>
      </c>
      <c r="F1375" s="170">
        <f t="shared" si="411"/>
        <v>-268.66665953558163</v>
      </c>
      <c r="G1375" s="170">
        <f t="shared" si="412"/>
        <v>-49.318116450193834</v>
      </c>
      <c r="H1375" s="170">
        <f t="shared" si="413"/>
        <v>90.186183495121156</v>
      </c>
      <c r="I1375" s="170">
        <f t="shared" si="414"/>
        <v>-122.36549844050884</v>
      </c>
      <c r="J1375" s="170">
        <f t="shared" si="415"/>
        <v>-178.48047604046047</v>
      </c>
      <c r="K1375" s="170" t="str">
        <f t="shared" si="401"/>
        <v>1+489.418315132966i</v>
      </c>
      <c r="L1375" s="170" t="str">
        <f t="shared" si="402"/>
        <v>1-71.3256057382731i</v>
      </c>
      <c r="M1375" s="170" t="str">
        <f t="shared" si="419"/>
        <v>34909.0577862638+418.092709394693i</v>
      </c>
      <c r="N1375" s="170" t="str">
        <f t="shared" si="403"/>
        <v>1+467869.964490903i</v>
      </c>
      <c r="O1375" s="170" t="str">
        <f t="shared" si="404"/>
        <v>-60598.2916375559+684.365052908384i</v>
      </c>
      <c r="P1375" s="170" t="str">
        <f t="shared" si="420"/>
        <v>-320254451.294698-28352119872.3076i</v>
      </c>
      <c r="Q1375" s="170" t="str">
        <f t="shared" si="405"/>
        <v>-5.18095867431697E-06+0.000222593918225157i</v>
      </c>
      <c r="R1375" s="170" t="str">
        <f t="shared" si="406"/>
        <v>10000-0.396283763893351i</v>
      </c>
      <c r="S1375" s="170" t="str">
        <f t="shared" si="407"/>
        <v>-32.4952686392548i</v>
      </c>
      <c r="T1375" s="170" t="str">
        <f t="shared" si="416"/>
        <v>0.105593106030261-32.4949213271368i</v>
      </c>
      <c r="U1375" s="170" t="str">
        <f t="shared" si="408"/>
        <v>-0.0000111150637926591+0.00342051803443546i</v>
      </c>
      <c r="V1375" s="170"/>
    </row>
    <row r="1376" spans="1:22" x14ac:dyDescent="0.2">
      <c r="A1376" s="8"/>
      <c r="B1376" s="170">
        <f t="shared" si="417"/>
        <v>7.6949999999998573</v>
      </c>
      <c r="C1376" s="170">
        <f t="shared" si="418"/>
        <v>49545019.08046288</v>
      </c>
      <c r="D1376" s="170">
        <f t="shared" si="409"/>
        <v>49545.01908046288</v>
      </c>
      <c r="E1376" s="170">
        <f t="shared" si="410"/>
        <v>-73.147392486670256</v>
      </c>
      <c r="F1376" s="170">
        <f t="shared" si="411"/>
        <v>-268.68192059854817</v>
      </c>
      <c r="G1376" s="170">
        <f t="shared" si="412"/>
        <v>-49.418115380866553</v>
      </c>
      <c r="H1376" s="170">
        <f t="shared" si="413"/>
        <v>90.184052285568384</v>
      </c>
      <c r="I1376" s="170">
        <f t="shared" si="414"/>
        <v>-122.56550786753681</v>
      </c>
      <c r="J1376" s="170">
        <f t="shared" si="415"/>
        <v>-178.49786831297979</v>
      </c>
      <c r="K1376" s="170" t="str">
        <f t="shared" si="401"/>
        <v>1+495.085512127005i</v>
      </c>
      <c r="L1376" s="170" t="str">
        <f t="shared" si="402"/>
        <v>1-72.151517327479i</v>
      </c>
      <c r="M1376" s="170" t="str">
        <f t="shared" si="419"/>
        <v>35722.1709068154+422.933994799526i</v>
      </c>
      <c r="N1376" s="170" t="str">
        <f t="shared" si="403"/>
        <v>1+473287.643344306i</v>
      </c>
      <c r="O1376" s="170" t="str">
        <f t="shared" si="404"/>
        <v>-62009.8304698888+692.28962673561i</v>
      </c>
      <c r="P1376" s="170" t="str">
        <f t="shared" si="420"/>
        <v>-327714135.779876-29348485834.984i</v>
      </c>
      <c r="Q1376" s="170" t="str">
        <f t="shared" si="405"/>
        <v>-5.06303592876776E-06+0.000220046997176327i</v>
      </c>
      <c r="R1376" s="170" t="str">
        <f t="shared" si="406"/>
        <v>10000-0.391747541159073i</v>
      </c>
      <c r="S1376" s="170" t="str">
        <f t="shared" si="407"/>
        <v>-32.1232983750439i</v>
      </c>
      <c r="T1376" s="170" t="str">
        <f t="shared" si="416"/>
        <v>0.103189538900294-32.1229628537844i</v>
      </c>
      <c r="U1376" s="170" t="str">
        <f t="shared" si="408"/>
        <v>-0.0000108620567263468+0.00338136451092468i</v>
      </c>
      <c r="V1376" s="170"/>
    </row>
    <row r="1377" spans="1:22" x14ac:dyDescent="0.2">
      <c r="A1377" s="8"/>
      <c r="B1377" s="170">
        <f t="shared" si="417"/>
        <v>7.6999999999998572</v>
      </c>
      <c r="C1377" s="170">
        <f t="shared" si="418"/>
        <v>50118723.362710901</v>
      </c>
      <c r="D1377" s="170">
        <f t="shared" si="409"/>
        <v>50118.723362710902</v>
      </c>
      <c r="E1377" s="170">
        <f t="shared" si="410"/>
        <v>-73.247402744164944</v>
      </c>
      <c r="F1377" s="170">
        <f t="shared" si="411"/>
        <v>-268.69700702249531</v>
      </c>
      <c r="G1377" s="170">
        <f t="shared" si="412"/>
        <v>-49.518114335879901</v>
      </c>
      <c r="H1377" s="170">
        <f t="shared" si="413"/>
        <v>90.181945471250472</v>
      </c>
      <c r="I1377" s="170">
        <f t="shared" si="414"/>
        <v>-122.76551708004484</v>
      </c>
      <c r="J1377" s="170">
        <f t="shared" si="415"/>
        <v>-178.51506155124486</v>
      </c>
      <c r="K1377" s="170" t="str">
        <f t="shared" si="401"/>
        <v>1+500.818332169418i</v>
      </c>
      <c r="L1377" s="170" t="str">
        <f t="shared" si="402"/>
        <v>1-72.9869925221548i</v>
      </c>
      <c r="M1377" s="170" t="str">
        <f t="shared" si="419"/>
        <v>36554.2238650073+427.831339647263i</v>
      </c>
      <c r="N1377" s="170" t="str">
        <f t="shared" si="403"/>
        <v>1+478768.055962186i</v>
      </c>
      <c r="O1377" s="170" t="str">
        <f t="shared" si="404"/>
        <v>-63454.2482653471+700.305962802997i</v>
      </c>
      <c r="P1377" s="170" t="str">
        <f t="shared" si="420"/>
        <v>-335347578.638183-30379866384.2362i</v>
      </c>
      <c r="Q1377" s="170" t="str">
        <f t="shared" si="405"/>
        <v>-0.0000049477969703444+0.00021752919347572i</v>
      </c>
      <c r="R1377" s="170" t="str">
        <f t="shared" si="406"/>
        <v>10000-0.387263244137048i</v>
      </c>
      <c r="S1377" s="170" t="str">
        <f t="shared" si="407"/>
        <v>-31.7555860192379i</v>
      </c>
      <c r="T1377" s="170" t="str">
        <f t="shared" si="416"/>
        <v>0.100840682494144-31.7552618885522i</v>
      </c>
      <c r="U1377" s="170" t="str">
        <f t="shared" si="408"/>
        <v>-0.0000106148086835941+0.00334265914616339i</v>
      </c>
      <c r="V1377" s="170"/>
    </row>
    <row r="1378" spans="1:22" x14ac:dyDescent="0.2">
      <c r="A1378" s="8"/>
      <c r="B1378" s="170">
        <f t="shared" si="417"/>
        <v>7.7049999999998571</v>
      </c>
      <c r="C1378" s="170">
        <f t="shared" si="418"/>
        <v>50699070.827453919</v>
      </c>
      <c r="D1378" s="170">
        <f t="shared" si="409"/>
        <v>50699.070827453921</v>
      </c>
      <c r="E1378" s="170">
        <f t="shared" si="410"/>
        <v>-73.347412768233454</v>
      </c>
      <c r="F1378" s="170">
        <f t="shared" si="411"/>
        <v>-268.71192080470297</v>
      </c>
      <c r="G1378" s="170">
        <f t="shared" si="412"/>
        <v>-49.618113314679803</v>
      </c>
      <c r="H1378" s="170">
        <f t="shared" si="413"/>
        <v>90.17986277293511</v>
      </c>
      <c r="I1378" s="170">
        <f t="shared" si="414"/>
        <v>-122.96552608291326</v>
      </c>
      <c r="J1378" s="170">
        <f t="shared" si="415"/>
        <v>-178.53205803176786</v>
      </c>
      <c r="K1378" s="170" t="str">
        <f t="shared" si="401"/>
        <v>1+506.617535139292i</v>
      </c>
      <c r="L1378" s="170" t="str">
        <f t="shared" si="402"/>
        <v>1-73.8321420636326i</v>
      </c>
      <c r="M1378" s="170" t="str">
        <f t="shared" si="419"/>
        <v>37405.6578263316+432.785393075659i</v>
      </c>
      <c r="N1378" s="170" t="str">
        <f t="shared" si="403"/>
        <v>1+484311.928767301i</v>
      </c>
      <c r="O1378" s="170" t="str">
        <f t="shared" si="404"/>
        <v>-64932.310873365+708.415123667208i</v>
      </c>
      <c r="P1378" s="170" t="str">
        <f t="shared" si="420"/>
        <v>-343158827.222065-31447492009.9823i</v>
      </c>
      <c r="Q1378" s="170" t="str">
        <f t="shared" si="405"/>
        <v>-4.83518072939668E-06+0.000215040175076219i</v>
      </c>
      <c r="R1378" s="170" t="str">
        <f t="shared" si="406"/>
        <v>10000-0.382830278438564i</v>
      </c>
      <c r="S1378" s="170" t="str">
        <f t="shared" si="407"/>
        <v>-31.3920828319622i</v>
      </c>
      <c r="T1378" s="170" t="str">
        <f t="shared" si="416"/>
        <v>0.0985452914951677-31.3917697051547i</v>
      </c>
      <c r="U1378" s="170" t="str">
        <f t="shared" si="408"/>
        <v>-0.0000103731885784387+0.00330439681106892i</v>
      </c>
      <c r="V1378" s="170"/>
    </row>
    <row r="1379" spans="1:22" x14ac:dyDescent="0.2">
      <c r="A1379" s="8"/>
      <c r="B1379" s="170">
        <f t="shared" si="417"/>
        <v>7.709999999999857</v>
      </c>
      <c r="C1379" s="170">
        <f t="shared" si="418"/>
        <v>51286138.399119772</v>
      </c>
      <c r="D1379" s="170">
        <f t="shared" si="409"/>
        <v>51286.138399119773</v>
      </c>
      <c r="E1379" s="170">
        <f t="shared" si="410"/>
        <v>-73.447422564186212</v>
      </c>
      <c r="F1379" s="170">
        <f t="shared" si="411"/>
        <v>-268.72666391964947</v>
      </c>
      <c r="G1379" s="170">
        <f t="shared" si="412"/>
        <v>-49.718112316724792</v>
      </c>
      <c r="H1379" s="170">
        <f t="shared" si="413"/>
        <v>90.177803914585709</v>
      </c>
      <c r="I1379" s="170">
        <f t="shared" si="414"/>
        <v>-123.165534880911</v>
      </c>
      <c r="J1379" s="170">
        <f t="shared" si="415"/>
        <v>-178.54886000506377</v>
      </c>
      <c r="K1379" s="170" t="str">
        <f t="shared" si="401"/>
        <v>1+512.4838897147i</v>
      </c>
      <c r="L1379" s="170" t="str">
        <f t="shared" si="402"/>
        <v>1-74.6870779755688i</v>
      </c>
      <c r="M1379" s="170" t="str">
        <f t="shared" si="419"/>
        <v>38276.9242323446+437.796811739131i</v>
      </c>
      <c r="N1379" s="170" t="str">
        <f t="shared" si="403"/>
        <v>1+489919.996593985i</v>
      </c>
      <c r="O1379" s="170" t="str">
        <f t="shared" si="404"/>
        <v>-66444.8019823019+716.618184188733i</v>
      </c>
      <c r="P1379" s="170" t="str">
        <f t="shared" si="420"/>
        <v>-351152023.158914-32552636444.2392i</v>
      </c>
      <c r="Q1379" s="170" t="str">
        <f t="shared" si="405"/>
        <v>-0.0000047251275254532+0.000212579613688987i</v>
      </c>
      <c r="R1379" s="170" t="str">
        <f t="shared" si="406"/>
        <v>10000-0.37844805647882i</v>
      </c>
      <c r="S1379" s="170" t="str">
        <f t="shared" si="407"/>
        <v>-31.0327406312632i</v>
      </c>
      <c r="T1379" s="170" t="str">
        <f t="shared" si="416"/>
        <v>0.0963021489312705-31.0324381347661i</v>
      </c>
      <c r="U1379" s="170" t="str">
        <f t="shared" si="408"/>
        <v>-0.0000101370683085548+0.00326657243523854i</v>
      </c>
      <c r="V1379" s="170"/>
    </row>
    <row r="1380" spans="1:22" x14ac:dyDescent="0.2">
      <c r="A1380" s="8"/>
      <c r="B1380" s="170">
        <f t="shared" si="417"/>
        <v>7.7149999999998569</v>
      </c>
      <c r="C1380" s="170">
        <f t="shared" si="418"/>
        <v>51880003.892879017</v>
      </c>
      <c r="D1380" s="170">
        <f t="shared" si="409"/>
        <v>51880.003892879016</v>
      </c>
      <c r="E1380" s="170">
        <f t="shared" si="410"/>
        <v>-73.547432137213164</v>
      </c>
      <c r="F1380" s="170">
        <f t="shared" si="411"/>
        <v>-268.74123831927039</v>
      </c>
      <c r="G1380" s="170">
        <f t="shared" si="412"/>
        <v>-49.818111341485775</v>
      </c>
      <c r="H1380" s="170">
        <f t="shared" si="413"/>
        <v>90.175768623324885</v>
      </c>
      <c r="I1380" s="170">
        <f t="shared" si="414"/>
        <v>-123.36554347869894</v>
      </c>
      <c r="J1380" s="170">
        <f t="shared" si="415"/>
        <v>-178.56546969594552</v>
      </c>
      <c r="K1380" s="170" t="str">
        <f t="shared" si="401"/>
        <v>1+518.418173474584i</v>
      </c>
      <c r="L1380" s="170" t="str">
        <f t="shared" si="402"/>
        <v>1-75.5519135787921i</v>
      </c>
      <c r="M1380" s="170" t="str">
        <f t="shared" si="419"/>
        <v>39168.485040027+442.866259895792i</v>
      </c>
      <c r="N1380" s="170" t="str">
        <f t="shared" si="403"/>
        <v>1+495593.002785553i</v>
      </c>
      <c r="O1380" s="170" t="str">
        <f t="shared" si="404"/>
        <v>-67992.523534964+724.916231674355i</v>
      </c>
      <c r="P1380" s="170" t="str">
        <f t="shared" si="420"/>
        <v>-359331404.547016-33696618180.744i</v>
      </c>
      <c r="Q1380" s="170" t="str">
        <f t="shared" si="405"/>
        <v>-4.61757903564194E-06+0.000210147184741879i</v>
      </c>
      <c r="R1380" s="170" t="str">
        <f t="shared" si="406"/>
        <v>10000-0.374115997399043i</v>
      </c>
      <c r="S1380" s="170" t="str">
        <f t="shared" si="407"/>
        <v>-30.6775117867215i</v>
      </c>
      <c r="T1380" s="170" t="str">
        <f t="shared" si="416"/>
        <v>0.094110065529815-30.6772195596489i</v>
      </c>
      <c r="U1380" s="170" t="str">
        <f t="shared" si="408"/>
        <v>-9.90632268734896E-06+0.00322918100627884i</v>
      </c>
      <c r="V1380" s="170"/>
    </row>
    <row r="1381" spans="1:22" x14ac:dyDescent="0.2">
      <c r="A1381" s="8"/>
      <c r="B1381" s="170">
        <f t="shared" si="417"/>
        <v>7.7199999999998568</v>
      </c>
      <c r="C1381" s="170">
        <f t="shared" si="418"/>
        <v>52480746.024959967</v>
      </c>
      <c r="D1381" s="170">
        <f t="shared" si="409"/>
        <v>52480.746024959968</v>
      </c>
      <c r="E1381" s="170">
        <f t="shared" si="410"/>
        <v>-73.647441492386136</v>
      </c>
      <c r="F1381" s="170">
        <f t="shared" si="411"/>
        <v>-268.7556459332144</v>
      </c>
      <c r="G1381" s="170">
        <f t="shared" si="412"/>
        <v>-49.918110388445726</v>
      </c>
      <c r="H1381" s="170">
        <f t="shared" si="413"/>
        <v>90.173756629398312</v>
      </c>
      <c r="I1381" s="170">
        <f t="shared" si="414"/>
        <v>-123.56555188083186</v>
      </c>
      <c r="J1381" s="170">
        <f t="shared" si="415"/>
        <v>-178.58188930381607</v>
      </c>
      <c r="K1381" s="170" t="str">
        <f t="shared" ref="K1381:K1437" si="421">COMPLEX(1,2*PI()*C1381*esr*Cout)</f>
        <v>1+524.421173001833i</v>
      </c>
      <c r="L1381" s="170" t="str">
        <f t="shared" ref="L1381:L1437" si="422">COMPLEX(1,-2*PI()*C1381*(1-Dmax)^2*Lout*10^-6/Req)</f>
        <v>1-76.4267635063255i</v>
      </c>
      <c r="M1381" s="170" t="str">
        <f t="shared" si="419"/>
        <v>40080.8129667208+447.994409495508i</v>
      </c>
      <c r="N1381" s="170" t="str">
        <f t="shared" ref="N1381:N1437" si="423">COMPLEX(1,2*PI()*C1381*(Rd+Rs+esr)*Req*Cout/(Req+Rd+Rs))</f>
        <v>1+501331.699292834i</v>
      </c>
      <c r="O1381" s="170" t="str">
        <f t="shared" ref="O1381:O1437" si="424">IMSUM(COMPLEX(1,2*PI()*C1381/(Qd*ws)),IMPRODUCT(COMPLEX(0,2*PI()*C1381/ws),COMPLEX(0,2*PI()*C1381/ws)))</f>
        <v>-69576.2961538048+733.310366021287i</v>
      </c>
      <c r="P1381" s="170" t="str">
        <f t="shared" si="420"/>
        <v>-367701308.202656-34880802047.9781i</v>
      </c>
      <c r="Q1381" s="170" t="str">
        <f t="shared" ref="Q1381:Q1437" si="425">IMPRODUCT(Ap,IMDIV(M1381,P1381))</f>
        <v>-4.51247826382783E-06+0.000207742567338302i</v>
      </c>
      <c r="R1381" s="170" t="str">
        <f t="shared" ref="R1381:R1437" si="426">IMSUM(Rz*10^3,IMDIV(1,COMPLEX(0,(2*PI()*C1381*Cz*10^-9))))</f>
        <v>10000-0.36983352698949i</v>
      </c>
      <c r="S1381" s="170" t="str">
        <f t="shared" ref="S1381:S1437" si="427">IMDIV(1,COMPLEX(0,(2*PI()*C1381*Cp*10^-12)))</f>
        <v>-30.3263492131383i</v>
      </c>
      <c r="T1381" s="170" t="str">
        <f t="shared" si="416"/>
        <v>0.0919678790871985-30.326066906856i</v>
      </c>
      <c r="U1381" s="170" t="str">
        <f t="shared" ref="U1381:U1437" si="428">IMPRODUCT(-Rs*g/(Rs+Rd),T1381)</f>
        <v>-9.68082937759986E-06+0.00319221756914274i</v>
      </c>
      <c r="V1381" s="170"/>
    </row>
    <row r="1382" spans="1:22" x14ac:dyDescent="0.2">
      <c r="A1382" s="8"/>
      <c r="B1382" s="170">
        <f t="shared" si="417"/>
        <v>7.7249999999998566</v>
      </c>
      <c r="C1382" s="170">
        <f t="shared" si="418"/>
        <v>53088444.423081338</v>
      </c>
      <c r="D1382" s="170">
        <f t="shared" ref="D1382:D1437" si="429">C1382/1000</f>
        <v>53088.444423081339</v>
      </c>
      <c r="E1382" s="170">
        <f>20*LOG(IMABS(Q1382))</f>
        <v>-73.747450634661561</v>
      </c>
      <c r="F1382" s="170">
        <f t="shared" ref="F1382:F1437" si="430">IF(180/PI()*IMARGUMENT(Q1382)&gt;0,180/PI()*IMARGUMENT(Q1382)-360,180/PI()*IMARGUMENT(Q1382))</f>
        <v>-268.76988866909682</v>
      </c>
      <c r="G1382" s="170">
        <f t="shared" ref="G1382:G1437" si="431">20*LOG(IMABS(U1382))</f>
        <v>-50.018109457099314</v>
      </c>
      <c r="H1382" s="170">
        <f t="shared" ref="H1382:H1437" si="432">180/PI()*IMARGUMENT(U1382)</f>
        <v>90.171767666138933</v>
      </c>
      <c r="I1382" s="170">
        <f t="shared" ref="I1382:I1437" si="433">E1382+G1382</f>
        <v>-123.76556009176088</v>
      </c>
      <c r="J1382" s="170">
        <f t="shared" ref="J1382:J1437" si="434">F1382+H1382</f>
        <v>-178.5981210029579</v>
      </c>
      <c r="K1382" s="170" t="str">
        <f t="shared" si="421"/>
        <v>1+530.493683987531i</v>
      </c>
      <c r="L1382" s="170" t="str">
        <f t="shared" si="422"/>
        <v>1-77.3117437185791i</v>
      </c>
      <c r="M1382" s="170" t="str">
        <f t="shared" si="419"/>
        <v>41014.3917407689+453.181940268952i</v>
      </c>
      <c r="N1382" s="170" t="str">
        <f t="shared" si="423"/>
        <v>1+507136.846773832i</v>
      </c>
      <c r="O1382" s="170" t="str">
        <f t="shared" si="424"/>
        <v>-71196.9595760313+741.80169986294i</v>
      </c>
      <c r="P1382" s="170" t="str">
        <f t="shared" si="420"/>
        <v>-376266171.959536-36106600837.4708i</v>
      </c>
      <c r="Q1382" s="170" t="str">
        <f t="shared" si="425"/>
        <v>-4.40976951045076E-06+0.000205365444216492i</v>
      </c>
      <c r="R1382" s="170" t="str">
        <f t="shared" si="426"/>
        <v>10000-0.365600077613352i</v>
      </c>
      <c r="S1382" s="170" t="str">
        <f t="shared" si="427"/>
        <v>-29.9792063642948i</v>
      </c>
      <c r="T1382" s="170" t="str">
        <f t="shared" ref="T1382:T1437" si="435">IMDIV(IMPRODUCT(R1382,S1382),IMSUM(R1382,S1382))</f>
        <v>0.0898744538527854-29.9789336420042i</v>
      </c>
      <c r="U1382" s="170" t="str">
        <f t="shared" si="428"/>
        <v>-0.000009460468826609+0.00315567722547413i</v>
      </c>
      <c r="V1382" s="170"/>
    </row>
    <row r="1383" spans="1:22" x14ac:dyDescent="0.2">
      <c r="A1383" s="8"/>
      <c r="B1383" s="170">
        <f t="shared" ref="B1383:B1437" si="436">B1382+0.005</f>
        <v>7.7299999999998565</v>
      </c>
      <c r="C1383" s="170">
        <f t="shared" ref="C1383:C1437" si="437">10^B1383</f>
        <v>53703179.637007572</v>
      </c>
      <c r="D1383" s="170">
        <f t="shared" si="429"/>
        <v>53703.179637007575</v>
      </c>
      <c r="E1383" s="170">
        <f>20*LOG(IMABS(Q1383))</f>
        <v>-73.847459568883394</v>
      </c>
      <c r="F1383" s="170">
        <f t="shared" si="430"/>
        <v>-268.78396841274969</v>
      </c>
      <c r="G1383" s="170">
        <f t="shared" si="431"/>
        <v>-50.118108546952726</v>
      </c>
      <c r="H1383" s="170">
        <f t="shared" si="432"/>
        <v>90.169801469931755</v>
      </c>
      <c r="I1383" s="170">
        <f t="shared" si="433"/>
        <v>-123.96556811583612</v>
      </c>
      <c r="J1383" s="170">
        <f t="shared" si="434"/>
        <v>-178.61416694281792</v>
      </c>
      <c r="K1383" s="170" t="str">
        <f t="shared" si="421"/>
        <v>1+536.636511336429i</v>
      </c>
      <c r="L1383" s="170" t="str">
        <f t="shared" si="422"/>
        <v>1-78.2069715187214i</v>
      </c>
      <c r="M1383" s="170" t="str">
        <f t="shared" ref="M1383:M1437" si="438">IMPRODUCT(K1383,L1383)</f>
        <v>41969.7163579941+458.429539817708i</v>
      </c>
      <c r="N1383" s="170" t="str">
        <f t="shared" si="423"/>
        <v>1+513009.214694559i</v>
      </c>
      <c r="O1383" s="170" t="str">
        <f t="shared" si="424"/>
        <v>-72855.3730988413+750.391358716417i</v>
      </c>
      <c r="P1383" s="170" t="str">
        <f t="shared" ref="P1383:P1437" si="439">IMPRODUCT(N1383,O1383)</f>
        <v>-385030537.021791-37375476989.3243i</v>
      </c>
      <c r="Q1383" s="170" t="str">
        <f t="shared" si="425"/>
        <v>-4.30939834304885E-06+0.000203015501709204i</v>
      </c>
      <c r="R1383" s="170" t="str">
        <f t="shared" si="426"/>
        <v>10000-0.361415088131496i</v>
      </c>
      <c r="S1383" s="170" t="str">
        <f t="shared" si="427"/>
        <v>-29.6360372267827i</v>
      </c>
      <c r="T1383" s="170" t="str">
        <f t="shared" si="435"/>
        <v>0.0878286799268558-29.6357737631189i</v>
      </c>
      <c r="U1383" s="170" t="str">
        <f t="shared" si="428"/>
        <v>-9.24512420282694E-06+0.00311955513295989i</v>
      </c>
      <c r="V1383" s="170"/>
    </row>
    <row r="1384" spans="1:22" x14ac:dyDescent="0.2">
      <c r="A1384" s="8"/>
      <c r="B1384" s="170">
        <f t="shared" si="436"/>
        <v>7.7349999999998564</v>
      </c>
      <c r="C1384" s="170">
        <f t="shared" si="437"/>
        <v>54325033.149225414</v>
      </c>
      <c r="D1384" s="170">
        <f t="shared" si="429"/>
        <v>54325.033149225412</v>
      </c>
      <c r="E1384" s="170">
        <f t="shared" ref="E1384:E1415" si="440">20*LOG(IMABS(Q1384))</f>
        <v>-73.947468299785072</v>
      </c>
      <c r="F1384" s="170">
        <f t="shared" si="430"/>
        <v>-268.7978870284694</v>
      </c>
      <c r="G1384" s="170">
        <f t="shared" si="431"/>
        <v>-50.218107657523426</v>
      </c>
      <c r="H1384" s="170">
        <f t="shared" si="432"/>
        <v>90.167857780178764</v>
      </c>
      <c r="I1384" s="170">
        <f t="shared" si="433"/>
        <v>-124.1655759573085</v>
      </c>
      <c r="J1384" s="170">
        <f t="shared" si="434"/>
        <v>-178.63002924829064</v>
      </c>
      <c r="K1384" s="170" t="str">
        <f t="shared" si="421"/>
        <v>1+542.850469273641i</v>
      </c>
      <c r="L1384" s="170" t="str">
        <f t="shared" si="422"/>
        <v>1-79.1125655682276i</v>
      </c>
      <c r="M1384" s="170" t="str">
        <f t="shared" si="438"/>
        <v>42947.293344154+463.737903705413i</v>
      </c>
      <c r="N1384" s="170" t="str">
        <f t="shared" si="423"/>
        <v>1+518949.581431021i</v>
      </c>
      <c r="O1384" s="170" t="str">
        <f t="shared" si="424"/>
        <v>-74552.4160350361+759.080481131697i</v>
      </c>
      <c r="P1384" s="170" t="str">
        <f t="shared" si="439"/>
        <v>-393999050.371787-38688944336.9728i</v>
      </c>
      <c r="Q1384" s="170" t="str">
        <f t="shared" si="425"/>
        <v>-4.21131156745064E-06+0.000200692429703839i</v>
      </c>
      <c r="R1384" s="170" t="str">
        <f t="shared" si="426"/>
        <v>10000-0.3572780038281i</v>
      </c>
      <c r="S1384" s="170" t="str">
        <f t="shared" si="427"/>
        <v>-29.2967963139043i</v>
      </c>
      <c r="T1384" s="170" t="str">
        <f t="shared" si="435"/>
        <v>0.0858294726722495-29.2965417945482i</v>
      </c>
      <c r="U1384" s="170" t="str">
        <f t="shared" si="428"/>
        <v>-9.03468133392101E-06+0.00308384650468929i</v>
      </c>
      <c r="V1384" s="170"/>
    </row>
    <row r="1385" spans="1:22" x14ac:dyDescent="0.2">
      <c r="A1385" s="8"/>
      <c r="B1385" s="170">
        <f t="shared" si="436"/>
        <v>7.7399999999998563</v>
      </c>
      <c r="C1385" s="170">
        <f t="shared" si="437"/>
        <v>54954087.385744333</v>
      </c>
      <c r="D1385" s="170">
        <f t="shared" si="429"/>
        <v>54954.087385744337</v>
      </c>
      <c r="E1385" s="170">
        <f t="shared" si="440"/>
        <v>-74.047476831992711</v>
      </c>
      <c r="F1385" s="170">
        <f t="shared" si="430"/>
        <v>-268.81164635926154</v>
      </c>
      <c r="G1385" s="170">
        <f t="shared" si="431"/>
        <v>-50.318106788339882</v>
      </c>
      <c r="H1385" s="170">
        <f t="shared" si="432"/>
        <v>90.165936339264576</v>
      </c>
      <c r="I1385" s="170">
        <f t="shared" si="433"/>
        <v>-124.36558362033259</v>
      </c>
      <c r="J1385" s="170">
        <f t="shared" si="434"/>
        <v>-178.64571001999695</v>
      </c>
      <c r="K1385" s="170" t="str">
        <f t="shared" si="421"/>
        <v>1+549.136381452559i</v>
      </c>
      <c r="L1385" s="170" t="str">
        <f t="shared" si="422"/>
        <v>1-80.0286459026081i</v>
      </c>
      <c r="M1385" s="170" t="str">
        <f t="shared" si="438"/>
        <v>43947.6410235064+469.107735549951i</v>
      </c>
      <c r="N1385" s="170" t="str">
        <f t="shared" si="423"/>
        <v>1+524958.734372395i</v>
      </c>
      <c r="O1385" s="170" t="str">
        <f t="shared" si="424"/>
        <v>-76288.9881792441+767.870218842543i</v>
      </c>
      <c r="P1385" s="170" t="str">
        <f t="shared" si="439"/>
        <v>-403176467.234015-40048569913.2564i</v>
      </c>
      <c r="Q1385" s="170" t="str">
        <f t="shared" si="425"/>
        <v>-4.11545719962165E-06+0.000198395921602958i</v>
      </c>
      <c r="R1385" s="170" t="str">
        <f t="shared" si="426"/>
        <v>10000-0.353188276337122i</v>
      </c>
      <c r="S1385" s="170" t="str">
        <f t="shared" si="427"/>
        <v>-28.961438659644i</v>
      </c>
      <c r="T1385" s="170" t="str">
        <f t="shared" si="435"/>
        <v>0.0838757721394049-28.9611927809471i</v>
      </c>
      <c r="U1385" s="170" t="str">
        <f t="shared" si="428"/>
        <v>-8.82902864625316E-06+0.00304854660852075i</v>
      </c>
      <c r="V1385" s="170"/>
    </row>
    <row r="1386" spans="1:22" x14ac:dyDescent="0.2">
      <c r="A1386" s="8"/>
      <c r="B1386" s="170">
        <f t="shared" si="436"/>
        <v>7.7449999999998562</v>
      </c>
      <c r="C1386" s="170">
        <f t="shared" si="437"/>
        <v>55590425.727022022</v>
      </c>
      <c r="D1386" s="170">
        <f t="shared" si="429"/>
        <v>55590.425727022019</v>
      </c>
      <c r="E1386" s="170">
        <f t="shared" si="440"/>
        <v>-74.147485170027039</v>
      </c>
      <c r="F1386" s="170">
        <f t="shared" si="430"/>
        <v>-268.82524822708274</v>
      </c>
      <c r="G1386" s="170">
        <f t="shared" si="431"/>
        <v>-50.41810593894116</v>
      </c>
      <c r="H1386" s="170">
        <f t="shared" si="432"/>
        <v>90.164036892522205</v>
      </c>
      <c r="I1386" s="170">
        <f t="shared" si="433"/>
        <v>-124.56559110896819</v>
      </c>
      <c r="J1386" s="170">
        <f t="shared" si="434"/>
        <v>-178.66121133456053</v>
      </c>
      <c r="K1386" s="170" t="str">
        <f t="shared" si="421"/>
        <v>1+555.495081064035i</v>
      </c>
      <c r="L1386" s="170" t="str">
        <f t="shared" si="422"/>
        <v>1-80.9553339473189i</v>
      </c>
      <c r="M1386" s="170" t="str">
        <f t="shared" si="438"/>
        <v>44971.2897936319+474.539747116716i</v>
      </c>
      <c r="N1386" s="170" t="str">
        <f t="shared" si="423"/>
        <v>1+531037.470025395i</v>
      </c>
      <c r="O1386" s="170" t="str">
        <f t="shared" si="424"/>
        <v>-78066.0102850024+776.761736919169i</v>
      </c>
      <c r="P1386" s="170" t="str">
        <f t="shared" si="439"/>
        <v>-412567653.596372-41455975819.9624i</v>
      </c>
      <c r="Q1386" s="170" t="str">
        <f t="shared" si="425"/>
        <v>-4.02178443815029E-06+0.00019612567428523i</v>
      </c>
      <c r="R1386" s="170" t="str">
        <f t="shared" si="426"/>
        <v>10000-0.349145363569613i</v>
      </c>
      <c r="S1386" s="170" t="str">
        <f t="shared" si="427"/>
        <v>-28.6299198127082i</v>
      </c>
      <c r="T1386" s="170" t="str">
        <f t="shared" si="435"/>
        <v>0.0819665425044824-28.6296822813304i</v>
      </c>
      <c r="U1386" s="170" t="str">
        <f t="shared" si="428"/>
        <v>-0.000008628057105735+0.00301365076645584i</v>
      </c>
      <c r="V1386" s="170"/>
    </row>
    <row r="1387" spans="1:22" x14ac:dyDescent="0.2">
      <c r="A1387" s="8"/>
      <c r="B1387" s="170">
        <f t="shared" si="436"/>
        <v>7.7499999999998561</v>
      </c>
      <c r="C1387" s="170">
        <f t="shared" si="437"/>
        <v>56234132.519016363</v>
      </c>
      <c r="D1387" s="170">
        <f t="shared" si="429"/>
        <v>56234.132519016362</v>
      </c>
      <c r="E1387" s="170">
        <f t="shared" si="440"/>
        <v>-74.247493318305999</v>
      </c>
      <c r="F1387" s="170">
        <f t="shared" si="430"/>
        <v>-268.83869443308026</v>
      </c>
      <c r="G1387" s="170">
        <f t="shared" si="431"/>
        <v>-50.51810510887691</v>
      </c>
      <c r="H1387" s="170">
        <f t="shared" si="432"/>
        <v>90.162159188199368</v>
      </c>
      <c r="I1387" s="170">
        <f t="shared" si="433"/>
        <v>-124.76559842718291</v>
      </c>
      <c r="J1387" s="170">
        <f t="shared" si="434"/>
        <v>-178.67653524488088</v>
      </c>
      <c r="K1387" s="170" t="str">
        <f t="shared" si="421"/>
        <v>1+561.927410946815i</v>
      </c>
      <c r="L1387" s="170" t="str">
        <f t="shared" si="422"/>
        <v>1-81.8927525338567i</v>
      </c>
      <c r="M1387" s="170" t="str">
        <f t="shared" si="438"/>
        <v>46018.7824066583+480.034658412958i</v>
      </c>
      <c r="N1387" s="170" t="str">
        <f t="shared" si="423"/>
        <v>1+537186.594119846i</v>
      </c>
      <c r="O1387" s="170" t="str">
        <f t="shared" si="424"/>
        <v>-79884.4245529522+785.756213922664i</v>
      </c>
      <c r="P1387" s="170" t="str">
        <f t="shared" si="439"/>
        <v>-422177588.790174-42912841163.068i</v>
      </c>
      <c r="Q1387" s="170" t="str">
        <f t="shared" si="425"/>
        <v>-0.0000039302436373587+0.000193881388066774i</v>
      </c>
      <c r="R1387" s="170" t="str">
        <f t="shared" si="426"/>
        <v>10000-0.345148729641863i</v>
      </c>
      <c r="S1387" s="170" t="str">
        <f t="shared" si="427"/>
        <v>-28.3021958306328i</v>
      </c>
      <c r="T1387" s="170" t="str">
        <f t="shared" si="435"/>
        <v>0.0801007715202667-28.3019663631927i</v>
      </c>
      <c r="U1387" s="170" t="str">
        <f t="shared" si="428"/>
        <v>-8.43166016002809E-06+0.00297915435402029i</v>
      </c>
      <c r="V1387" s="170"/>
    </row>
    <row r="1388" spans="1:22" x14ac:dyDescent="0.2">
      <c r="A1388" s="8"/>
      <c r="B1388" s="170">
        <f t="shared" si="436"/>
        <v>7.754999999999856</v>
      </c>
      <c r="C1388" s="170">
        <f t="shared" si="437"/>
        <v>56885293.084365383</v>
      </c>
      <c r="D1388" s="170">
        <f t="shared" si="429"/>
        <v>56885.293084365381</v>
      </c>
      <c r="E1388" s="170">
        <f t="shared" si="440"/>
        <v>-74.347501281147117</v>
      </c>
      <c r="F1388" s="170">
        <f t="shared" si="430"/>
        <v>-268.85198675782846</v>
      </c>
      <c r="G1388" s="170">
        <f t="shared" si="431"/>
        <v>-50.618104297707148</v>
      </c>
      <c r="H1388" s="170">
        <f t="shared" si="432"/>
        <v>90.160302977425104</v>
      </c>
      <c r="I1388" s="170">
        <f t="shared" si="433"/>
        <v>-124.96560557885427</v>
      </c>
      <c r="J1388" s="170">
        <f t="shared" si="434"/>
        <v>-178.69168378040337</v>
      </c>
      <c r="K1388" s="170" t="str">
        <f t="shared" si="421"/>
        <v>1+568.434223699257i</v>
      </c>
      <c r="L1388" s="170" t="str">
        <f t="shared" si="422"/>
        <v>1-82.8410259160397i</v>
      </c>
      <c r="M1388" s="170" t="str">
        <f t="shared" si="438"/>
        <v>47090.6742570341+485.593197783217i</v>
      </c>
      <c r="N1388" s="170" t="str">
        <f t="shared" si="423"/>
        <v>1+543406.921715487i</v>
      </c>
      <c r="O1388" s="170" t="str">
        <f t="shared" si="424"/>
        <v>-81745.195130409+794.854842061212i</v>
      </c>
      <c r="P1388" s="170" t="str">
        <f t="shared" si="439"/>
        <v>-432011368.130263-44420904055.9925i</v>
      </c>
      <c r="Q1388" s="170" t="str">
        <f t="shared" si="425"/>
        <v>-3.84078628102384E-06+0.000191662766662908i</v>
      </c>
      <c r="R1388" s="170" t="str">
        <f t="shared" si="426"/>
        <v>10000-0.341197844804374i</v>
      </c>
      <c r="S1388" s="170" t="str">
        <f t="shared" si="427"/>
        <v>-27.9782232739587i</v>
      </c>
      <c r="T1388" s="170" t="str">
        <f t="shared" si="435"/>
        <v>0.0782774699795703-27.9780015966951i</v>
      </c>
      <c r="U1388" s="170" t="str">
        <f t="shared" si="428"/>
        <v>-8.23973368206004E-06+0.00294505279965212i</v>
      </c>
      <c r="V1388" s="170"/>
    </row>
    <row r="1389" spans="1:22" x14ac:dyDescent="0.2">
      <c r="A1389" s="8"/>
      <c r="B1389" s="170">
        <f t="shared" si="436"/>
        <v>7.7599999999998559</v>
      </c>
      <c r="C1389" s="170">
        <f t="shared" si="437"/>
        <v>57543993.733696707</v>
      </c>
      <c r="D1389" s="170">
        <f t="shared" si="429"/>
        <v>57543.993733696705</v>
      </c>
      <c r="E1389" s="170">
        <f t="shared" si="440"/>
        <v>-74.447509062769768</v>
      </c>
      <c r="F1389" s="170">
        <f t="shared" si="430"/>
        <v>-268.86512696156262</v>
      </c>
      <c r="G1389" s="170">
        <f t="shared" si="431"/>
        <v>-50.718103505001686</v>
      </c>
      <c r="H1389" s="170">
        <f t="shared" si="432"/>
        <v>90.158468014176876</v>
      </c>
      <c r="I1389" s="170">
        <f t="shared" si="433"/>
        <v>-125.16561256777146</v>
      </c>
      <c r="J1389" s="170">
        <f t="shared" si="434"/>
        <v>-178.70665894738573</v>
      </c>
      <c r="K1389" s="170" t="str">
        <f t="shared" si="421"/>
        <v>1+575.016381792343i</v>
      </c>
      <c r="L1389" s="170" t="str">
        <f t="shared" si="422"/>
        <v>1-83.8002797864776i</v>
      </c>
      <c r="M1389" s="170" t="str">
        <f t="shared" si="438"/>
        <v>48187.5336760064+491.216102005865i</v>
      </c>
      <c r="N1389" s="170" t="str">
        <f t="shared" si="423"/>
        <v>1+549699.277310004i</v>
      </c>
      <c r="O1389" s="170" t="str">
        <f t="shared" si="424"/>
        <v>-83649.3086225628+804.058827348119i</v>
      </c>
      <c r="P1389" s="170" t="str">
        <f t="shared" si="439"/>
        <v>-442074205.616613-45981963693.2454i</v>
      </c>
      <c r="Q1389" s="170" t="str">
        <f t="shared" si="425"/>
        <v>-3.75336495669615E-06+0.0001894695171503i</v>
      </c>
      <c r="R1389" s="170" t="str">
        <f t="shared" si="426"/>
        <v>10000-0.337292185371642i</v>
      </c>
      <c r="S1389" s="170" t="str">
        <f t="shared" si="427"/>
        <v>-27.6579592004747i</v>
      </c>
      <c r="T1389" s="170" t="str">
        <f t="shared" si="435"/>
        <v>0.0764956711908519-27.6577450489202i</v>
      </c>
      <c r="U1389" s="170" t="str">
        <f t="shared" si="428"/>
        <v>-8.05217591482653E-06+0.00291134158409687i</v>
      </c>
      <c r="V1389" s="170"/>
    </row>
    <row r="1390" spans="1:22" x14ac:dyDescent="0.2">
      <c r="A1390" s="8"/>
      <c r="B1390" s="170">
        <f t="shared" si="436"/>
        <v>7.7649999999998558</v>
      </c>
      <c r="C1390" s="170">
        <f t="shared" si="437"/>
        <v>58210321.777067937</v>
      </c>
      <c r="D1390" s="170">
        <f t="shared" si="429"/>
        <v>58210.32177706794</v>
      </c>
      <c r="E1390" s="170">
        <f t="shared" si="440"/>
        <v>-74.547516667297145</v>
      </c>
      <c r="F1390" s="170">
        <f t="shared" si="430"/>
        <v>-268.87811678441074</v>
      </c>
      <c r="G1390" s="170">
        <f t="shared" si="431"/>
        <v>-50.818102730340293</v>
      </c>
      <c r="H1390" s="170">
        <f t="shared" si="432"/>
        <v>90.156654055247898</v>
      </c>
      <c r="I1390" s="170">
        <f t="shared" si="433"/>
        <v>-125.36561939763743</v>
      </c>
      <c r="J1390" s="170">
        <f t="shared" si="434"/>
        <v>-178.72146272916285</v>
      </c>
      <c r="K1390" s="170" t="str">
        <f t="shared" si="421"/>
        <v>1+581.674757684i</v>
      </c>
      <c r="L1390" s="170" t="str">
        <f t="shared" si="422"/>
        <v>1-84.7706412932318i</v>
      </c>
      <c r="M1390" s="170" t="str">
        <f t="shared" si="438"/>
        <v>49309.9422329579+496.904116390768i</v>
      </c>
      <c r="N1390" s="170" t="str">
        <f t="shared" si="423"/>
        <v>1+556064.494948314i</v>
      </c>
      <c r="O1390" s="170" t="str">
        <f t="shared" si="424"/>
        <v>-85597.7746155908+813.369389761664i</v>
      </c>
      <c r="P1390" s="170" t="str">
        <f t="shared" si="439"/>
        <v>-452371436.698854-47597882496.9487i</v>
      </c>
      <c r="Q1390" s="170" t="str">
        <f t="shared" si="425"/>
        <v>-3.66793333060107E-06+0.000187301349929519i</v>
      </c>
      <c r="R1390" s="170" t="str">
        <f t="shared" si="426"/>
        <v>10000-0.333431233652739i</v>
      </c>
      <c r="S1390" s="170" t="str">
        <f t="shared" si="427"/>
        <v>-27.3413611595246i</v>
      </c>
      <c r="T1390" s="170" t="str">
        <f t="shared" si="435"/>
        <v>0.0747544304657581-27.3411542781902i</v>
      </c>
      <c r="U1390" s="170" t="str">
        <f t="shared" si="428"/>
        <v>-7.86888741744823E-06+0.0028780162398095i</v>
      </c>
      <c r="V1390" s="170"/>
    </row>
    <row r="1391" spans="1:22" x14ac:dyDescent="0.2">
      <c r="A1391" s="8"/>
      <c r="B1391" s="170">
        <f t="shared" si="436"/>
        <v>7.7699999999998557</v>
      </c>
      <c r="C1391" s="170">
        <f t="shared" si="437"/>
        <v>58884365.535539463</v>
      </c>
      <c r="D1391" s="170">
        <f t="shared" si="429"/>
        <v>58884.365535539466</v>
      </c>
      <c r="E1391" s="170">
        <f t="shared" si="440"/>
        <v>-74.647524098758836</v>
      </c>
      <c r="F1391" s="170">
        <f t="shared" si="430"/>
        <v>-268.89095794662182</v>
      </c>
      <c r="G1391" s="170">
        <f t="shared" si="431"/>
        <v>-50.918101973312211</v>
      </c>
      <c r="H1391" s="170">
        <f t="shared" si="432"/>
        <v>90.154860860214953</v>
      </c>
      <c r="I1391" s="170">
        <f t="shared" si="433"/>
        <v>-125.56562607207104</v>
      </c>
      <c r="J1391" s="170">
        <f t="shared" si="434"/>
        <v>-178.73609708640686</v>
      </c>
      <c r="K1391" s="170" t="str">
        <f t="shared" si="421"/>
        <v>1+588.410233934739i</v>
      </c>
      <c r="L1391" s="170" t="str">
        <f t="shared" si="422"/>
        <v>1-85.752239056669i</v>
      </c>
      <c r="M1391" s="170" t="str">
        <f t="shared" si="438"/>
        <v>50458.4950437623+502.65799487807i</v>
      </c>
      <c r="N1391" s="170" t="str">
        <f t="shared" si="423"/>
        <v>1+562503.418333122i</v>
      </c>
      <c r="O1391" s="170" t="str">
        <f t="shared" si="424"/>
        <v>-87591.6262119534+822.787763406811i</v>
      </c>
      <c r="P1391" s="170" t="str">
        <f t="shared" si="439"/>
        <v>-462908521.105207-49270588338.7931i</v>
      </c>
      <c r="Q1391" s="170" t="str">
        <f t="shared" si="425"/>
        <v>-3.58444612311067E-06+0.000185157978687971i</v>
      </c>
      <c r="R1391" s="170" t="str">
        <f t="shared" si="426"/>
        <v>10000-0.329614477882696i</v>
      </c>
      <c r="S1391" s="170" t="str">
        <f t="shared" si="427"/>
        <v>-27.028387186381i</v>
      </c>
      <c r="T1391" s="170" t="str">
        <f t="shared" si="435"/>
        <v>0.073052824618335-27.0281873284512i</v>
      </c>
      <c r="U1391" s="170" t="str">
        <f t="shared" si="428"/>
        <v>-7.68977101245633E-06+0.00284507235036329i</v>
      </c>
      <c r="V1391" s="170"/>
    </row>
    <row r="1392" spans="1:22" x14ac:dyDescent="0.2">
      <c r="A1392" s="8"/>
      <c r="B1392" s="170">
        <f t="shared" si="436"/>
        <v>7.7749999999998556</v>
      </c>
      <c r="C1392" s="170">
        <f t="shared" si="437"/>
        <v>59566214.352881387</v>
      </c>
      <c r="D1392" s="170">
        <f t="shared" si="429"/>
        <v>59566.21435288139</v>
      </c>
      <c r="E1392" s="170">
        <f t="shared" si="440"/>
        <v>-74.74753136109284</v>
      </c>
      <c r="F1392" s="170">
        <f t="shared" si="430"/>
        <v>-268.90365214879239</v>
      </c>
      <c r="G1392" s="170">
        <f t="shared" si="431"/>
        <v>-51.018101233516013</v>
      </c>
      <c r="H1392" s="170">
        <f t="shared" si="432"/>
        <v>90.153088191406582</v>
      </c>
      <c r="I1392" s="170">
        <f t="shared" si="433"/>
        <v>-125.76563259460886</v>
      </c>
      <c r="J1392" s="170">
        <f t="shared" si="434"/>
        <v>-178.75056395738579</v>
      </c>
      <c r="K1392" s="170" t="str">
        <f t="shared" si="421"/>
        <v>1+595.223703324643i</v>
      </c>
      <c r="L1392" s="170" t="str">
        <f t="shared" si="422"/>
        <v>1-86.7452031865096i</v>
      </c>
      <c r="M1392" s="170" t="str">
        <f t="shared" si="438"/>
        <v>51633.8010863229+508.478500138133i</v>
      </c>
      <c r="N1392" s="170" t="str">
        <f t="shared" si="423"/>
        <v>1+569016.900936747i</v>
      </c>
      <c r="O1392" s="170" t="str">
        <f t="shared" si="424"/>
        <v>-89631.9205781597+832.315196678784i</v>
      </c>
      <c r="P1392" s="170" t="str">
        <f t="shared" si="439"/>
        <v>-473691045.737299-51002076840.0779i</v>
      </c>
      <c r="Q1392" s="170" t="str">
        <f t="shared" si="425"/>
        <v>-0.0000035028590847727+0.000183039120363232i</v>
      </c>
      <c r="R1392" s="170" t="str">
        <f t="shared" si="426"/>
        <v>10000-0.32584141215467i</v>
      </c>
      <c r="S1392" s="170" t="str">
        <f t="shared" si="427"/>
        <v>-26.718995796683i</v>
      </c>
      <c r="T1392" s="170" t="str">
        <f t="shared" si="435"/>
        <v>0.0713899514756349-26.7188027237214i</v>
      </c>
      <c r="U1392" s="170" t="str">
        <f t="shared" si="428"/>
        <v>-7.51473173427737E-06+0.00281250554986541i</v>
      </c>
      <c r="V1392" s="170"/>
    </row>
    <row r="1393" spans="1:22" x14ac:dyDescent="0.2">
      <c r="A1393" s="8"/>
      <c r="B1393" s="170">
        <f t="shared" si="436"/>
        <v>7.7799999999998555</v>
      </c>
      <c r="C1393" s="170">
        <f t="shared" si="437"/>
        <v>60255958.607415885</v>
      </c>
      <c r="D1393" s="170">
        <f t="shared" si="429"/>
        <v>60255.958607415887</v>
      </c>
      <c r="E1393" s="170">
        <f t="shared" si="440"/>
        <v>-74.847538458147312</v>
      </c>
      <c r="F1393" s="170">
        <f t="shared" si="430"/>
        <v>-268.91620107208985</v>
      </c>
      <c r="G1393" s="170">
        <f t="shared" si="431"/>
        <v>-51.118100510559529</v>
      </c>
      <c r="H1393" s="170">
        <f t="shared" si="432"/>
        <v>90.151335813871498</v>
      </c>
      <c r="I1393" s="170">
        <f t="shared" si="433"/>
        <v>-125.96563896870684</v>
      </c>
      <c r="J1393" s="170">
        <f t="shared" si="434"/>
        <v>-178.76486525821835</v>
      </c>
      <c r="K1393" s="170" t="str">
        <f t="shared" si="421"/>
        <v>1+602.116068971698i</v>
      </c>
      <c r="L1393" s="170" t="str">
        <f t="shared" si="422"/>
        <v>1-87.7496652990734i</v>
      </c>
      <c r="M1393" s="170" t="str">
        <f t="shared" si="438"/>
        <v>52836.4835234603+514.366403672625i</v>
      </c>
      <c r="N1393" s="170" t="str">
        <f t="shared" si="423"/>
        <v>1+575605.806114253i</v>
      </c>
      <c r="O1393" s="170" t="str">
        <f t="shared" si="424"/>
        <v>-91719.739505288+841.952952428544i</v>
      </c>
      <c r="P1393" s="170" t="str">
        <f t="shared" si="439"/>
        <v>-484724727.632413-52794413752.5776i</v>
      </c>
      <c r="Q1393" s="170" t="str">
        <f t="shared" si="425"/>
        <v>-3.42312897288411E-06+0.000180944495106774i</v>
      </c>
      <c r="R1393" s="170" t="str">
        <f t="shared" si="426"/>
        <v>10000-0.322111536352886i</v>
      </c>
      <c r="S1393" s="170" t="str">
        <f t="shared" si="427"/>
        <v>-26.4131459809367i</v>
      </c>
      <c r="T1393" s="170" t="str">
        <f t="shared" si="435"/>
        <v>0.0697649293994547-26.4129594626014i</v>
      </c>
      <c r="U1393" s="170" t="str">
        <f t="shared" si="428"/>
        <v>-7.34367677888998E-06+0.0027803115223791i</v>
      </c>
      <c r="V1393" s="170"/>
    </row>
    <row r="1394" spans="1:22" x14ac:dyDescent="0.2">
      <c r="A1394" s="8"/>
      <c r="B1394" s="170">
        <f t="shared" si="436"/>
        <v>7.7849999999998554</v>
      </c>
      <c r="C1394" s="170">
        <f t="shared" si="437"/>
        <v>60953689.723996788</v>
      </c>
      <c r="D1394" s="170">
        <f t="shared" si="429"/>
        <v>60953.689723996788</v>
      </c>
      <c r="E1394" s="170">
        <f t="shared" si="440"/>
        <v>-74.947545393683271</v>
      </c>
      <c r="F1394" s="170">
        <f t="shared" si="430"/>
        <v>-268.92860637847389</v>
      </c>
      <c r="G1394" s="170">
        <f t="shared" si="431"/>
        <v>-51.218099804059463</v>
      </c>
      <c r="H1394" s="170">
        <f t="shared" si="432"/>
        <v>90.149603495347606</v>
      </c>
      <c r="I1394" s="170">
        <f t="shared" si="433"/>
        <v>-126.16564519774273</v>
      </c>
      <c r="J1394" s="170">
        <f t="shared" si="434"/>
        <v>-178.77900288312628</v>
      </c>
      <c r="K1394" s="170" t="str">
        <f t="shared" si="421"/>
        <v>1+609.088244451506i</v>
      </c>
      <c r="L1394" s="170" t="str">
        <f t="shared" si="422"/>
        <v>1-88.7657585347254i</v>
      </c>
      <c r="M1394" s="170" t="str">
        <f t="shared" si="438"/>
        <v>54067.1800333222+520.322485916781i</v>
      </c>
      <c r="N1394" s="170" t="str">
        <f t="shared" si="423"/>
        <v>1+582271.007217885i</v>
      </c>
      <c r="O1394" s="170" t="str">
        <f t="shared" si="424"/>
        <v>-93856.1899825697+851.702308130177i</v>
      </c>
      <c r="P1394" s="170" t="str">
        <f t="shared" si="439"/>
        <v>-496015416.994738-54649737423.0817i</v>
      </c>
      <c r="Q1394" s="170" t="str">
        <f t="shared" si="425"/>
        <v>-3.34521352859662E-06+0.000178873826248055i</v>
      </c>
      <c r="R1394" s="170" t="str">
        <f t="shared" si="426"/>
        <v>10000-0.318424356086347i</v>
      </c>
      <c r="S1394" s="170" t="str">
        <f t="shared" si="427"/>
        <v>-26.1107971990804i</v>
      </c>
      <c r="T1394" s="170" t="str">
        <f t="shared" si="435"/>
        <v>0.0681768968189681-26.1106170128493i</v>
      </c>
      <c r="U1394" s="170" t="str">
        <f t="shared" si="428"/>
        <v>-7.17651545462823E-06+0.00274848600135256i</v>
      </c>
      <c r="V1394" s="170"/>
    </row>
    <row r="1395" spans="1:22" x14ac:dyDescent="0.2">
      <c r="A1395" s="8"/>
      <c r="B1395" s="170">
        <f t="shared" si="436"/>
        <v>7.7899999999998553</v>
      </c>
      <c r="C1395" s="170">
        <f t="shared" si="437"/>
        <v>61659500.186127856</v>
      </c>
      <c r="D1395" s="170">
        <f t="shared" si="429"/>
        <v>61659.500186127858</v>
      </c>
      <c r="E1395" s="170">
        <f t="shared" si="440"/>
        <v>-75.04755217137587</v>
      </c>
      <c r="F1395" s="170">
        <f t="shared" si="430"/>
        <v>-268.94086971091502</v>
      </c>
      <c r="G1395" s="170">
        <f t="shared" si="431"/>
        <v>-51.318099113641146</v>
      </c>
      <c r="H1395" s="170">
        <f t="shared" si="432"/>
        <v>90.147891006231063</v>
      </c>
      <c r="I1395" s="170">
        <f t="shared" si="433"/>
        <v>-126.36565128501701</v>
      </c>
      <c r="J1395" s="170">
        <f t="shared" si="434"/>
        <v>-178.79297870468395</v>
      </c>
      <c r="K1395" s="170" t="str">
        <f t="shared" si="421"/>
        <v>1+616.141153918374i</v>
      </c>
      <c r="L1395" s="170" t="str">
        <f t="shared" si="422"/>
        <v>1-89.7936175755234i</v>
      </c>
      <c r="M1395" s="170" t="str">
        <f t="shared" si="438"/>
        <v>55326.5431474882+526.347536342851i</v>
      </c>
      <c r="N1395" s="170" t="str">
        <f t="shared" si="423"/>
        <v>1+589013.38771283i</v>
      </c>
      <c r="O1395" s="170" t="str">
        <f t="shared" si="424"/>
        <v>-96042.404784327+861.564556050221i</v>
      </c>
      <c r="P1395" s="170" t="str">
        <f t="shared" si="439"/>
        <v>-507569100.297225-56570261344.5388i</v>
      </c>
      <c r="Q1395" s="170" t="str">
        <f t="shared" si="425"/>
        <v>-3.26907145454268E-06+0.000176826840259019i</v>
      </c>
      <c r="R1395" s="170" t="str">
        <f t="shared" si="426"/>
        <v>10000-0.314779382623301i</v>
      </c>
      <c r="S1395" s="170" t="str">
        <f t="shared" si="427"/>
        <v>-25.8119093751107i</v>
      </c>
      <c r="T1395" s="170" t="str">
        <f t="shared" si="435"/>
        <v>0.066625011773987-25.8117353060161i</v>
      </c>
      <c r="U1395" s="170" t="str">
        <f t="shared" si="428"/>
        <v>-0.0000070131591341039+0.00271702476905433i</v>
      </c>
      <c r="V1395" s="170"/>
    </row>
    <row r="1396" spans="1:22" x14ac:dyDescent="0.2">
      <c r="A1396" s="8"/>
      <c r="B1396" s="170">
        <f t="shared" si="436"/>
        <v>7.7949999999998552</v>
      </c>
      <c r="C1396" s="170">
        <f t="shared" si="437"/>
        <v>62373483.548221327</v>
      </c>
      <c r="D1396" s="170">
        <f t="shared" si="429"/>
        <v>62373.483548221324</v>
      </c>
      <c r="E1396" s="170">
        <f t="shared" si="440"/>
        <v>-75.147558794816703</v>
      </c>
      <c r="F1396" s="170">
        <f t="shared" si="430"/>
        <v>-268.95299269361067</v>
      </c>
      <c r="G1396" s="170">
        <f t="shared" si="431"/>
        <v>-51.418098438938607</v>
      </c>
      <c r="H1396" s="170">
        <f t="shared" si="432"/>
        <v>90.146198119546</v>
      </c>
      <c r="I1396" s="170">
        <f t="shared" si="433"/>
        <v>-126.5656572337553</v>
      </c>
      <c r="J1396" s="170">
        <f t="shared" si="434"/>
        <v>-178.80679457406467</v>
      </c>
      <c r="K1396" s="170" t="str">
        <f t="shared" si="421"/>
        <v>1+623.275732227813i</v>
      </c>
      <c r="L1396" s="170" t="str">
        <f t="shared" si="422"/>
        <v>1-90.83337866307i</v>
      </c>
      <c r="M1396" s="170" t="str">
        <f t="shared" si="438"/>
        <v>56615.2405969512+532.442353564743i</v>
      </c>
      <c r="N1396" s="170" t="str">
        <f t="shared" si="423"/>
        <v>1+595833.841294318i</v>
      </c>
      <c r="O1396" s="170" t="str">
        <f t="shared" si="424"/>
        <v>-98279.5430705856+871.541003418954i</v>
      </c>
      <c r="P1396" s="170" t="str">
        <f t="shared" si="439"/>
        <v>-519391903.45569-58558276796.8564i</v>
      </c>
      <c r="Q1396" s="170" t="str">
        <f t="shared" si="425"/>
        <v>-3.19466239296964E-06+0.000174803266718947i</v>
      </c>
      <c r="R1396" s="170" t="str">
        <f t="shared" si="426"/>
        <v>10000-0.311176132826465i</v>
      </c>
      <c r="S1396" s="170" t="str">
        <f t="shared" si="427"/>
        <v>-25.5164428917701i</v>
      </c>
      <c r="T1396" s="170" t="str">
        <f t="shared" si="435"/>
        <v>0.0651084514686159-25.5162747321421i</v>
      </c>
      <c r="U1396" s="170" t="str">
        <f t="shared" si="428"/>
        <v>-6.85352120722274E-06+0.00268592365601496i</v>
      </c>
      <c r="V1396" s="170"/>
    </row>
    <row r="1397" spans="1:22" x14ac:dyDescent="0.2">
      <c r="A1397" s="8"/>
      <c r="B1397" s="170">
        <f t="shared" si="436"/>
        <v>7.799999999999855</v>
      </c>
      <c r="C1397" s="170">
        <f t="shared" si="437"/>
        <v>63095734.447998486</v>
      </c>
      <c r="D1397" s="170">
        <f t="shared" si="429"/>
        <v>63095.734447998489</v>
      </c>
      <c r="E1397" s="170">
        <f t="shared" si="440"/>
        <v>-75.24756526751591</v>
      </c>
      <c r="F1397" s="170">
        <f t="shared" si="430"/>
        <v>-268.96497693219885</v>
      </c>
      <c r="G1397" s="170">
        <f t="shared" si="431"/>
        <v>-51.518097779594036</v>
      </c>
      <c r="H1397" s="170">
        <f t="shared" si="432"/>
        <v>90.144524610914388</v>
      </c>
      <c r="I1397" s="170">
        <f t="shared" si="433"/>
        <v>-126.76566304710994</v>
      </c>
      <c r="J1397" s="170">
        <f t="shared" si="434"/>
        <v>-178.82045232128445</v>
      </c>
      <c r="K1397" s="170" t="str">
        <f t="shared" si="421"/>
        <v>1+630.492925060449i</v>
      </c>
      <c r="L1397" s="170" t="str">
        <f t="shared" si="422"/>
        <v>1-91.8851796165711i</v>
      </c>
      <c r="M1397" s="170" t="str">
        <f t="shared" si="438"/>
        <v>57933.9556661567+538.607745443878i</v>
      </c>
      <c r="N1397" s="170" t="str">
        <f t="shared" si="423"/>
        <v>1+602733.272006085i</v>
      </c>
      <c r="O1397" s="170" t="str">
        <f t="shared" si="424"/>
        <v>-100568.791001678+881.63297260367i</v>
      </c>
      <c r="P1397" s="170" t="str">
        <f t="shared" si="439"/>
        <v>-531490095.076863-60616155580.5045i</v>
      </c>
      <c r="Q1397" s="170" t="str">
        <f t="shared" si="425"/>
        <v>-3.12194690437067E-06+0.000172802838279691i</v>
      </c>
      <c r="R1397" s="170" t="str">
        <f t="shared" si="426"/>
        <v>10000-0.30761412908898i</v>
      </c>
      <c r="S1397" s="170" t="str">
        <f t="shared" si="427"/>
        <v>-25.2243585852964i</v>
      </c>
      <c r="T1397" s="170" t="str">
        <f t="shared" si="435"/>
        <v>0.0636264118350706-25.2241961345153i</v>
      </c>
      <c r="U1397" s="170" t="str">
        <f t="shared" si="428"/>
        <v>-0.0000066975170352706+0.0026551785404753i</v>
      </c>
      <c r="V1397" s="170"/>
    </row>
    <row r="1398" spans="1:22" x14ac:dyDescent="0.2">
      <c r="A1398" s="8"/>
      <c r="B1398" s="170">
        <f t="shared" si="436"/>
        <v>7.8049999999998549</v>
      </c>
      <c r="C1398" s="170">
        <f t="shared" si="437"/>
        <v>63826348.619033553</v>
      </c>
      <c r="D1398" s="170">
        <f t="shared" si="429"/>
        <v>63826.348619033553</v>
      </c>
      <c r="E1398" s="170">
        <f t="shared" si="440"/>
        <v>-75.34757159290335</v>
      </c>
      <c r="F1398" s="170">
        <f t="shared" si="430"/>
        <v>-268.9768240139698</v>
      </c>
      <c r="G1398" s="170">
        <f t="shared" si="431"/>
        <v>-51.618097135257855</v>
      </c>
      <c r="H1398" s="170">
        <f t="shared" si="432"/>
        <v>90.142870258526287</v>
      </c>
      <c r="I1398" s="170">
        <f t="shared" si="433"/>
        <v>-126.96566872816121</v>
      </c>
      <c r="J1398" s="170">
        <f t="shared" si="434"/>
        <v>-178.83395375544353</v>
      </c>
      <c r="K1398" s="170" t="str">
        <f t="shared" si="421"/>
        <v>1+637.793689047374i</v>
      </c>
      <c r="L1398" s="170" t="str">
        <f t="shared" si="422"/>
        <v>1-92.9491598511034i</v>
      </c>
      <c r="M1398" s="170" t="str">
        <f t="shared" si="438"/>
        <v>59283.3875552893+544.844529196271i</v>
      </c>
      <c r="N1398" s="170" t="str">
        <f t="shared" si="423"/>
        <v>1+609712.594360196i</v>
      </c>
      <c r="O1398" s="170" t="str">
        <f t="shared" si="424"/>
        <v>-102911.362367156+891.841801283949i</v>
      </c>
      <c r="P1398" s="170" t="str">
        <f t="shared" si="439"/>
        <v>-543870089.782074-62746352846.1791i</v>
      </c>
      <c r="Q1398" s="170" t="str">
        <f t="shared" si="425"/>
        <v>-3.05088644660158E-06+0.000170825290631292i</v>
      </c>
      <c r="R1398" s="170" t="str">
        <f t="shared" si="426"/>
        <v>10000-0.304092899271112i</v>
      </c>
      <c r="S1398" s="170" t="str">
        <f t="shared" si="427"/>
        <v>-24.9356177402312i</v>
      </c>
      <c r="T1398" s="170" t="str">
        <f t="shared" si="435"/>
        <v>0.0621781071074186-24.935460804488i</v>
      </c>
      <c r="U1398" s="170" t="str">
        <f t="shared" si="428"/>
        <v>-6.54506390604407E-06+0.00262478534784085i</v>
      </c>
      <c r="V1398" s="170"/>
    </row>
    <row r="1399" spans="1:22" x14ac:dyDescent="0.2">
      <c r="A1399" s="8"/>
      <c r="B1399" s="170">
        <f t="shared" si="436"/>
        <v>7.8099999999998548</v>
      </c>
      <c r="C1399" s="170">
        <f t="shared" si="437"/>
        <v>64565422.903443992</v>
      </c>
      <c r="D1399" s="170">
        <f t="shared" si="429"/>
        <v>64565.422903443992</v>
      </c>
      <c r="E1399" s="170">
        <f t="shared" si="440"/>
        <v>-75.447577774331322</v>
      </c>
      <c r="F1399" s="170">
        <f t="shared" si="430"/>
        <v>-268.98853550807485</v>
      </c>
      <c r="G1399" s="170">
        <f t="shared" si="431"/>
        <v>-51.718096505588491</v>
      </c>
      <c r="H1399" s="170">
        <f t="shared" si="432"/>
        <v>90.141234843110567</v>
      </c>
      <c r="I1399" s="170">
        <f t="shared" si="433"/>
        <v>-127.16567427991981</v>
      </c>
      <c r="J1399" s="170">
        <f t="shared" si="434"/>
        <v>-178.84730066496428</v>
      </c>
      <c r="K1399" s="170" t="str">
        <f t="shared" si="421"/>
        <v>1+645.17899189695i</v>
      </c>
      <c r="L1399" s="170" t="str">
        <f t="shared" si="422"/>
        <v>1-94.0254603960953i</v>
      </c>
      <c r="M1399" s="170" t="str">
        <f t="shared" si="438"/>
        <v>60664.2517509994+551.153531500855i</v>
      </c>
      <c r="N1399" s="170" t="str">
        <f t="shared" si="423"/>
        <v>1+616772.733458275i</v>
      </c>
      <c r="O1399" s="170" t="str">
        <f t="shared" si="424"/>
        <v>-105308.499229368+902.168842628982i</v>
      </c>
      <c r="P1399" s="170" t="str">
        <f t="shared" si="439"/>
        <v>-556538451.608395-64951410023.9171i</v>
      </c>
      <c r="Q1399" s="170" t="str">
        <f t="shared" si="425"/>
        <v>-2.98144335447148E-06+0.000168870362467935i</v>
      </c>
      <c r="R1399" s="170" t="str">
        <f t="shared" si="426"/>
        <v>10000-0.300611976637658i</v>
      </c>
      <c r="S1399" s="170" t="str">
        <f t="shared" si="427"/>
        <v>-24.650182084288i</v>
      </c>
      <c r="T1399" s="170" t="str">
        <f t="shared" si="435"/>
        <v>0.06076276940502-24.6500304763534i</v>
      </c>
      <c r="U1399" s="170" t="str">
        <f t="shared" si="428"/>
        <v>-6.39608099000211E-06+0.00259474005014247i</v>
      </c>
      <c r="V1399" s="170"/>
    </row>
    <row r="1400" spans="1:22" x14ac:dyDescent="0.2">
      <c r="A1400" s="8"/>
      <c r="B1400" s="170">
        <f t="shared" si="436"/>
        <v>7.8149999999998547</v>
      </c>
      <c r="C1400" s="170">
        <f t="shared" si="437"/>
        <v>65313055.264725424</v>
      </c>
      <c r="D1400" s="170">
        <f t="shared" si="429"/>
        <v>65313.055264725423</v>
      </c>
      <c r="E1400" s="170">
        <f t="shared" si="440"/>
        <v>-75.547583815075598</v>
      </c>
      <c r="F1400" s="170">
        <f t="shared" si="430"/>
        <v>-269.00011296573257</v>
      </c>
      <c r="G1400" s="170">
        <f t="shared" si="431"/>
        <v>-51.818095890252103</v>
      </c>
      <c r="H1400" s="170">
        <f t="shared" si="432"/>
        <v>90.139618147905708</v>
      </c>
      <c r="I1400" s="170">
        <f t="shared" si="433"/>
        <v>-127.36567970532769</v>
      </c>
      <c r="J1400" s="170">
        <f t="shared" si="434"/>
        <v>-178.86049481782686</v>
      </c>
      <c r="K1400" s="170" t="str">
        <f t="shared" si="421"/>
        <v>1+652.649812523068i</v>
      </c>
      <c r="L1400" s="170" t="str">
        <f t="shared" si="422"/>
        <v>1-95.1142239140177i</v>
      </c>
      <c r="M1400" s="170" t="str">
        <f t="shared" si="438"/>
        <v>62077.2804057608+557.53558860905i</v>
      </c>
      <c r="N1400" s="170" t="str">
        <f t="shared" si="423"/>
        <v>1+623914.625114107i</v>
      </c>
      <c r="O1400" s="170" t="str">
        <f t="shared" si="424"/>
        <v>-107761.472582007+912.61546547691i</v>
      </c>
      <c r="P1400" s="170" t="str">
        <f t="shared" si="439"/>
        <v>-569501897.488945-67233957855.1316i</v>
      </c>
      <c r="Q1400" s="170" t="str">
        <f t="shared" si="425"/>
        <v>-2.91358081979812E-06+0.000166937795454302i</v>
      </c>
      <c r="R1400" s="170" t="str">
        <f t="shared" si="426"/>
        <v>10000-0.297170899796096i</v>
      </c>
      <c r="S1400" s="170" t="str">
        <f t="shared" si="427"/>
        <v>-24.3680137832799i</v>
      </c>
      <c r="T1400" s="170" t="str">
        <f t="shared" si="435"/>
        <v>0.0593796483254524-24.3678673222807i</v>
      </c>
      <c r="U1400" s="170" t="str">
        <f t="shared" si="428"/>
        <v>-6.25048929741605E-06+0.00256503866550323i</v>
      </c>
      <c r="V1400" s="170"/>
    </row>
    <row r="1401" spans="1:22" x14ac:dyDescent="0.2">
      <c r="A1401" s="8"/>
      <c r="B1401" s="170">
        <f t="shared" si="436"/>
        <v>7.8199999999998546</v>
      </c>
      <c r="C1401" s="170">
        <f t="shared" si="437"/>
        <v>66069344.80073753</v>
      </c>
      <c r="D1401" s="170">
        <f t="shared" si="429"/>
        <v>66069.344800737526</v>
      </c>
      <c r="E1401" s="170">
        <f t="shared" si="440"/>
        <v>-75.647589718337642</v>
      </c>
      <c r="F1401" s="170">
        <f t="shared" si="430"/>
        <v>-269.01155792043375</v>
      </c>
      <c r="G1401" s="170">
        <f t="shared" si="431"/>
        <v>-51.918095288922352</v>
      </c>
      <c r="H1401" s="170">
        <f t="shared" si="432"/>
        <v>90.138019958631219</v>
      </c>
      <c r="I1401" s="170">
        <f t="shared" si="433"/>
        <v>-127.56568500725999</v>
      </c>
      <c r="J1401" s="170">
        <f t="shared" si="434"/>
        <v>-178.87353796180253</v>
      </c>
      <c r="K1401" s="170" t="str">
        <f t="shared" si="421"/>
        <v>1+660.20714117491i</v>
      </c>
      <c r="L1401" s="170" t="str">
        <f t="shared" si="422"/>
        <v>1-96.2155947192958i</v>
      </c>
      <c r="M1401" s="170" t="str">
        <f t="shared" si="438"/>
        <v>63523.22272607+563.991546455614i</v>
      </c>
      <c r="N1401" s="170" t="str">
        <f t="shared" si="423"/>
        <v>1+631139.215977698i</v>
      </c>
      <c r="O1401" s="170" t="str">
        <f t="shared" si="424"/>
        <v>-110271.583024015+923.183054516276i</v>
      </c>
      <c r="P1401" s="170" t="str">
        <f t="shared" si="439"/>
        <v>-582767300.814323-69596719531.2134i</v>
      </c>
      <c r="Q1401" s="170" t="str">
        <f t="shared" si="425"/>
        <v>-2.84726287191566E-06+0.00016502733419226i</v>
      </c>
      <c r="R1401" s="170" t="str">
        <f t="shared" si="426"/>
        <v>10000-0.293769212635419i</v>
      </c>
      <c r="S1401" s="170" t="str">
        <f t="shared" si="427"/>
        <v>-24.0890754361043i</v>
      </c>
      <c r="T1401" s="170" t="str">
        <f t="shared" si="435"/>
        <v>0.0580280105466975-24.0889339473077i</v>
      </c>
      <c r="U1401" s="170" t="str">
        <f t="shared" si="428"/>
        <v>-6.10821163649448E-06+0.00253567725761134i</v>
      </c>
      <c r="V1401" s="170"/>
    </row>
    <row r="1402" spans="1:22" x14ac:dyDescent="0.2">
      <c r="A1402" s="8"/>
      <c r="B1402" s="170">
        <f t="shared" si="436"/>
        <v>7.8249999999998545</v>
      </c>
      <c r="C1402" s="170">
        <f t="shared" si="437"/>
        <v>66834391.756839134</v>
      </c>
      <c r="D1402" s="170">
        <f t="shared" si="429"/>
        <v>66834.391756839133</v>
      </c>
      <c r="E1402" s="170">
        <f t="shared" si="440"/>
        <v>-75.747595487245775</v>
      </c>
      <c r="F1402" s="170">
        <f t="shared" si="430"/>
        <v>-269.02287188814284</v>
      </c>
      <c r="G1402" s="170">
        <f t="shared" si="431"/>
        <v>-52.018094701280489</v>
      </c>
      <c r="H1402" s="170">
        <f t="shared" si="432"/>
        <v>90.136440063459133</v>
      </c>
      <c r="I1402" s="170">
        <f t="shared" si="433"/>
        <v>-127.76569018852626</v>
      </c>
      <c r="J1402" s="170">
        <f t="shared" si="434"/>
        <v>-178.88643182468371</v>
      </c>
      <c r="K1402" s="170" t="str">
        <f t="shared" si="421"/>
        <v>1+667.851979568204i</v>
      </c>
      <c r="L1402" s="170" t="str">
        <f t="shared" si="422"/>
        <v>1-97.3297187974369i</v>
      </c>
      <c r="M1402" s="170" t="str">
        <f t="shared" si="438"/>
        <v>65002.8453696849+570.522260770767i</v>
      </c>
      <c r="N1402" s="170" t="str">
        <f t="shared" si="423"/>
        <v>1+638447.46366074i</v>
      </c>
      <c r="O1402" s="170" t="str">
        <f t="shared" si="424"/>
        <v>-112840.161449173+933.87301046956i</v>
      </c>
      <c r="P1402" s="170" t="str">
        <f t="shared" si="439"/>
        <v>-596341695.076959-72042513942.4199i</v>
      </c>
      <c r="Q1402" s="170" t="str">
        <f t="shared" si="425"/>
        <v>-2.78245435862604E-06+0.000163138726187926i</v>
      </c>
      <c r="R1402" s="170" t="str">
        <f t="shared" si="426"/>
        <v>10000-0.290406464265675i</v>
      </c>
      <c r="S1402" s="170" t="str">
        <f t="shared" si="427"/>
        <v>-23.8133300697854i</v>
      </c>
      <c r="T1402" s="170" t="str">
        <f t="shared" si="435"/>
        <v>0.05670713943838-23.8131933843905i</v>
      </c>
      <c r="U1402" s="170" t="str">
        <f t="shared" si="428"/>
        <v>-5.96917257246106E-06+0.002506651935199i</v>
      </c>
      <c r="V1402" s="170"/>
    </row>
    <row r="1403" spans="1:22" x14ac:dyDescent="0.2">
      <c r="A1403" s="8"/>
      <c r="B1403" s="170">
        <f t="shared" si="436"/>
        <v>7.8299999999998544</v>
      </c>
      <c r="C1403" s="170">
        <f t="shared" si="437"/>
        <v>67608297.539175585</v>
      </c>
      <c r="D1403" s="170">
        <f t="shared" si="429"/>
        <v>67608.29753917559</v>
      </c>
      <c r="E1403" s="170">
        <f t="shared" si="440"/>
        <v>-75.847601124857377</v>
      </c>
      <c r="F1403" s="170">
        <f t="shared" si="430"/>
        <v>-269.0340563674979</v>
      </c>
      <c r="G1403" s="170">
        <f t="shared" si="431"/>
        <v>-52.118094127014878</v>
      </c>
      <c r="H1403" s="170">
        <f t="shared" si="432"/>
        <v>90.134878252986056</v>
      </c>
      <c r="I1403" s="170">
        <f t="shared" si="433"/>
        <v>-127.96569525187226</v>
      </c>
      <c r="J1403" s="170">
        <f t="shared" si="434"/>
        <v>-178.89917811451184</v>
      </c>
      <c r="K1403" s="170" t="str">
        <f t="shared" si="421"/>
        <v>1+675.585341017996i</v>
      </c>
      <c r="L1403" s="170" t="str">
        <f t="shared" si="422"/>
        <v>1-98.4567438243806i</v>
      </c>
      <c r="M1403" s="170" t="str">
        <f t="shared" si="438"/>
        <v>66516.9328521156+577.128597193615i</v>
      </c>
      <c r="N1403" s="170" t="str">
        <f t="shared" si="423"/>
        <v>1+645840.336863547i</v>
      </c>
      <c r="O1403" s="170" t="str">
        <f t="shared" si="424"/>
        <v>-115468.569751759+944.686750278846i</v>
      </c>
      <c r="P1403" s="170" t="str">
        <f t="shared" si="439"/>
        <v>-610232277.600371-74574259040.9413i</v>
      </c>
      <c r="Q1403" s="170" t="str">
        <f t="shared" si="425"/>
        <v>-2.71912092758286E-06+0.000161271721819067i</v>
      </c>
      <c r="R1403" s="170" t="str">
        <f t="shared" si="426"/>
        <v>10000-0.287082208958213i</v>
      </c>
      <c r="S1403" s="170" t="str">
        <f t="shared" si="427"/>
        <v>-23.5407411345735i</v>
      </c>
      <c r="T1403" s="170" t="str">
        <f t="shared" si="435"/>
        <v>0.0554163346818558-23.5406090895102i</v>
      </c>
      <c r="U1403" s="170" t="str">
        <f t="shared" si="428"/>
        <v>-5.83329838756378E-06+0.00247795885152739i</v>
      </c>
      <c r="V1403" s="170"/>
    </row>
    <row r="1404" spans="1:22" x14ac:dyDescent="0.2">
      <c r="A1404" s="8"/>
      <c r="B1404" s="170">
        <f t="shared" si="436"/>
        <v>7.8349999999998543</v>
      </c>
      <c r="C1404" s="170">
        <f t="shared" si="437"/>
        <v>68391164.728120074</v>
      </c>
      <c r="D1404" s="170">
        <f t="shared" si="429"/>
        <v>68391.164728120071</v>
      </c>
      <c r="E1404" s="170">
        <f t="shared" si="440"/>
        <v>-75.94760663416028</v>
      </c>
      <c r="F1404" s="170">
        <f t="shared" si="430"/>
        <v>-269.04511284000779</v>
      </c>
      <c r="G1404" s="170">
        <f t="shared" si="431"/>
        <v>-52.218093565821107</v>
      </c>
      <c r="H1404" s="170">
        <f t="shared" si="432"/>
        <v>90.133334320205307</v>
      </c>
      <c r="I1404" s="170">
        <f t="shared" si="433"/>
        <v>-128.16570019998139</v>
      </c>
      <c r="J1404" s="170">
        <f t="shared" si="434"/>
        <v>-178.91177851980248</v>
      </c>
      <c r="K1404" s="170" t="str">
        <f t="shared" si="421"/>
        <v>1+683.408250572972i</v>
      </c>
      <c r="L1404" s="170" t="str">
        <f t="shared" si="422"/>
        <v>1-99.5968191860735i</v>
      </c>
      <c r="M1404" s="170" t="str">
        <f t="shared" si="438"/>
        <v>68066.2879625871+583.811431386898i</v>
      </c>
      <c r="N1404" s="170" t="str">
        <f t="shared" si="423"/>
        <v>1+653318.815503456i</v>
      </c>
      <c r="O1404" s="170" t="str">
        <f t="shared" si="424"/>
        <v>-118158.201548649+955.625707293632i</v>
      </c>
      <c r="P1404" s="170" t="str">
        <f t="shared" si="439"/>
        <v>-624446413.355277-77194975322.1563i</v>
      </c>
      <c r="Q1404" s="170" t="str">
        <f t="shared" si="425"/>
        <v>-2.65722900809837E-06+0.000159426074302864i</v>
      </c>
      <c r="R1404" s="170" t="str">
        <f t="shared" si="426"/>
        <v>10000-0.283796006086591i</v>
      </c>
      <c r="S1404" s="170" t="str">
        <f t="shared" si="427"/>
        <v>-23.2712724991005i</v>
      </c>
      <c r="T1404" s="170" t="str">
        <f t="shared" si="435"/>
        <v>0.0541549118989478-23.2711449368345i</v>
      </c>
      <c r="U1404" s="170" t="str">
        <f t="shared" si="428"/>
        <v>-5.70051704199451E-06+0.00244959420387732i</v>
      </c>
      <c r="V1404" s="170"/>
    </row>
    <row r="1405" spans="1:22" x14ac:dyDescent="0.2">
      <c r="A1405" s="8"/>
      <c r="B1405" s="170">
        <f t="shared" si="436"/>
        <v>7.8399999999998542</v>
      </c>
      <c r="C1405" s="170">
        <f t="shared" si="437"/>
        <v>69183097.091870531</v>
      </c>
      <c r="D1405" s="170">
        <f t="shared" si="429"/>
        <v>69183.097091870528</v>
      </c>
      <c r="E1405" s="170">
        <f t="shared" si="440"/>
        <v>-76.047612018074233</v>
      </c>
      <c r="F1405" s="170">
        <f t="shared" si="430"/>
        <v>-269.05604277024776</v>
      </c>
      <c r="G1405" s="170">
        <f t="shared" si="431"/>
        <v>-52.318093017401566</v>
      </c>
      <c r="H1405" s="170">
        <f t="shared" si="432"/>
        <v>90.131808060479557</v>
      </c>
      <c r="I1405" s="170">
        <f t="shared" si="433"/>
        <v>-128.3657050354758</v>
      </c>
      <c r="J1405" s="170">
        <f t="shared" si="434"/>
        <v>-178.9242347097682</v>
      </c>
      <c r="K1405" s="170" t="str">
        <f t="shared" si="421"/>
        <v>1+691.321745151319i</v>
      </c>
      <c r="L1405" s="170" t="str">
        <f t="shared" si="422"/>
        <v>1-100.75009599827i</v>
      </c>
      <c r="M1405" s="170" t="str">
        <f t="shared" si="438"/>
        <v>69651.7321896869+590.571649153049i</v>
      </c>
      <c r="N1405" s="170" t="str">
        <f t="shared" si="423"/>
        <v>1+660883.890844709i</v>
      </c>
      <c r="O1405" s="170" t="str">
        <f t="shared" si="424"/>
        <v>-120910.482918222+966.691331460822i</v>
      </c>
      <c r="P1405" s="170" t="str">
        <f t="shared" si="439"/>
        <v>-638991638.864599-79907789428.216i</v>
      </c>
      <c r="Q1405" s="170" t="str">
        <f t="shared" si="425"/>
        <v>-2.59674579336427E-06+0.000157601539664022i</v>
      </c>
      <c r="R1405" s="170" t="str">
        <f t="shared" si="426"/>
        <v>10000-0.28054742006818i</v>
      </c>
      <c r="S1405" s="170" t="str">
        <f t="shared" si="427"/>
        <v>-23.0048884455907i</v>
      </c>
      <c r="T1405" s="170" t="str">
        <f t="shared" si="435"/>
        <v>0.052922202289128-23.004765213936i</v>
      </c>
      <c r="U1405" s="170" t="str">
        <f t="shared" si="428"/>
        <v>-5.57075813569769E-06+0.0024215542330459i</v>
      </c>
      <c r="V1405" s="170"/>
    </row>
    <row r="1406" spans="1:22" x14ac:dyDescent="0.2">
      <c r="A1406" s="8"/>
      <c r="B1406" s="170">
        <f t="shared" si="436"/>
        <v>7.8449999999998541</v>
      </c>
      <c r="C1406" s="170">
        <f t="shared" si="437"/>
        <v>69984199.600203961</v>
      </c>
      <c r="D1406" s="170">
        <f t="shared" si="429"/>
        <v>69984.199600203967</v>
      </c>
      <c r="E1406" s="170">
        <f t="shared" si="440"/>
        <v>-76.147617279452646</v>
      </c>
      <c r="F1406" s="170">
        <f t="shared" si="430"/>
        <v>-269.06684760605197</v>
      </c>
      <c r="G1406" s="170">
        <f t="shared" si="431"/>
        <v>-52.418092481465536</v>
      </c>
      <c r="H1406" s="170">
        <f t="shared" si="432"/>
        <v>90.130299271513749</v>
      </c>
      <c r="I1406" s="170">
        <f t="shared" si="433"/>
        <v>-128.5657097609182</v>
      </c>
      <c r="J1406" s="170">
        <f t="shared" si="434"/>
        <v>-178.9365483345382</v>
      </c>
      <c r="K1406" s="170" t="str">
        <f t="shared" si="421"/>
        <v>1+699.326873678172i</v>
      </c>
      <c r="L1406" s="170" t="str">
        <f t="shared" si="422"/>
        <v>1-101.916727126562i</v>
      </c>
      <c r="M1406" s="170" t="str">
        <f t="shared" si="438"/>
        <v>71274.1061569299+597.41014655161i</v>
      </c>
      <c r="N1406" s="170" t="str">
        <f t="shared" si="423"/>
        <v>1+668536.56562985i</v>
      </c>
      <c r="O1406" s="170" t="str">
        <f t="shared" si="424"/>
        <v>-123726.87315649+977.885089516913i</v>
      </c>
      <c r="P1406" s="170" t="str">
        <f t="shared" si="439"/>
        <v>-653875666.199432-82715937878.2748i</v>
      </c>
      <c r="Q1406" s="170" t="str">
        <f t="shared" si="425"/>
        <v>-2.53763922307637E-06+0.00015579787670322i</v>
      </c>
      <c r="R1406" s="170" t="str">
        <f t="shared" si="426"/>
        <v>10000-0.277336020306419i</v>
      </c>
      <c r="S1406" s="170" t="str">
        <f t="shared" si="427"/>
        <v>-22.7415536651264i</v>
      </c>
      <c r="T1406" s="170" t="str">
        <f t="shared" si="435"/>
        <v>0.0517175522749593-22.7414346170633i</v>
      </c>
      <c r="U1406" s="170" t="str">
        <f t="shared" si="428"/>
        <v>-5.44395287104835E-06+0.00239383522284877i</v>
      </c>
      <c r="V1406" s="170"/>
    </row>
    <row r="1407" spans="1:22" x14ac:dyDescent="0.2">
      <c r="A1407" s="8"/>
      <c r="B1407" s="170">
        <f t="shared" si="436"/>
        <v>7.849999999999854</v>
      </c>
      <c r="C1407" s="170">
        <f t="shared" si="437"/>
        <v>70794578.438390121</v>
      </c>
      <c r="D1407" s="170">
        <f t="shared" si="429"/>
        <v>70794.578438390119</v>
      </c>
      <c r="E1407" s="170">
        <f t="shared" si="440"/>
        <v>-76.247622421084003</v>
      </c>
      <c r="F1407" s="170">
        <f t="shared" si="430"/>
        <v>-269.07752877870468</v>
      </c>
      <c r="G1407" s="170">
        <f t="shared" si="431"/>
        <v>-52.518091957728821</v>
      </c>
      <c r="H1407" s="170">
        <f t="shared" si="432"/>
        <v>90.128807753328218</v>
      </c>
      <c r="I1407" s="170">
        <f t="shared" si="433"/>
        <v>-128.76571437881282</v>
      </c>
      <c r="J1407" s="170">
        <f t="shared" si="434"/>
        <v>-178.94872102537647</v>
      </c>
      <c r="K1407" s="170" t="str">
        <f t="shared" si="421"/>
        <v>1+707.424697224646i</v>
      </c>
      <c r="L1407" s="170" t="str">
        <f t="shared" si="422"/>
        <v>1-103.096867206643i</v>
      </c>
      <c r="M1407" s="170" t="str">
        <f t="shared" si="438"/>
        <v>72934.270068469+604.327830018003i</v>
      </c>
      <c r="N1407" s="170" t="str">
        <f t="shared" si="423"/>
        <v>1+676277.85421263i</v>
      </c>
      <c r="O1407" s="170" t="str">
        <f t="shared" si="424"/>
        <v>-126608.865550839+989.208465182411i</v>
      </c>
      <c r="P1407" s="170" t="str">
        <f t="shared" si="439"/>
        <v>-669106387.068081-85622770929.8083i</v>
      </c>
      <c r="Q1407" s="170" t="str">
        <f t="shared" si="425"/>
        <v>-2.47987796645411E-06+0.000154014846965904i</v>
      </c>
      <c r="R1407" s="170" t="str">
        <f t="shared" si="426"/>
        <v>10000-0.27416138113375i</v>
      </c>
      <c r="S1407" s="170" t="str">
        <f t="shared" si="427"/>
        <v>-22.4812332529675i</v>
      </c>
      <c r="T1407" s="170" t="str">
        <f t="shared" si="435"/>
        <v>0.0505403231556044-22.4811182464677i</v>
      </c>
      <c r="U1407" s="170" t="str">
        <f t="shared" si="428"/>
        <v>-5.32003401637942E-06+0.00236643349962818i</v>
      </c>
      <c r="V1407" s="170"/>
    </row>
    <row r="1408" spans="1:22" x14ac:dyDescent="0.2">
      <c r="A1408" s="8"/>
      <c r="B1408" s="170">
        <f t="shared" si="436"/>
        <v>7.8549999999998539</v>
      </c>
      <c r="C1408" s="170">
        <f t="shared" si="437"/>
        <v>71614341.021266252</v>
      </c>
      <c r="D1408" s="170">
        <f t="shared" si="429"/>
        <v>71614.341021266257</v>
      </c>
      <c r="E1408" s="170">
        <f t="shared" si="440"/>
        <v>-76.347627445693306</v>
      </c>
      <c r="F1408" s="170">
        <f t="shared" si="430"/>
        <v>-269.08808770312879</v>
      </c>
      <c r="G1408" s="170">
        <f t="shared" si="431"/>
        <v>-52.618091445913748</v>
      </c>
      <c r="H1408" s="170">
        <f t="shared" si="432"/>
        <v>90.12733330823221</v>
      </c>
      <c r="I1408" s="170">
        <f t="shared" si="433"/>
        <v>-128.96571889160705</v>
      </c>
      <c r="J1408" s="170">
        <f t="shared" si="434"/>
        <v>-178.96075439489658</v>
      </c>
      <c r="K1408" s="170" t="str">
        <f t="shared" si="421"/>
        <v>1+715.616289148481i</v>
      </c>
      <c r="L1408" s="170" t="str">
        <f t="shared" si="422"/>
        <v>1-104.290672664801i</v>
      </c>
      <c r="M1408" s="170" t="str">
        <f t="shared" si="438"/>
        <v>74633.1041651838+611.32561648368i</v>
      </c>
      <c r="N1408" s="170" t="str">
        <f t="shared" si="423"/>
        <v>1+684108.782692467i</v>
      </c>
      <c r="O1408" s="170" t="str">
        <f t="shared" si="424"/>
        <v>-129557.988171782+1000.66295935849i</v>
      </c>
      <c r="P1408" s="170" t="str">
        <f t="shared" si="439"/>
        <v>-684691877.00035-88631756575.6199i</v>
      </c>
      <c r="Q1408" s="170" t="str">
        <f t="shared" si="425"/>
        <v>-2.42343140564633E-06+0.000152252214711421i</v>
      </c>
      <c r="R1408" s="170" t="str">
        <f t="shared" si="426"/>
        <v>10000-0.271023081755189i</v>
      </c>
      <c r="S1408" s="170" t="str">
        <f t="shared" si="427"/>
        <v>-22.2238927039255i</v>
      </c>
      <c r="T1408" s="170" t="str">
        <f t="shared" si="435"/>
        <v>0.0493898907682235-22.2237816017822i</v>
      </c>
      <c r="U1408" s="170" t="str">
        <f t="shared" si="428"/>
        <v>-5.19893587033932E-06+0.00233934543176655i</v>
      </c>
      <c r="V1408" s="170"/>
    </row>
    <row r="1409" spans="1:22" x14ac:dyDescent="0.2">
      <c r="A1409" s="8"/>
      <c r="B1409" s="170">
        <f t="shared" si="436"/>
        <v>7.8599999999998538</v>
      </c>
      <c r="C1409" s="170">
        <f t="shared" si="437"/>
        <v>72443596.00747478</v>
      </c>
      <c r="D1409" s="170">
        <f t="shared" si="429"/>
        <v>72443.596007474785</v>
      </c>
      <c r="E1409" s="170">
        <f t="shared" si="440"/>
        <v>-76.447632355943568</v>
      </c>
      <c r="F1409" s="170">
        <f t="shared" si="430"/>
        <v>-269.0985257780722</v>
      </c>
      <c r="G1409" s="170">
        <f t="shared" si="431"/>
        <v>-52.718090945748919</v>
      </c>
      <c r="H1409" s="170">
        <f t="shared" si="432"/>
        <v>90.125875740797753</v>
      </c>
      <c r="I1409" s="170">
        <f t="shared" si="433"/>
        <v>-129.16572330169248</v>
      </c>
      <c r="J1409" s="170">
        <f t="shared" si="434"/>
        <v>-178.97265003727443</v>
      </c>
      <c r="K1409" s="170" t="str">
        <f t="shared" si="421"/>
        <v>1+723.902735236315i</v>
      </c>
      <c r="L1409" s="170" t="str">
        <f t="shared" si="422"/>
        <v>1-105.498301738657i</v>
      </c>
      <c r="M1409" s="170" t="str">
        <f t="shared" si="438"/>
        <v>76371.5091913999+618.404433497658i</v>
      </c>
      <c r="N1409" s="170" t="str">
        <f t="shared" si="423"/>
        <v>1+692030.38905045i</v>
      </c>
      <c r="O1409" s="170" t="str">
        <f t="shared" si="424"/>
        <v>-132575.804683169+1012.25009032596i</v>
      </c>
      <c r="P1409" s="170" t="str">
        <f t="shared" si="439"/>
        <v>-700640399.62931-91746484681.3198i</v>
      </c>
      <c r="Q1409" s="170" t="str">
        <f t="shared" si="425"/>
        <v>-2.36826961951407E-06+0.000150509746882483i</v>
      </c>
      <c r="R1409" s="170" t="str">
        <f t="shared" si="426"/>
        <v>10000-0.267920706192553i</v>
      </c>
      <c r="S1409" s="170" t="str">
        <f t="shared" si="427"/>
        <v>-21.9694979077894i</v>
      </c>
      <c r="T1409" s="170" t="str">
        <f t="shared" si="435"/>
        <v>0.0482656451570761-21.9693905774538i</v>
      </c>
      <c r="U1409" s="170" t="str">
        <f t="shared" si="428"/>
        <v>-5.08059422706065E-06+0.00231256742920567i</v>
      </c>
      <c r="V1409" s="170"/>
    </row>
    <row r="1410" spans="1:22" x14ac:dyDescent="0.2">
      <c r="A1410" s="8"/>
      <c r="B1410" s="170">
        <f t="shared" si="436"/>
        <v>7.8649999999998537</v>
      </c>
      <c r="C1410" s="170">
        <f t="shared" si="437"/>
        <v>73282453.3138659</v>
      </c>
      <c r="D1410" s="170">
        <f t="shared" si="429"/>
        <v>73282.453313865903</v>
      </c>
      <c r="E1410" s="170">
        <f t="shared" si="440"/>
        <v>-76.547637154437268</v>
      </c>
      <c r="F1410" s="170">
        <f t="shared" si="430"/>
        <v>-269.10884438629262</v>
      </c>
      <c r="G1410" s="170">
        <f t="shared" si="431"/>
        <v>-52.818090456969237</v>
      </c>
      <c r="H1410" s="170">
        <f t="shared" si="432"/>
        <v>90.124434857833648</v>
      </c>
      <c r="I1410" s="170">
        <f t="shared" si="433"/>
        <v>-129.3657276114065</v>
      </c>
      <c r="J1410" s="170">
        <f t="shared" si="434"/>
        <v>-178.98440952845897</v>
      </c>
      <c r="K1410" s="170" t="str">
        <f t="shared" si="421"/>
        <v>1+732.285133847599i</v>
      </c>
      <c r="L1410" s="170" t="str">
        <f t="shared" si="422"/>
        <v>1-106.719914498137i</v>
      </c>
      <c r="M1410" s="170" t="str">
        <f t="shared" si="438"/>
        <v>78150.4068724726+625.565219349462i</v>
      </c>
      <c r="N1410" s="170" t="str">
        <f t="shared" si="423"/>
        <v>1+700043.723286919i</v>
      </c>
      <c r="O1410" s="170" t="str">
        <f t="shared" si="424"/>
        <v>-135663.915171261+1023.97139394647i</v>
      </c>
      <c r="P1410" s="170" t="str">
        <f t="shared" si="439"/>
        <v>-716960411.072755-94970671268.1989i</v>
      </c>
      <c r="Q1410" s="170" t="str">
        <f t="shared" si="425"/>
        <v>-2.31436336778194E-06+0.000148787213074964i</v>
      </c>
      <c r="R1410" s="170" t="str">
        <f t="shared" si="426"/>
        <v>10000-0.264853843229321i</v>
      </c>
      <c r="S1410" s="170" t="str">
        <f t="shared" si="427"/>
        <v>-21.7180151448043i</v>
      </c>
      <c r="T1410" s="170" t="str">
        <f t="shared" si="435"/>
        <v>0.0471669902501517-21.7179114582276i</v>
      </c>
      <c r="U1410" s="170" t="str">
        <f t="shared" si="428"/>
        <v>-4.96494634212124E-06+0.00228609594297133i</v>
      </c>
      <c r="V1410" s="170"/>
    </row>
    <row r="1411" spans="1:22" x14ac:dyDescent="0.2">
      <c r="A1411" s="8"/>
      <c r="B1411" s="170">
        <f t="shared" si="436"/>
        <v>7.8699999999998536</v>
      </c>
      <c r="C1411" s="170">
        <f t="shared" si="437"/>
        <v>74131024.130066946</v>
      </c>
      <c r="D1411" s="170">
        <f t="shared" si="429"/>
        <v>74131.024130066944</v>
      </c>
      <c r="E1411" s="170">
        <f t="shared" si="440"/>
        <v>-76.647641843717821</v>
      </c>
      <c r="F1411" s="170">
        <f t="shared" si="430"/>
        <v>-269.11904489473937</v>
      </c>
      <c r="G1411" s="170">
        <f t="shared" si="431"/>
        <v>-52.91808997931544</v>
      </c>
      <c r="H1411" s="170">
        <f t="shared" si="432"/>
        <v>90.123010468360036</v>
      </c>
      <c r="I1411" s="170">
        <f t="shared" si="433"/>
        <v>-129.56573182303327</v>
      </c>
      <c r="J1411" s="170">
        <f t="shared" si="434"/>
        <v>-178.99603442637934</v>
      </c>
      <c r="K1411" s="170" t="str">
        <f t="shared" si="421"/>
        <v>1+740.764596060191i</v>
      </c>
      <c r="L1411" s="170" t="str">
        <f t="shared" si="422"/>
        <v>1-107.955672866688i</v>
      </c>
      <c r="M1411" s="170" t="str">
        <f t="shared" si="438"/>
        <v>79970.7404034983+632.808923193503i</v>
      </c>
      <c r="N1411" s="170" t="str">
        <f t="shared" si="423"/>
        <v>1+708149.847560649i</v>
      </c>
      <c r="O1411" s="170" t="str">
        <f t="shared" si="424"/>
        <v>-138823.956993115+1035.82842386612i</v>
      </c>
      <c r="P1411" s="170" t="str">
        <f t="shared" si="439"/>
        <v>-733660564.416773-98308162946.612i</v>
      </c>
      <c r="Q1411" s="170" t="str">
        <f t="shared" si="425"/>
        <v>-2.26168407554998E-06+0.000147084385508024i</v>
      </c>
      <c r="R1411" s="170" t="str">
        <f t="shared" si="426"/>
        <v>10000-0.261822086356129i</v>
      </c>
      <c r="S1411" s="170" t="str">
        <f t="shared" si="427"/>
        <v>-21.4694110812026i</v>
      </c>
      <c r="T1411" s="170" t="str">
        <f t="shared" si="435"/>
        <v>0.0460933435431671-21.469310914683i</v>
      </c>
      <c r="U1411" s="170" t="str">
        <f t="shared" si="428"/>
        <v>-4.85193089928075E-06+0.00225992746470348i</v>
      </c>
      <c r="V1411" s="170"/>
    </row>
    <row r="1412" spans="1:22" x14ac:dyDescent="0.2">
      <c r="A1412" s="8"/>
      <c r="B1412" s="170">
        <f t="shared" si="436"/>
        <v>7.8749999999998535</v>
      </c>
      <c r="C1412" s="170">
        <f t="shared" si="437"/>
        <v>74989420.933220491</v>
      </c>
      <c r="D1412" s="170">
        <f t="shared" si="429"/>
        <v>74989.420933220492</v>
      </c>
      <c r="E1412" s="170">
        <f t="shared" si="440"/>
        <v>-76.747646426270265</v>
      </c>
      <c r="F1412" s="170">
        <f t="shared" si="430"/>
        <v>-269.12912865473425</v>
      </c>
      <c r="G1412" s="170">
        <f t="shared" si="431"/>
        <v>-53.01808951253436</v>
      </c>
      <c r="H1412" s="170">
        <f t="shared" si="432"/>
        <v>90.121602383582896</v>
      </c>
      <c r="I1412" s="170">
        <f t="shared" si="433"/>
        <v>-129.76573593880462</v>
      </c>
      <c r="J1412" s="170">
        <f t="shared" si="434"/>
        <v>-179.00752627115133</v>
      </c>
      <c r="K1412" s="170" t="str">
        <f t="shared" si="421"/>
        <v>1+749.342245817622i</v>
      </c>
      <c r="L1412" s="170" t="str">
        <f t="shared" si="422"/>
        <v>1-109.205740642745i</v>
      </c>
      <c r="M1412" s="170" t="str">
        <f t="shared" si="438"/>
        <v>81833.4749494113+640.136505174877i</v>
      </c>
      <c r="N1412" s="170" t="str">
        <f t="shared" si="423"/>
        <v>1+716349.836329632i</v>
      </c>
      <c r="O1412" s="170" t="str">
        <f t="shared" si="424"/>
        <v>-142057.605644731+1047.82275172138i</v>
      </c>
      <c r="P1412" s="170" t="str">
        <f t="shared" si="439"/>
        <v>-750749714.30372-101762941505.16i</v>
      </c>
      <c r="Q1412" s="170" t="str">
        <f t="shared" si="425"/>
        <v>-2.21020381815758E-06+0.000145401038994571i</v>
      </c>
      <c r="R1412" s="170" t="str">
        <f t="shared" si="426"/>
        <v>10000-0.258825033716888i</v>
      </c>
      <c r="S1412" s="170" t="str">
        <f t="shared" si="427"/>
        <v>-21.2236527647848i</v>
      </c>
      <c r="T1412" s="170" t="str">
        <f t="shared" si="435"/>
        <v>0.0450441357907469-21.2235559988201i</v>
      </c>
      <c r="U1412" s="170" t="str">
        <f t="shared" si="428"/>
        <v>-4.74148797797336E-06+0.00223405852619159i</v>
      </c>
      <c r="V1412" s="170"/>
    </row>
    <row r="1413" spans="1:22" x14ac:dyDescent="0.2">
      <c r="A1413" s="8"/>
      <c r="B1413" s="170">
        <f t="shared" si="436"/>
        <v>7.8799999999998533</v>
      </c>
      <c r="C1413" s="170">
        <f t="shared" si="437"/>
        <v>75857757.502892986</v>
      </c>
      <c r="D1413" s="170">
        <f t="shared" si="429"/>
        <v>75857.757502892986</v>
      </c>
      <c r="E1413" s="170">
        <f t="shared" si="440"/>
        <v>-76.847650904523618</v>
      </c>
      <c r="F1413" s="170">
        <f t="shared" si="430"/>
        <v>-269.13909700214919</v>
      </c>
      <c r="G1413" s="170">
        <f t="shared" si="431"/>
        <v>-53.118089056378452</v>
      </c>
      <c r="H1413" s="170">
        <f t="shared" si="432"/>
        <v>90.120210416869185</v>
      </c>
      <c r="I1413" s="170">
        <f t="shared" si="433"/>
        <v>-129.96573996090206</v>
      </c>
      <c r="J1413" s="170">
        <f t="shared" si="434"/>
        <v>-179.01888658528</v>
      </c>
      <c r="K1413" s="170" t="str">
        <f t="shared" si="421"/>
        <v>1+758.019220078077i</v>
      </c>
      <c r="L1413" s="170" t="str">
        <f t="shared" si="422"/>
        <v>1-110.470283521436i</v>
      </c>
      <c r="M1413" s="170" t="str">
        <f t="shared" si="438"/>
        <v>83739.598156723+647.548936556641i</v>
      </c>
      <c r="N1413" s="170" t="str">
        <f t="shared" si="423"/>
        <v>1+724644.776493496i</v>
      </c>
      <c r="O1413" s="170" t="str">
        <f t="shared" si="424"/>
        <v>-145366.575649429+1059.95596734742i</v>
      </c>
      <c r="P1413" s="170" t="str">
        <f t="shared" si="439"/>
        <v>-768236921.627068-105339128661.149i</v>
      </c>
      <c r="Q1413" s="170" t="str">
        <f t="shared" si="425"/>
        <v>-2.15989530639127E-06+0.000143736950912017i</v>
      </c>
      <c r="R1413" s="170" t="str">
        <f t="shared" si="426"/>
        <v>10000-0.255862288055515i</v>
      </c>
      <c r="S1413" s="170" t="str">
        <f t="shared" si="427"/>
        <v>-20.9807076205523i</v>
      </c>
      <c r="T1413" s="170" t="str">
        <f t="shared" si="435"/>
        <v>0.0440188107046387-20.9806141396972i</v>
      </c>
      <c r="U1413" s="170" t="str">
        <f t="shared" si="428"/>
        <v>-4.63355902154092E-06+0.0022084856989155i</v>
      </c>
      <c r="V1413" s="170"/>
    </row>
    <row r="1414" spans="1:22" x14ac:dyDescent="0.2">
      <c r="A1414" s="8"/>
      <c r="B1414" s="170">
        <f t="shared" si="436"/>
        <v>7.8849999999998532</v>
      </c>
      <c r="C1414" s="170">
        <f t="shared" si="437"/>
        <v>76736148.936156213</v>
      </c>
      <c r="D1414" s="170">
        <f t="shared" si="429"/>
        <v>76736.148936156213</v>
      </c>
      <c r="E1414" s="170">
        <f t="shared" si="440"/>
        <v>-76.947655280851592</v>
      </c>
      <c r="F1414" s="170">
        <f t="shared" si="430"/>
        <v>-269.14895125758289</v>
      </c>
      <c r="G1414" s="170">
        <f t="shared" si="431"/>
        <v>-53.218088610605875</v>
      </c>
      <c r="H1414" s="170">
        <f t="shared" si="432"/>
        <v>90.118834383722046</v>
      </c>
      <c r="I1414" s="170">
        <f t="shared" si="433"/>
        <v>-130.16574389145745</v>
      </c>
      <c r="J1414" s="170">
        <f t="shared" si="434"/>
        <v>-179.03011687386083</v>
      </c>
      <c r="K1414" s="170" t="str">
        <f t="shared" si="421"/>
        <v>1+766.796668965095i</v>
      </c>
      <c r="L1414" s="170" t="str">
        <f t="shared" si="422"/>
        <v>1-111.74946911655i</v>
      </c>
      <c r="M1414" s="170" t="str">
        <f t="shared" si="438"/>
        <v>85690.1206771883+655.047199848545i</v>
      </c>
      <c r="N1414" s="170" t="str">
        <f t="shared" si="423"/>
        <v>1+733035.767537577i</v>
      </c>
      <c r="O1414" s="170" t="str">
        <f t="shared" si="424"/>
        <v>-148752.621466903+1072.22967898882i</v>
      </c>
      <c r="P1414" s="170" t="str">
        <f t="shared" si="439"/>
        <v>-786131458.335606-109040990977.988i</v>
      </c>
      <c r="Q1414" s="170" t="str">
        <f t="shared" si="425"/>
        <v>-2.11073187202906E-06+0.000142091901173379i</v>
      </c>
      <c r="R1414" s="170" t="str">
        <f t="shared" si="426"/>
        <v>10000-0.252933456663285i</v>
      </c>
      <c r="S1414" s="170" t="str">
        <f t="shared" si="427"/>
        <v>-20.7405434463894i</v>
      </c>
      <c r="T1414" s="170" t="str">
        <f t="shared" si="435"/>
        <v>0.0430168246587948-20.7404531391179i</v>
      </c>
      <c r="U1414" s="170" t="str">
        <f t="shared" si="428"/>
        <v>-4.52808680618893E-06+0.00218320559359136i</v>
      </c>
      <c r="V1414" s="170"/>
    </row>
    <row r="1415" spans="1:22" x14ac:dyDescent="0.2">
      <c r="A1415" s="8"/>
      <c r="B1415" s="170">
        <f t="shared" si="436"/>
        <v>7.8899999999998531</v>
      </c>
      <c r="C1415" s="170">
        <f t="shared" si="437"/>
        <v>77624711.662843198</v>
      </c>
      <c r="D1415" s="170">
        <f t="shared" si="429"/>
        <v>77624.711662843198</v>
      </c>
      <c r="E1415" s="170">
        <f t="shared" si="440"/>
        <v>-77.04765955757351</v>
      </c>
      <c r="F1415" s="170">
        <f t="shared" si="430"/>
        <v>-269.15869272653481</v>
      </c>
      <c r="G1415" s="170">
        <f t="shared" si="431"/>
        <v>-53.318088174980275</v>
      </c>
      <c r="H1415" s="170">
        <f t="shared" si="432"/>
        <v>90.117474101756372</v>
      </c>
      <c r="I1415" s="170">
        <f t="shared" si="433"/>
        <v>-130.36574773255379</v>
      </c>
      <c r="J1415" s="170">
        <f t="shared" si="434"/>
        <v>-179.04121862477842</v>
      </c>
      <c r="K1415" s="170" t="str">
        <f t="shared" si="421"/>
        <v>1+775.675755920019i</v>
      </c>
      <c r="L1415" s="170" t="str">
        <f t="shared" si="422"/>
        <v>1-113.043466982753i</v>
      </c>
      <c r="M1415" s="170" t="str">
        <f t="shared" si="438"/>
        <v>87686.0767036667+662.632288937266i</v>
      </c>
      <c r="N1415" s="170" t="str">
        <f t="shared" si="423"/>
        <v>1+741523.921678648i</v>
      </c>
      <c r="O1415" s="170" t="str">
        <f t="shared" si="424"/>
        <v>-152217.538423466+1084.64551351278i</v>
      </c>
      <c r="P1415" s="170" t="str">
        <f t="shared" si="439"/>
        <v>-804442812.349571-112872944955.393i</v>
      </c>
      <c r="Q1415" s="170" t="str">
        <f t="shared" si="425"/>
        <v>-2.06268745371351E-06+0.000140465672198691i</v>
      </c>
      <c r="R1415" s="170" t="str">
        <f t="shared" si="426"/>
        <v>10000-0.250038151326767i</v>
      </c>
      <c r="S1415" s="170" t="str">
        <f t="shared" si="427"/>
        <v>-20.5031284087949i</v>
      </c>
      <c r="T1415" s="170" t="str">
        <f t="shared" si="435"/>
        <v>0.0420376464011652-20.5030411673671i</v>
      </c>
      <c r="U1415" s="170" t="str">
        <f t="shared" si="428"/>
        <v>-4.42501541064897E-06+0.00215821485972286i</v>
      </c>
      <c r="V1415" s="170"/>
    </row>
    <row r="1416" spans="1:22" x14ac:dyDescent="0.2">
      <c r="A1416" s="8"/>
      <c r="B1416" s="170">
        <f t="shared" si="436"/>
        <v>7.894999999999853</v>
      </c>
      <c r="C1416" s="170">
        <f t="shared" si="437"/>
        <v>78523563.460980609</v>
      </c>
      <c r="D1416" s="170">
        <f t="shared" si="429"/>
        <v>78523.563460980615</v>
      </c>
      <c r="E1416" s="170">
        <f t="shared" ref="E1416:E1437" si="441">20*LOG(IMABS(Q1416))</f>
        <v>-77.147663736956261</v>
      </c>
      <c r="F1416" s="170">
        <f t="shared" si="430"/>
        <v>-269.16832269957752</v>
      </c>
      <c r="G1416" s="170">
        <f t="shared" si="431"/>
        <v>-53.418087749270626</v>
      </c>
      <c r="H1416" s="170">
        <f t="shared" si="432"/>
        <v>90.116129390674587</v>
      </c>
      <c r="I1416" s="170">
        <f t="shared" si="433"/>
        <v>-130.56575148622687</v>
      </c>
      <c r="J1416" s="170">
        <f t="shared" si="434"/>
        <v>-179.05219330890293</v>
      </c>
      <c r="K1416" s="170" t="str">
        <f t="shared" si="421"/>
        <v>1+784.657657856204i</v>
      </c>
      <c r="L1416" s="170" t="str">
        <f t="shared" si="422"/>
        <v>1-114.35244863806i</v>
      </c>
      <c r="M1416" s="170" t="str">
        <f t="shared" si="438"/>
        <v>89728.524518462+670.305209218144i</v>
      </c>
      <c r="N1416" s="170" t="str">
        <f t="shared" si="423"/>
        <v>1+750110.364012344i</v>
      </c>
      <c r="O1416" s="170" t="str">
        <f t="shared" si="424"/>
        <v>-155763.16366395+1097.2051166247i</v>
      </c>
      <c r="P1416" s="170" t="str">
        <f t="shared" si="439"/>
        <v>-823180692.591224-116839562298.475i</v>
      </c>
      <c r="Q1416" s="170" t="str">
        <f t="shared" si="425"/>
        <v>-2.01573658314557E-06+0.000138858048886714i</v>
      </c>
      <c r="R1416" s="170" t="str">
        <f t="shared" si="426"/>
        <v>10000-0.247175988276377i</v>
      </c>
      <c r="S1416" s="170" t="str">
        <f t="shared" si="427"/>
        <v>-20.2684310386629i</v>
      </c>
      <c r="T1416" s="170" t="str">
        <f t="shared" si="435"/>
        <v>0.0410807567720521-20.2683467589967i</v>
      </c>
      <c r="U1416" s="170" t="str">
        <f t="shared" si="428"/>
        <v>-4.32429018653181E-06+0.00213351018515755i</v>
      </c>
      <c r="V1416" s="170"/>
    </row>
    <row r="1417" spans="1:22" x14ac:dyDescent="0.2">
      <c r="A1417" s="8"/>
      <c r="B1417" s="170">
        <f t="shared" si="436"/>
        <v>7.8999999999998529</v>
      </c>
      <c r="C1417" s="170">
        <f t="shared" si="437"/>
        <v>79432823.472401276</v>
      </c>
      <c r="D1417" s="170">
        <f t="shared" si="429"/>
        <v>79432.823472401273</v>
      </c>
      <c r="E1417" s="170">
        <f t="shared" si="441"/>
        <v>-77.247667821215046</v>
      </c>
      <c r="F1417" s="170">
        <f t="shared" si="430"/>
        <v>-269.17784245252687</v>
      </c>
      <c r="G1417" s="170">
        <f t="shared" si="431"/>
        <v>-53.518087333251295</v>
      </c>
      <c r="H1417" s="170">
        <f t="shared" si="432"/>
        <v>90.114800072242872</v>
      </c>
      <c r="I1417" s="170">
        <f t="shared" si="433"/>
        <v>-130.76575515446635</v>
      </c>
      <c r="J1417" s="170">
        <f t="shared" si="434"/>
        <v>-179.063042380284</v>
      </c>
      <c r="K1417" s="170" t="str">
        <f t="shared" si="421"/>
        <v>1+793.743565315029i</v>
      </c>
      <c r="L1417" s="170" t="str">
        <f t="shared" si="422"/>
        <v>1-115.676587586572i</v>
      </c>
      <c r="M1417" s="170" t="str">
        <f t="shared" si="438"/>
        <v>91818.5470544419+678.066977728457i</v>
      </c>
      <c r="N1417" s="170" t="str">
        <f t="shared" si="423"/>
        <v>1+758796.232662301i</v>
      </c>
      <c r="O1417" s="170" t="str">
        <f t="shared" si="424"/>
        <v>-159391.377125792+1109.91015308638i</v>
      </c>
      <c r="P1417" s="170" t="str">
        <f t="shared" si="439"/>
        <v>-842355034.132709-120945575371.997i</v>
      </c>
      <c r="Q1417" s="170" t="str">
        <f t="shared" si="425"/>
        <v>-1.96985437159277E-06+0.000137268818586971i</v>
      </c>
      <c r="R1417" s="170" t="str">
        <f t="shared" si="426"/>
        <v>10000-0.244346588135499i</v>
      </c>
      <c r="S1417" s="170" t="str">
        <f t="shared" si="427"/>
        <v>-20.036420227111i</v>
      </c>
      <c r="T1417" s="170" t="str">
        <f t="shared" si="435"/>
        <v>0.0401456484288714-20.0363388086576i</v>
      </c>
      <c r="U1417" s="170" t="str">
        <f t="shared" si="428"/>
        <v>-4.22585772935489E-06+0.00210908829564817i</v>
      </c>
      <c r="V1417" s="170"/>
    </row>
    <row r="1418" spans="1:22" x14ac:dyDescent="0.2">
      <c r="A1418" s="8"/>
      <c r="B1418" s="170">
        <f t="shared" si="436"/>
        <v>7.9049999999998528</v>
      </c>
      <c r="C1418" s="170">
        <f t="shared" si="437"/>
        <v>80352612.218534529</v>
      </c>
      <c r="D1418" s="170">
        <f t="shared" si="429"/>
        <v>80352.61221853453</v>
      </c>
      <c r="E1418" s="170">
        <f t="shared" si="441"/>
        <v>-77.347671812514761</v>
      </c>
      <c r="F1418" s="170">
        <f t="shared" si="430"/>
        <v>-269.18725324661045</v>
      </c>
      <c r="G1418" s="170">
        <f t="shared" si="431"/>
        <v>-53.61808692670175</v>
      </c>
      <c r="H1418" s="170">
        <f t="shared" si="432"/>
        <v>90.113485970267419</v>
      </c>
      <c r="I1418" s="170">
        <f t="shared" si="433"/>
        <v>-130.96575873921651</v>
      </c>
      <c r="J1418" s="170">
        <f t="shared" si="434"/>
        <v>-179.07376727634303</v>
      </c>
      <c r="K1418" s="170" t="str">
        <f t="shared" si="421"/>
        <v>1+802.934682623683i</v>
      </c>
      <c r="L1418" s="170" t="str">
        <f t="shared" si="422"/>
        <v>1-117.016059341472i</v>
      </c>
      <c r="M1418" s="170" t="str">
        <f t="shared" si="438"/>
        <v>93957.2524692189+685.918623282211i</v>
      </c>
      <c r="N1418" s="170" t="str">
        <f t="shared" si="423"/>
        <v>1+767582.678930997i</v>
      </c>
      <c r="O1418" s="170" t="str">
        <f t="shared" si="424"/>
        <v>-163104.102535795+1122.76230693664i</v>
      </c>
      <c r="P1418" s="170" t="str">
        <f t="shared" si="439"/>
        <v>-861976003.463708-125195882846.299i</v>
      </c>
      <c r="Q1418" s="170" t="str">
        <f t="shared" si="425"/>
        <v>-1.92501649670391E-06+0.000135697771072082i</v>
      </c>
      <c r="R1418" s="170" t="str">
        <f t="shared" si="426"/>
        <v>10000-0.241549575870212i</v>
      </c>
      <c r="S1418" s="170" t="str">
        <f t="shared" si="427"/>
        <v>-19.8070652213574i</v>
      </c>
      <c r="T1418" s="170" t="str">
        <f t="shared" si="435"/>
        <v>0.0392318255771822-19.8069865669815i</v>
      </c>
      <c r="U1418" s="170" t="str">
        <f t="shared" si="428"/>
        <v>-4.12966585022971E-06+0.00208494595441911i</v>
      </c>
      <c r="V1418" s="170"/>
    </row>
    <row r="1419" spans="1:22" x14ac:dyDescent="0.2">
      <c r="A1419" s="8"/>
      <c r="B1419" s="170">
        <f t="shared" si="436"/>
        <v>7.9099999999998527</v>
      </c>
      <c r="C1419" s="170">
        <f t="shared" si="437"/>
        <v>81283051.61638242</v>
      </c>
      <c r="D1419" s="170">
        <f t="shared" si="429"/>
        <v>81283.051616382421</v>
      </c>
      <c r="E1419" s="170">
        <f t="shared" si="441"/>
        <v>-77.447675712970977</v>
      </c>
      <c r="F1419" s="170">
        <f t="shared" si="430"/>
        <v>-269.19655632863413</v>
      </c>
      <c r="G1419" s="170">
        <f t="shared" si="431"/>
        <v>-53.718086529406321</v>
      </c>
      <c r="H1419" s="170">
        <f t="shared" si="432"/>
        <v>90.112186910571197</v>
      </c>
      <c r="I1419" s="170">
        <f t="shared" si="433"/>
        <v>-131.1657622423773</v>
      </c>
      <c r="J1419" s="170">
        <f t="shared" si="434"/>
        <v>-179.08436941806292</v>
      </c>
      <c r="K1419" s="170" t="str">
        <f t="shared" si="421"/>
        <v>1+812.23222805481i</v>
      </c>
      <c r="L1419" s="170" t="str">
        <f t="shared" si="422"/>
        <v>1-118.37104144829i</v>
      </c>
      <c r="M1419" s="170" t="str">
        <f t="shared" si="438"/>
        <v>96145.7747327128+693.86118660652i</v>
      </c>
      <c r="N1419" s="170" t="str">
        <f t="shared" si="423"/>
        <v>1+776470.867452369i</v>
      </c>
      <c r="O1419" s="170" t="str">
        <f t="shared" si="424"/>
        <v>-166903.308430113+1135.76328171455i</v>
      </c>
      <c r="P1419" s="170" t="str">
        <f t="shared" si="439"/>
        <v>-882054003.881876-129595555541.637i</v>
      </c>
      <c r="Q1419" s="170" t="str">
        <f t="shared" si="425"/>
        <v>-1.88119918962371E-06+0.000134144698510404i</v>
      </c>
      <c r="R1419" s="170" t="str">
        <f t="shared" si="426"/>
        <v>10000-0.238784580739569i</v>
      </c>
      <c r="S1419" s="170" t="str">
        <f t="shared" si="427"/>
        <v>-19.5803356206447i</v>
      </c>
      <c r="T1419" s="170" t="str">
        <f t="shared" si="435"/>
        <v>0.0383388037078365-19.5802596365088i</v>
      </c>
      <c r="U1419" s="170" t="str">
        <f t="shared" si="428"/>
        <v>-4.03566354819332E-06+0.00206107996173777i</v>
      </c>
      <c r="V1419" s="170"/>
    </row>
    <row r="1420" spans="1:22" x14ac:dyDescent="0.2">
      <c r="A1420" s="8"/>
      <c r="B1420" s="170">
        <f t="shared" si="436"/>
        <v>7.9149999999998526</v>
      </c>
      <c r="C1420" s="170">
        <f t="shared" si="437"/>
        <v>82224264.994679287</v>
      </c>
      <c r="D1420" s="170">
        <f t="shared" si="429"/>
        <v>82224.264994679281</v>
      </c>
      <c r="E1420" s="170">
        <f t="shared" si="441"/>
        <v>-77.547679524650931</v>
      </c>
      <c r="F1420" s="170">
        <f t="shared" si="430"/>
        <v>-269.20575293114632</v>
      </c>
      <c r="G1420" s="170">
        <f t="shared" si="431"/>
        <v>-53.818086141154389</v>
      </c>
      <c r="H1420" s="170">
        <f t="shared" si="432"/>
        <v>90.110902720970785</v>
      </c>
      <c r="I1420" s="170">
        <f t="shared" si="433"/>
        <v>-131.36576566580533</v>
      </c>
      <c r="J1420" s="170">
        <f t="shared" si="434"/>
        <v>-179.09485021017554</v>
      </c>
      <c r="K1420" s="170" t="str">
        <f t="shared" si="421"/>
        <v>1+821.637433987986i</v>
      </c>
      <c r="L1420" s="170" t="str">
        <f t="shared" si="422"/>
        <v>1-119.741713508437i</v>
      </c>
      <c r="M1420" s="170" t="str">
        <f t="shared" si="438"/>
        <v>98385.2742283967+701.895720479549i</v>
      </c>
      <c r="N1420" s="170" t="str">
        <f t="shared" si="423"/>
        <v>1+785461.976346177i</v>
      </c>
      <c r="O1420" s="170" t="str">
        <f t="shared" si="424"/>
        <v>-170791.009198+1148.91480068524i</v>
      </c>
      <c r="P1420" s="170" t="str">
        <f t="shared" si="439"/>
        <v>-902599681.008801-134149842477.904i</v>
      </c>
      <c r="Q1420" s="170" t="str">
        <f t="shared" si="425"/>
        <v>-0.0000018383792224004+0.000132609395438974i</v>
      </c>
      <c r="R1420" s="170" t="str">
        <f t="shared" si="426"/>
        <v>10000-0.236051236246461i</v>
      </c>
      <c r="S1420" s="170" t="str">
        <f t="shared" si="427"/>
        <v>-19.3562013722098i</v>
      </c>
      <c r="T1420" s="170" t="str">
        <f t="shared" si="435"/>
        <v>0.0374661093401093-19.356127967662i</v>
      </c>
      <c r="U1420" s="170" t="str">
        <f t="shared" si="428"/>
        <v>-3.94380098316941E-06+0.00203748715449074i</v>
      </c>
      <c r="V1420" s="170"/>
    </row>
    <row r="1421" spans="1:22" x14ac:dyDescent="0.2">
      <c r="A1421" s="8"/>
      <c r="B1421" s="170">
        <f t="shared" si="436"/>
        <v>7.9199999999998525</v>
      </c>
      <c r="C1421" s="170">
        <f t="shared" si="437"/>
        <v>83176377.11023894</v>
      </c>
      <c r="D1421" s="170">
        <f t="shared" si="429"/>
        <v>83176.377110238944</v>
      </c>
      <c r="E1421" s="170">
        <f t="shared" si="441"/>
        <v>-77.647683249575167</v>
      </c>
      <c r="F1421" s="170">
        <f t="shared" si="430"/>
        <v>-269.214844272601</v>
      </c>
      <c r="G1421" s="170">
        <f t="shared" si="431"/>
        <v>-53.918085761740159</v>
      </c>
      <c r="H1421" s="170">
        <f t="shared" si="432"/>
        <v>90.109633231253596</v>
      </c>
      <c r="I1421" s="170">
        <f t="shared" si="433"/>
        <v>-131.56576901131533</v>
      </c>
      <c r="J1421" s="170">
        <f t="shared" si="434"/>
        <v>-179.10521104134739</v>
      </c>
      <c r="K1421" s="170" t="str">
        <f t="shared" si="421"/>
        <v>1+831.15154707307i</v>
      </c>
      <c r="L1421" s="170" t="str">
        <f t="shared" si="422"/>
        <v>1-121.12825720301i</v>
      </c>
      <c r="M1421" s="170" t="str">
        <f t="shared" si="438"/>
        <v>100676.938368546+710.02328987006i</v>
      </c>
      <c r="N1421" s="170" t="str">
        <f t="shared" si="423"/>
        <v>1+794557.197374167i</v>
      </c>
      <c r="O1421" s="170" t="str">
        <f t="shared" si="424"/>
        <v>-174769.266149863+1162.21860706829i</v>
      </c>
      <c r="P1421" s="170" t="str">
        <f t="shared" si="439"/>
        <v>-923623928.434439-138864177136.956i</v>
      </c>
      <c r="Q1421" s="170" t="str">
        <f t="shared" si="425"/>
        <v>-1.79653389567947E-06+0.000131091658736738i</v>
      </c>
      <c r="R1421" s="170" t="str">
        <f t="shared" si="426"/>
        <v>10000-0.233349180089035i</v>
      </c>
      <c r="S1421" s="170" t="str">
        <f t="shared" si="427"/>
        <v>-19.1346327673009i</v>
      </c>
      <c r="T1421" s="170" t="str">
        <f t="shared" si="435"/>
        <v>0.0366132797706783-19.1345618547667i</v>
      </c>
      <c r="U1421" s="170" t="str">
        <f t="shared" si="428"/>
        <v>-3.85402944954509E-06+0.00201416440576492i</v>
      </c>
      <c r="V1421" s="170"/>
    </row>
    <row r="1422" spans="1:22" x14ac:dyDescent="0.2">
      <c r="A1422" s="8"/>
      <c r="B1422" s="170">
        <f t="shared" si="436"/>
        <v>7.9249999999998524</v>
      </c>
      <c r="C1422" s="170">
        <f t="shared" si="437"/>
        <v>84139514.164491013</v>
      </c>
      <c r="D1422" s="170">
        <f t="shared" si="429"/>
        <v>84139.514164491018</v>
      </c>
      <c r="E1422" s="170">
        <f t="shared" si="441"/>
        <v>-77.74768688971821</v>
      </c>
      <c r="F1422" s="170">
        <f t="shared" si="430"/>
        <v>-269.22383155751845</v>
      </c>
      <c r="G1422" s="170">
        <f t="shared" si="431"/>
        <v>-54.018085390962433</v>
      </c>
      <c r="H1422" s="170">
        <f t="shared" si="432"/>
        <v>90.108378273155296</v>
      </c>
      <c r="I1422" s="170">
        <f t="shared" si="433"/>
        <v>-131.76577228068064</v>
      </c>
      <c r="J1422" s="170">
        <f t="shared" si="434"/>
        <v>-179.11545328436316</v>
      </c>
      <c r="K1422" s="170" t="str">
        <f t="shared" si="421"/>
        <v>1+840.775828395447i</v>
      </c>
      <c r="L1422" s="170" t="str">
        <f t="shared" si="422"/>
        <v>1-122.530856316873i</v>
      </c>
      <c r="M1422" s="170" t="str">
        <f t="shared" si="438"/>
        <v>103021.982223822+718.244972078574i</v>
      </c>
      <c r="N1422" s="170" t="str">
        <f t="shared" si="423"/>
        <v>1+803757.736098035i</v>
      </c>
      <c r="O1422" s="170" t="str">
        <f t="shared" si="424"/>
        <v>-178840.188610198+1175.67646426884i</v>
      </c>
      <c r="P1422" s="170" t="str">
        <f t="shared" si="439"/>
        <v>-945137893.493075-143744183945.002i</v>
      </c>
      <c r="Q1422" s="170" t="str">
        <f t="shared" si="425"/>
        <v>-1.75564102667761E-06+0.000129591287598089i</v>
      </c>
      <c r="R1422" s="170" t="str">
        <f t="shared" si="426"/>
        <v>10000-0.230678054112675i</v>
      </c>
      <c r="S1422" s="170" t="str">
        <f t="shared" si="427"/>
        <v>-18.9156004372393i</v>
      </c>
      <c r="T1422" s="170" t="str">
        <f t="shared" si="435"/>
        <v>0.0357798628283148-18.9155319321175i</v>
      </c>
      <c r="U1422" s="170" t="str">
        <f t="shared" si="428"/>
        <v>-3.76630135034893E-06+0.00199110862443342i</v>
      </c>
      <c r="V1422" s="170"/>
    </row>
    <row r="1423" spans="1:22" x14ac:dyDescent="0.2">
      <c r="A1423" s="8"/>
      <c r="B1423" s="170">
        <f t="shared" si="436"/>
        <v>7.9299999999998523</v>
      </c>
      <c r="C1423" s="170">
        <f t="shared" si="437"/>
        <v>85113803.820208818</v>
      </c>
      <c r="D1423" s="170">
        <f t="shared" si="429"/>
        <v>85113.803820208821</v>
      </c>
      <c r="E1423" s="170">
        <f t="shared" si="441"/>
        <v>-77.847690447009157</v>
      </c>
      <c r="F1423" s="170">
        <f t="shared" si="430"/>
        <v>-269.23271597664416</v>
      </c>
      <c r="G1423" s="170">
        <f t="shared" si="431"/>
        <v>-54.118085028624556</v>
      </c>
      <c r="H1423" s="170">
        <f t="shared" si="432"/>
        <v>90.107137680337559</v>
      </c>
      <c r="I1423" s="170">
        <f t="shared" si="433"/>
        <v>-131.96577547563371</v>
      </c>
      <c r="J1423" s="170">
        <f t="shared" si="434"/>
        <v>-179.1255782963066</v>
      </c>
      <c r="K1423" s="170" t="str">
        <f t="shared" si="421"/>
        <v>1+850.51155364318i</v>
      </c>
      <c r="L1423" s="170" t="str">
        <f t="shared" si="422"/>
        <v>1-123.949696763021i</v>
      </c>
      <c r="M1423" s="170" t="str">
        <f t="shared" si="438"/>
        <v>105421.649167518+726.561856880159i</v>
      </c>
      <c r="N1423" s="170" t="str">
        <f t="shared" si="423"/>
        <v>1+813064.812039221i</v>
      </c>
      <c r="O1423" s="170" t="str">
        <f t="shared" si="424"/>
        <v>-183005.935035976+1189.29015611128i</v>
      </c>
      <c r="P1423" s="170" t="str">
        <f t="shared" si="439"/>
        <v>-967152983.17375-148795684982.798i</v>
      </c>
      <c r="Q1423" s="170" t="str">
        <f t="shared" si="425"/>
        <v>-1.71567893742989E-06+0.000128108083506696i</v>
      </c>
      <c r="R1423" s="170" t="str">
        <f t="shared" si="426"/>
        <v>10000-0.228037504262526i</v>
      </c>
      <c r="S1423" s="170" t="str">
        <f t="shared" si="427"/>
        <v>-18.6990753495271i</v>
      </c>
      <c r="T1423" s="170" t="str">
        <f t="shared" si="435"/>
        <v>0.0349654166341587-18.6990091700884i</v>
      </c>
      <c r="U1423" s="170" t="str">
        <f t="shared" si="428"/>
        <v>-3.68057017201671E-06+0.00196831675474615i</v>
      </c>
      <c r="V1423" s="170"/>
    </row>
    <row r="1424" spans="1:22" x14ac:dyDescent="0.2">
      <c r="A1424" s="8"/>
      <c r="B1424" s="170">
        <f t="shared" si="436"/>
        <v>7.9349999999998522</v>
      </c>
      <c r="C1424" s="170">
        <f t="shared" si="437"/>
        <v>86099375.218430907</v>
      </c>
      <c r="D1424" s="170">
        <f t="shared" si="429"/>
        <v>86099.375218430912</v>
      </c>
      <c r="E1424" s="170">
        <f t="shared" si="441"/>
        <v>-77.94769392333383</v>
      </c>
      <c r="F1424" s="170">
        <f t="shared" si="430"/>
        <v>-269.24149870710625</v>
      </c>
      <c r="G1424" s="170">
        <f t="shared" si="431"/>
        <v>-54.218084674534445</v>
      </c>
      <c r="H1424" s="170">
        <f t="shared" si="432"/>
        <v>90.105911288365974</v>
      </c>
      <c r="I1424" s="170">
        <f t="shared" si="433"/>
        <v>-132.16577859786827</v>
      </c>
      <c r="J1424" s="170">
        <f t="shared" si="434"/>
        <v>-179.13558741874027</v>
      </c>
      <c r="K1424" s="170" t="str">
        <f t="shared" si="421"/>
        <v>1+860.360013276107i</v>
      </c>
      <c r="L1424" s="170" t="str">
        <f t="shared" si="422"/>
        <v>1-125.384966607216i</v>
      </c>
      <c r="M1424" s="170" t="str">
        <f t="shared" si="438"/>
        <v>107877.211534809+734.975046668891i</v>
      </c>
      <c r="N1424" s="170" t="str">
        <f t="shared" si="423"/>
        <v>1+822479.658840562i</v>
      </c>
      <c r="O1424" s="170" t="str">
        <f t="shared" si="424"/>
        <v>-187268.714161093+1203.06148707572i</v>
      </c>
      <c r="P1424" s="170" t="str">
        <f t="shared" si="439"/>
        <v>-989680870.168418-154024706931.665i</v>
      </c>
      <c r="Q1424" s="170" t="str">
        <f t="shared" si="425"/>
        <v>-1.67662644330413E-06+0.0001266418502096i</v>
      </c>
      <c r="R1424" s="170" t="str">
        <f t="shared" si="426"/>
        <v>10000-0.225427180536564i</v>
      </c>
      <c r="S1424" s="170" t="str">
        <f t="shared" si="427"/>
        <v>-18.4850288039983i</v>
      </c>
      <c r="T1424" s="170" t="str">
        <f t="shared" si="435"/>
        <v>0.0341695093674489-18.4849648712882i</v>
      </c>
      <c r="U1424" s="170" t="str">
        <f t="shared" si="428"/>
        <v>-3.59679045973147E-06+0.00194578577592508i</v>
      </c>
      <c r="V1424" s="170"/>
    </row>
    <row r="1425" spans="1:22" x14ac:dyDescent="0.2">
      <c r="A1425" s="8"/>
      <c r="B1425" s="170">
        <f t="shared" si="436"/>
        <v>7.9399999999998521</v>
      </c>
      <c r="C1425" s="170">
        <f t="shared" si="437"/>
        <v>87096358.995578557</v>
      </c>
      <c r="D1425" s="170">
        <f t="shared" si="429"/>
        <v>87096.358995578557</v>
      </c>
      <c r="E1425" s="170">
        <f t="shared" si="441"/>
        <v>-78.047697320535036</v>
      </c>
      <c r="F1425" s="170">
        <f t="shared" si="430"/>
        <v>-269.25018091257073</v>
      </c>
      <c r="G1425" s="170">
        <f t="shared" si="431"/>
        <v>-54.318084328504412</v>
      </c>
      <c r="H1425" s="170">
        <f t="shared" si="432"/>
        <v>90.104698934688273</v>
      </c>
      <c r="I1425" s="170">
        <f t="shared" si="433"/>
        <v>-132.36578164903943</v>
      </c>
      <c r="J1425" s="170">
        <f t="shared" si="434"/>
        <v>-179.14548197788247</v>
      </c>
      <c r="K1425" s="170" t="str">
        <f t="shared" si="421"/>
        <v>1+870.322512696883i</v>
      </c>
      <c r="L1425" s="170" t="str">
        <f t="shared" si="422"/>
        <v>1-126.836856092923i</v>
      </c>
      <c r="M1425" s="170" t="str">
        <f t="shared" si="438"/>
        <v>110389.971297366+743.48565660396i</v>
      </c>
      <c r="N1425" s="170" t="str">
        <f t="shared" si="423"/>
        <v>1+832003.524429803i</v>
      </c>
      <c r="O1425" s="170" t="str">
        <f t="shared" si="424"/>
        <v>-191630.786167466+1216.99228253716i</v>
      </c>
      <c r="P1425" s="170" t="str">
        <f t="shared" si="439"/>
        <v>-1012733499.06096-159437488263.593i</v>
      </c>
      <c r="Q1425" s="170" t="str">
        <f t="shared" si="425"/>
        <v>-1.63846284177671E-06+0.000125192393691622i</v>
      </c>
      <c r="R1425" s="170" t="str">
        <f t="shared" si="426"/>
        <v>10000-0.22284673693921i</v>
      </c>
      <c r="S1425" s="170" t="str">
        <f t="shared" si="427"/>
        <v>-18.2734324290152i</v>
      </c>
      <c r="T1425" s="170" t="str">
        <f t="shared" si="435"/>
        <v>0.0333917190365861-18.2733706667595i</v>
      </c>
      <c r="U1425" s="170" t="str">
        <f t="shared" si="428"/>
        <v>-3.51491779332486E-06+0.00192351270176416i</v>
      </c>
      <c r="V1425" s="170"/>
    </row>
    <row r="1426" spans="1:22" x14ac:dyDescent="0.2">
      <c r="A1426" s="8"/>
      <c r="B1426" s="170">
        <f t="shared" si="436"/>
        <v>7.944999999999852</v>
      </c>
      <c r="C1426" s="170">
        <f t="shared" si="437"/>
        <v>88104887.300771564</v>
      </c>
      <c r="D1426" s="170">
        <f t="shared" si="429"/>
        <v>88104.887300771559</v>
      </c>
      <c r="E1426" s="170">
        <f t="shared" si="441"/>
        <v>-78.147700640413333</v>
      </c>
      <c r="F1426" s="170">
        <f t="shared" si="430"/>
        <v>-269.25876374339532</v>
      </c>
      <c r="G1426" s="170">
        <f t="shared" si="431"/>
        <v>-54.418083990351022</v>
      </c>
      <c r="H1426" s="170">
        <f t="shared" si="432"/>
        <v>90.103500458612814</v>
      </c>
      <c r="I1426" s="170">
        <f t="shared" si="433"/>
        <v>-132.56578463076437</v>
      </c>
      <c r="J1426" s="170">
        <f t="shared" si="434"/>
        <v>-179.15526328478251</v>
      </c>
      <c r="K1426" s="170" t="str">
        <f t="shared" si="421"/>
        <v>1+880.400372424016i</v>
      </c>
      <c r="L1426" s="170" t="str">
        <f t="shared" si="422"/>
        <v>1-128.305557666521i</v>
      </c>
      <c r="M1426" s="170" t="str">
        <f t="shared" si="438"/>
        <v>112961.260753676+752.094814757495i</v>
      </c>
      <c r="N1426" s="170" t="str">
        <f t="shared" si="423"/>
        <v>1+841637.671185013i</v>
      </c>
      <c r="O1426" s="170" t="str">
        <f t="shared" si="424"/>
        <v>-196094.463883412+1231.08438900745i</v>
      </c>
      <c r="P1426" s="170" t="str">
        <f t="shared" si="439"/>
        <v>-1036323092.66034-165040486684.024i</v>
      </c>
      <c r="Q1426" s="170" t="str">
        <f t="shared" si="425"/>
        <v>-0.0000016011679014634+0.000123759522150046i</v>
      </c>
      <c r="R1426" s="170" t="str">
        <f t="shared" si="426"/>
        <v>10000-0.220295831435457i</v>
      </c>
      <c r="S1426" s="170" t="str">
        <f t="shared" si="427"/>
        <v>-18.0642581777074i</v>
      </c>
      <c r="T1426" s="170" t="str">
        <f t="shared" si="435"/>
        <v>0.0326316332554067-18.0641985122213i</v>
      </c>
      <c r="U1426" s="170" t="str">
        <f t="shared" si="428"/>
        <v>-3.43490876372703E-06+0.00190149458023382i</v>
      </c>
      <c r="V1426" s="170"/>
    </row>
    <row r="1427" spans="1:22" x14ac:dyDescent="0.2">
      <c r="A1427" s="8"/>
      <c r="B1427" s="170">
        <f t="shared" si="436"/>
        <v>7.9499999999998519</v>
      </c>
      <c r="C1427" s="170">
        <f t="shared" si="437"/>
        <v>89125093.813344359</v>
      </c>
      <c r="D1427" s="170">
        <f t="shared" si="429"/>
        <v>89125.093813344356</v>
      </c>
      <c r="E1427" s="170">
        <f t="shared" si="441"/>
        <v>-78.247703884728651</v>
      </c>
      <c r="F1427" s="170">
        <f t="shared" si="430"/>
        <v>-269.26724833678145</v>
      </c>
      <c r="G1427" s="170">
        <f t="shared" si="431"/>
        <v>-54.518083659894792</v>
      </c>
      <c r="H1427" s="170">
        <f t="shared" si="432"/>
        <v>90.10231570128721</v>
      </c>
      <c r="I1427" s="170">
        <f t="shared" si="433"/>
        <v>-132.76578754462344</v>
      </c>
      <c r="J1427" s="170">
        <f t="shared" si="434"/>
        <v>-179.16493263549424</v>
      </c>
      <c r="K1427" s="170" t="str">
        <f t="shared" si="421"/>
        <v>1+890.594928266898i</v>
      </c>
      <c r="L1427" s="170" t="str">
        <f t="shared" si="422"/>
        <v>1-129.791266002811i</v>
      </c>
      <c r="M1427" s="170" t="str">
        <f t="shared" si="438"/>
        <v>115592.443235443+760.803662264087i</v>
      </c>
      <c r="N1427" s="170" t="str">
        <f t="shared" si="423"/>
        <v>1+851383.376101907i</v>
      </c>
      <c r="O1427" s="170" t="str">
        <f t="shared" si="424"/>
        <v>-200662.11400994+1245.33967438004i</v>
      </c>
      <c r="P1427" s="170" t="str">
        <f t="shared" si="439"/>
        <v>-1060462158.48134-170840386836.189i</v>
      </c>
      <c r="Q1427" s="170" t="str">
        <f t="shared" si="425"/>
        <v>-1.56472185139989E-06+0.000122343045969569i</v>
      </c>
      <c r="R1427" s="170" t="str">
        <f t="shared" si="426"/>
        <v>10000-0.217774125905544i</v>
      </c>
      <c r="S1427" s="170" t="str">
        <f t="shared" si="427"/>
        <v>-17.8574783242546i</v>
      </c>
      <c r="T1427" s="170" t="str">
        <f t="shared" si="435"/>
        <v>0.0318888490245485-17.857420684355i</v>
      </c>
      <c r="U1427" s="170" t="str">
        <f t="shared" si="428"/>
        <v>-3.35672094995248E-06+0.00187972849309i</v>
      </c>
      <c r="V1427" s="170"/>
    </row>
    <row r="1428" spans="1:22" x14ac:dyDescent="0.2">
      <c r="A1428" s="8"/>
      <c r="B1428" s="170">
        <f t="shared" si="436"/>
        <v>7.9549999999998517</v>
      </c>
      <c r="C1428" s="170">
        <f t="shared" si="437"/>
        <v>90157113.760565132</v>
      </c>
      <c r="D1428" s="170">
        <f t="shared" si="429"/>
        <v>90157.113760565131</v>
      </c>
      <c r="E1428" s="170">
        <f t="shared" si="441"/>
        <v>-78.347707055200416</v>
      </c>
      <c r="F1428" s="170">
        <f t="shared" si="430"/>
        <v>-269.27563581692408</v>
      </c>
      <c r="G1428" s="170">
        <f t="shared" si="431"/>
        <v>-54.61808333696073</v>
      </c>
      <c r="H1428" s="170">
        <f t="shared" si="432"/>
        <v>90.101144505677382</v>
      </c>
      <c r="I1428" s="170">
        <f t="shared" si="433"/>
        <v>-132.96579039216115</v>
      </c>
      <c r="J1428" s="170">
        <f t="shared" si="434"/>
        <v>-179.1744913112467</v>
      </c>
      <c r="K1428" s="170" t="str">
        <f t="shared" si="421"/>
        <v>1+900.907531502862i</v>
      </c>
      <c r="L1428" s="170" t="str">
        <f t="shared" si="422"/>
        <v>1-131.294178030825i</v>
      </c>
      <c r="M1428" s="170" t="str">
        <f t="shared" si="438"/>
        <v>118284.913830448+769.613353472037i</v>
      </c>
      <c r="N1428" s="170" t="str">
        <f t="shared" si="423"/>
        <v>1+861241.930963117i</v>
      </c>
      <c r="O1428" s="170" t="str">
        <f t="shared" si="424"/>
        <v>-205336.158375605+1259.76002817756i</v>
      </c>
      <c r="P1428" s="170" t="str">
        <f t="shared" si="439"/>
        <v>-1085163495.37617-176844108276.194i</v>
      </c>
      <c r="Q1428" s="170" t="str">
        <f t="shared" si="425"/>
        <v>-0.0000015291053705659+0.000120942777697549i</v>
      </c>
      <c r="R1428" s="170" t="str">
        <f t="shared" si="426"/>
        <v>10000-0.215281286100135i</v>
      </c>
      <c r="S1428" s="170" t="str">
        <f t="shared" si="427"/>
        <v>-17.6530654602111i</v>
      </c>
      <c r="T1428" s="170" t="str">
        <f t="shared" si="435"/>
        <v>0.0311629725177919-17.6530097771312i</v>
      </c>
      <c r="U1428" s="170" t="str">
        <f t="shared" si="428"/>
        <v>-3.28031289660968E-06+0.0018582115554875i</v>
      </c>
      <c r="V1428" s="170"/>
    </row>
    <row r="1429" spans="1:22" x14ac:dyDescent="0.2">
      <c r="A1429" s="8"/>
      <c r="B1429" s="170">
        <f t="shared" si="436"/>
        <v>7.9599999999998516</v>
      </c>
      <c r="C1429" s="170">
        <f t="shared" si="437"/>
        <v>91201083.935560063</v>
      </c>
      <c r="D1429" s="170">
        <f t="shared" si="429"/>
        <v>91201.083935560062</v>
      </c>
      <c r="E1429" s="170">
        <f t="shared" si="441"/>
        <v>-78.447710153509632</v>
      </c>
      <c r="F1429" s="170">
        <f t="shared" si="430"/>
        <v>-269.28392729516065</v>
      </c>
      <c r="G1429" s="170">
        <f t="shared" si="431"/>
        <v>-54.718083021377524</v>
      </c>
      <c r="H1429" s="170">
        <f t="shared" si="432"/>
        <v>90.099986716546681</v>
      </c>
      <c r="I1429" s="170">
        <f t="shared" si="433"/>
        <v>-133.16579317488714</v>
      </c>
      <c r="J1429" s="170">
        <f t="shared" si="434"/>
        <v>-179.18394057861397</v>
      </c>
      <c r="K1429" s="170" t="str">
        <f t="shared" si="421"/>
        <v>1+911.339549056297i</v>
      </c>
      <c r="L1429" s="170" t="str">
        <f t="shared" si="422"/>
        <v>1-132.814492959924i</v>
      </c>
      <c r="M1429" s="170" t="str">
        <f t="shared" si="438"/>
        <v>121040.100122238+778.525056096373i</v>
      </c>
      <c r="N1429" s="170" t="str">
        <f t="shared" si="423"/>
        <v>1+871214.642509411i</v>
      </c>
      <c r="O1429" s="170" t="str">
        <f t="shared" si="424"/>
        <v>-210119.0752206+1274.34736180229i</v>
      </c>
      <c r="P1429" s="170" t="str">
        <f t="shared" si="439"/>
        <v>-1110440200.32061-183058813728.376i</v>
      </c>
      <c r="Q1429" s="170" t="str">
        <f t="shared" si="425"/>
        <v>-1.49429957764752E-06+0.000119558532019501i</v>
      </c>
      <c r="R1429" s="170" t="str">
        <f t="shared" si="426"/>
        <v>10000-0.212816981596014i</v>
      </c>
      <c r="S1429" s="170" t="str">
        <f t="shared" si="427"/>
        <v>-17.4509924908732i</v>
      </c>
      <c r="T1429" s="170" t="str">
        <f t="shared" si="435"/>
        <v>0.0304536188732647-17.450938698181i</v>
      </c>
      <c r="U1429" s="170" t="str">
        <f t="shared" si="428"/>
        <v>-0.0000032056440919226+0.001836940915598i</v>
      </c>
      <c r="V1429" s="170"/>
    </row>
    <row r="1430" spans="1:22" x14ac:dyDescent="0.2">
      <c r="A1430" s="8"/>
      <c r="B1430" s="170">
        <f t="shared" si="436"/>
        <v>7.9649999999998515</v>
      </c>
      <c r="C1430" s="170">
        <f t="shared" si="437"/>
        <v>92257142.715445042</v>
      </c>
      <c r="D1430" s="170">
        <f t="shared" si="429"/>
        <v>92257.142715445036</v>
      </c>
      <c r="E1430" s="170">
        <f t="shared" si="441"/>
        <v>-78.547713181298349</v>
      </c>
      <c r="F1430" s="170">
        <f t="shared" si="430"/>
        <v>-269.29212387011773</v>
      </c>
      <c r="G1430" s="170">
        <f t="shared" si="431"/>
        <v>-54.818082712977741</v>
      </c>
      <c r="H1430" s="170">
        <f t="shared" si="432"/>
        <v>90.098842180435327</v>
      </c>
      <c r="I1430" s="170">
        <f t="shared" si="433"/>
        <v>-133.36579589427609</v>
      </c>
      <c r="J1430" s="170">
        <f t="shared" si="434"/>
        <v>-179.19328168968241</v>
      </c>
      <c r="K1430" s="170" t="str">
        <f t="shared" si="421"/>
        <v>1+921.892363679831i</v>
      </c>
      <c r="L1430" s="170" t="str">
        <f t="shared" si="422"/>
        <v>1-134.352412306205i</v>
      </c>
      <c r="M1430" s="170" t="str">
        <f t="shared" si="438"/>
        <v>123859.462947055+787.539951373626i</v>
      </c>
      <c r="N1430" s="170" t="str">
        <f t="shared" si="423"/>
        <v>1+881302.832612903i</v>
      </c>
      <c r="O1430" s="170" t="str">
        <f t="shared" si="424"/>
        <v>-215013.400510745+1289.1036087895i</v>
      </c>
      <c r="P1430" s="170" t="str">
        <f t="shared" si="439"/>
        <v>-1136305675.35821-189491917630.749i</v>
      </c>
      <c r="Q1430" s="170" t="str">
        <f t="shared" si="425"/>
        <v>-0.0000014602860210327+0.000118190125734897i</v>
      </c>
      <c r="R1430" s="170" t="str">
        <f t="shared" si="426"/>
        <v>10000-0.210380885752289i</v>
      </c>
      <c r="S1430" s="170" t="str">
        <f t="shared" si="427"/>
        <v>-17.2512326316877i</v>
      </c>
      <c r="T1430" s="170" t="str">
        <f t="shared" si="435"/>
        <v>0.0297604119893996-17.2511806652065i</v>
      </c>
      <c r="U1430" s="170" t="str">
        <f t="shared" si="428"/>
        <v>-3.13267494625259E-06+0.00181591375423227i</v>
      </c>
      <c r="V1430" s="170"/>
    </row>
    <row r="1431" spans="1:22" x14ac:dyDescent="0.2">
      <c r="A1431" s="8"/>
      <c r="B1431" s="170">
        <f t="shared" si="436"/>
        <v>7.9699999999998514</v>
      </c>
      <c r="C1431" s="170">
        <f t="shared" si="437"/>
        <v>93325430.079667464</v>
      </c>
      <c r="D1431" s="170">
        <f t="shared" si="429"/>
        <v>93325.430079667465</v>
      </c>
      <c r="E1431" s="170">
        <f t="shared" si="441"/>
        <v>-78.64771614017171</v>
      </c>
      <c r="F1431" s="170">
        <f t="shared" si="430"/>
        <v>-269.30022662785598</v>
      </c>
      <c r="G1431" s="170">
        <f t="shared" si="431"/>
        <v>-54.918082411598121</v>
      </c>
      <c r="H1431" s="170">
        <f t="shared" si="432"/>
        <v>90.0977107456401</v>
      </c>
      <c r="I1431" s="170">
        <f t="shared" si="433"/>
        <v>-133.56579855176983</v>
      </c>
      <c r="J1431" s="170">
        <f t="shared" si="434"/>
        <v>-179.20251588221589</v>
      </c>
      <c r="K1431" s="170" t="str">
        <f t="shared" si="421"/>
        <v>1+932.567374137611i</v>
      </c>
      <c r="L1431" s="170" t="str">
        <f t="shared" si="422"/>
        <v>1-135.908139919211i</v>
      </c>
      <c r="M1431" s="170" t="str">
        <f t="shared" si="438"/>
        <v>126744.497168386+796.6592342184i</v>
      </c>
      <c r="N1431" s="170" t="str">
        <f t="shared" si="423"/>
        <v>1+891507.838452263i</v>
      </c>
      <c r="O1431" s="170" t="str">
        <f t="shared" si="424"/>
        <v>-220021.729282092+1304.03072506375i</v>
      </c>
      <c r="P1431" s="170" t="str">
        <f t="shared" si="439"/>
        <v>-1162773634.7062-196151094980.776i</v>
      </c>
      <c r="Q1431" s="170" t="str">
        <f t="shared" si="425"/>
        <v>-1.42704666903389E-06+0.000116837377733201i</v>
      </c>
      <c r="R1431" s="170" t="str">
        <f t="shared" si="426"/>
        <v>10000-0.207972675667093i</v>
      </c>
      <c r="S1431" s="170" t="str">
        <f t="shared" si="427"/>
        <v>-17.0537594047016i</v>
      </c>
      <c r="T1431" s="170" t="str">
        <f t="shared" si="435"/>
        <v>0.0290829843255342-17.0537092024332i</v>
      </c>
      <c r="U1431" s="170" t="str">
        <f t="shared" si="428"/>
        <v>-3.06136677110887E-06+0.00179512728446666i</v>
      </c>
      <c r="V1431" s="170"/>
    </row>
    <row r="1432" spans="1:22" x14ac:dyDescent="0.2">
      <c r="A1432" s="8"/>
      <c r="B1432" s="170">
        <f t="shared" si="436"/>
        <v>7.9749999999998513</v>
      </c>
      <c r="C1432" s="170">
        <f t="shared" si="437"/>
        <v>94406087.62856032</v>
      </c>
      <c r="D1432" s="170">
        <f t="shared" si="429"/>
        <v>94406.087628560315</v>
      </c>
      <c r="E1432" s="170">
        <f t="shared" si="441"/>
        <v>-78.747719031698097</v>
      </c>
      <c r="F1432" s="170">
        <f t="shared" si="430"/>
        <v>-269.30823664201398</v>
      </c>
      <c r="G1432" s="170">
        <f t="shared" si="431"/>
        <v>-55.01808211707862</v>
      </c>
      <c r="H1432" s="170">
        <f t="shared" si="432"/>
        <v>90.096592262194193</v>
      </c>
      <c r="I1432" s="170">
        <f t="shared" si="433"/>
        <v>-133.76580114877672</v>
      </c>
      <c r="J1432" s="170">
        <f t="shared" si="434"/>
        <v>-179.2116443798198</v>
      </c>
      <c r="K1432" s="170" t="str">
        <f t="shared" si="421"/>
        <v>1+943.365995390711i</v>
      </c>
      <c r="L1432" s="170" t="str">
        <f t="shared" si="422"/>
        <v>1-137.481882008954i</v>
      </c>
      <c r="M1432" s="170" t="str">
        <f t="shared" si="438"/>
        <v>129696.732469565+805.884113381757i</v>
      </c>
      <c r="N1432" s="170" t="str">
        <f t="shared" si="423"/>
        <v>1+901831.012689962i</v>
      </c>
      <c r="O1432" s="170" t="str">
        <f t="shared" si="424"/>
        <v>-225146.717016851+1319.13068919813i</v>
      </c>
      <c r="P1432" s="170" t="str">
        <f t="shared" si="439"/>
        <v>-1189858112.02697-203044290491.996i</v>
      </c>
      <c r="Q1432" s="170" t="str">
        <f t="shared" si="425"/>
        <v>-1.39456390033328E-06+0.000115500108970196i</v>
      </c>
      <c r="R1432" s="170" t="str">
        <f t="shared" si="426"/>
        <v>10000-0.205592032134789i</v>
      </c>
      <c r="S1432" s="170" t="str">
        <f t="shared" si="427"/>
        <v>-16.8585466350527i</v>
      </c>
      <c r="T1432" s="170" t="str">
        <f t="shared" si="435"/>
        <v>0.0284209767070524-16.8584981371039i</v>
      </c>
      <c r="U1432" s="170" t="str">
        <f t="shared" si="428"/>
        <v>-0.0000029916817586371+0.0017745787512741i</v>
      </c>
      <c r="V1432" s="170"/>
    </row>
    <row r="1433" spans="1:22" x14ac:dyDescent="0.2">
      <c r="A1433" s="8"/>
      <c r="B1433" s="170">
        <f t="shared" si="436"/>
        <v>7.9799999999998512</v>
      </c>
      <c r="C1433" s="170">
        <f t="shared" si="437"/>
        <v>95499258.602111205</v>
      </c>
      <c r="D1433" s="170">
        <f t="shared" si="429"/>
        <v>95499.258602111207</v>
      </c>
      <c r="E1433" s="170">
        <f t="shared" si="441"/>
        <v>-78.847721857410207</v>
      </c>
      <c r="F1433" s="170">
        <f t="shared" si="430"/>
        <v>-269.31615497394972</v>
      </c>
      <c r="G1433" s="170">
        <f t="shared" si="431"/>
        <v>-55.118081829263232</v>
      </c>
      <c r="H1433" s="170">
        <f t="shared" si="432"/>
        <v>90.095486581847368</v>
      </c>
      <c r="I1433" s="170">
        <f t="shared" si="433"/>
        <v>-133.96580368667344</v>
      </c>
      <c r="J1433" s="170">
        <f t="shared" si="434"/>
        <v>-179.22066839210237</v>
      </c>
      <c r="K1433" s="170" t="str">
        <f t="shared" si="421"/>
        <v>1+954.289658784682i</v>
      </c>
      <c r="L1433" s="170" t="str">
        <f t="shared" si="422"/>
        <v>1-139.073847173241i</v>
      </c>
      <c r="M1433" s="170" t="str">
        <f t="shared" si="438"/>
        <v>132717.734164825+815.215811611441i</v>
      </c>
      <c r="N1433" s="170" t="str">
        <f t="shared" si="423"/>
        <v>1+912273.723651563i</v>
      </c>
      <c r="O1433" s="170" t="str">
        <f t="shared" si="424"/>
        <v>-230391.081051353+1334.40550267652i</v>
      </c>
      <c r="P1433" s="170" t="str">
        <f t="shared" si="439"/>
        <v>-1217573467.8689-210179728072.421i</v>
      </c>
      <c r="Q1433" s="170" t="str">
        <f t="shared" si="425"/>
        <v>-1.36282049464536E-06+0.000114178142444558i</v>
      </c>
      <c r="R1433" s="170" t="str">
        <f t="shared" si="426"/>
        <v>10000-0.203238639603654i</v>
      </c>
      <c r="S1433" s="170" t="str">
        <f t="shared" si="427"/>
        <v>-16.6655684474996i</v>
      </c>
      <c r="T1433" s="170" t="str">
        <f t="shared" si="435"/>
        <v>0.0277740381349563-16.6655215960105i</v>
      </c>
      <c r="U1433" s="170" t="str">
        <f t="shared" si="428"/>
        <v>-2.92358296157435E-06+0.001754265431159i</v>
      </c>
      <c r="V1433" s="170"/>
    </row>
    <row r="1434" spans="1:22" x14ac:dyDescent="0.2">
      <c r="A1434" s="8"/>
      <c r="B1434" s="170">
        <f t="shared" si="436"/>
        <v>7.9849999999998511</v>
      </c>
      <c r="C1434" s="170">
        <f t="shared" si="437"/>
        <v>96605087.898948222</v>
      </c>
      <c r="D1434" s="170">
        <f t="shared" si="429"/>
        <v>96605.087898948215</v>
      </c>
      <c r="E1434" s="170">
        <f t="shared" si="441"/>
        <v>-78.947724618806049</v>
      </c>
      <c r="F1434" s="170">
        <f t="shared" si="430"/>
        <v>-269.32398267288124</v>
      </c>
      <c r="G1434" s="170">
        <f t="shared" si="431"/>
        <v>-55.21808154799924</v>
      </c>
      <c r="H1434" s="170">
        <f t="shared" si="432"/>
        <v>90.094393558046335</v>
      </c>
      <c r="I1434" s="170">
        <f t="shared" si="433"/>
        <v>-134.16580616680528</v>
      </c>
      <c r="J1434" s="170">
        <f t="shared" si="434"/>
        <v>-179.22958911483491</v>
      </c>
      <c r="K1434" s="170" t="str">
        <f t="shared" si="421"/>
        <v>1+965.33981223927i</v>
      </c>
      <c r="L1434" s="170" t="str">
        <f t="shared" si="422"/>
        <v>1-140.684246425332i</v>
      </c>
      <c r="M1434" s="170" t="str">
        <f t="shared" si="438"/>
        <v>135809.104029253+824.655565813938i</v>
      </c>
      <c r="N1434" s="170" t="str">
        <f t="shared" si="423"/>
        <v>1+922837.35550709i</v>
      </c>
      <c r="O1434" s="170" t="str">
        <f t="shared" si="424"/>
        <v>-235757.602016828+1349.85719015892i</v>
      </c>
      <c r="P1434" s="170" t="str">
        <f t="shared" si="439"/>
        <v>-1245934397.28051-217565920636.045i</v>
      </c>
      <c r="Q1434" s="170" t="str">
        <f t="shared" si="425"/>
        <v>-1.33179962359177E-06+0.000112871303174695i</v>
      </c>
      <c r="R1434" s="170" t="str">
        <f t="shared" si="426"/>
        <v>10000-0.20091218613406i</v>
      </c>
      <c r="S1434" s="170" t="str">
        <f t="shared" si="427"/>
        <v>-16.4747992629929i</v>
      </c>
      <c r="T1434" s="170" t="str">
        <f t="shared" si="435"/>
        <v>0.0271418255997784-16.4747540020677i</v>
      </c>
      <c r="U1434" s="170" t="str">
        <f t="shared" si="428"/>
        <v>-2.85703427366089E-06+0.0017341846317966i</v>
      </c>
      <c r="V1434" s="170"/>
    </row>
    <row r="1435" spans="1:22" x14ac:dyDescent="0.2">
      <c r="A1435" s="8"/>
      <c r="B1435" s="170">
        <f t="shared" si="436"/>
        <v>7.989999999999851</v>
      </c>
      <c r="C1435" s="170">
        <f t="shared" si="437"/>
        <v>97723722.095547572</v>
      </c>
      <c r="D1435" s="170">
        <f t="shared" si="429"/>
        <v>97723.722095547579</v>
      </c>
      <c r="E1435" s="170">
        <f t="shared" si="441"/>
        <v>-79.047727317349555</v>
      </c>
      <c r="F1435" s="170">
        <f t="shared" si="430"/>
        <v>-269.33172077602507</v>
      </c>
      <c r="G1435" s="170">
        <f t="shared" si="431"/>
        <v>-55.318081273137658</v>
      </c>
      <c r="H1435" s="170">
        <f t="shared" si="432"/>
        <v>90.093313045915238</v>
      </c>
      <c r="I1435" s="170">
        <f t="shared" si="433"/>
        <v>-134.36580859048721</v>
      </c>
      <c r="J1435" s="170">
        <f t="shared" si="434"/>
        <v>-179.23840773010983</v>
      </c>
      <c r="K1435" s="170" t="str">
        <f t="shared" si="421"/>
        <v>1+976.517920440354i</v>
      </c>
      <c r="L1435" s="170" t="str">
        <f t="shared" si="422"/>
        <v>1-142.313293221902i</v>
      </c>
      <c r="M1435" s="170" t="str">
        <f t="shared" si="438"/>
        <v>138972.48114807+834.204627218452i</v>
      </c>
      <c r="N1435" s="170" t="str">
        <f t="shared" si="423"/>
        <v>1+933523.30845451i</v>
      </c>
      <c r="O1435" s="170" t="str">
        <f t="shared" si="424"/>
        <v>-241249.125313728+1365.48779974976i</v>
      </c>
      <c r="P1435" s="170" t="str">
        <f t="shared" si="439"/>
        <v>-1274955937.60198-225211680259.14i</v>
      </c>
      <c r="Q1435" s="170" t="str">
        <f t="shared" si="425"/>
        <v>-1.30148484178375E-06+0.000111579418175845i</v>
      </c>
      <c r="R1435" s="170" t="str">
        <f t="shared" si="426"/>
        <v>10000-0.198612363357115i</v>
      </c>
      <c r="S1435" s="170" t="str">
        <f t="shared" si="427"/>
        <v>-16.2862137952834i</v>
      </c>
      <c r="T1435" s="170" t="str">
        <f t="shared" si="435"/>
        <v>0.0265240038997217-16.2861700709241i</v>
      </c>
      <c r="U1435" s="170" t="str">
        <f t="shared" si="428"/>
        <v>-2.79200041049703E-06+0.00171433369167622i</v>
      </c>
      <c r="V1435" s="170"/>
    </row>
    <row r="1436" spans="1:22" x14ac:dyDescent="0.2">
      <c r="A1436" s="8"/>
      <c r="B1436" s="170">
        <f t="shared" si="436"/>
        <v>7.9949999999998509</v>
      </c>
      <c r="C1436" s="170">
        <f t="shared" si="437"/>
        <v>98855309.465659991</v>
      </c>
      <c r="D1436" s="170">
        <f t="shared" si="429"/>
        <v>98855.309465659986</v>
      </c>
      <c r="E1436" s="170">
        <f t="shared" si="441"/>
        <v>-79.147729954470947</v>
      </c>
      <c r="F1436" s="170">
        <f t="shared" si="430"/>
        <v>-269.33937030873324</v>
      </c>
      <c r="G1436" s="170">
        <f t="shared" si="431"/>
        <v>-55.418081004532624</v>
      </c>
      <c r="H1436" s="170">
        <f t="shared" si="432"/>
        <v>90.092244902236587</v>
      </c>
      <c r="I1436" s="170">
        <f t="shared" si="433"/>
        <v>-134.56581095900356</v>
      </c>
      <c r="J1436" s="170">
        <f t="shared" si="434"/>
        <v>-179.24712540649665</v>
      </c>
      <c r="K1436" s="170" t="str">
        <f t="shared" si="421"/>
        <v>1+987.825465034064i</v>
      </c>
      <c r="L1436" s="170" t="str">
        <f t="shared" si="422"/>
        <v>1-143.96120349134i</v>
      </c>
      <c r="M1436" s="170" t="str">
        <f t="shared" si="438"/>
        <v>142209.542785696+843.864261542724i</v>
      </c>
      <c r="N1436" s="170" t="str">
        <f t="shared" si="423"/>
        <v>1+944332.998905308i</v>
      </c>
      <c r="O1436" s="170" t="str">
        <f t="shared" si="424"/>
        <v>-246868.562620391+1381.29940326941i</v>
      </c>
      <c r="P1436" s="170" t="str">
        <f t="shared" si="439"/>
        <v>-1304653476.43813-233126128693.457i</v>
      </c>
      <c r="Q1436" s="170" t="str">
        <f t="shared" si="425"/>
        <v>-1.27186007810749E-06+0.000110302316437434i</v>
      </c>
      <c r="R1436" s="170" t="str">
        <f t="shared" si="426"/>
        <v>10000-0.196338866433805i</v>
      </c>
      <c r="S1436" s="170" t="str">
        <f t="shared" si="427"/>
        <v>-16.099787047572i</v>
      </c>
      <c r="T1436" s="170" t="str">
        <f t="shared" si="435"/>
        <v>0.0259202454629487-16.0997448076136i</v>
      </c>
      <c r="U1436" s="170" t="str">
        <f t="shared" si="428"/>
        <v>-2.72844689083671E-06+0.0016947099797488i</v>
      </c>
      <c r="V1436" s="170"/>
    </row>
    <row r="1437" spans="1:22" x14ac:dyDescent="0.2">
      <c r="A1437" s="8"/>
      <c r="B1437" s="170">
        <f t="shared" si="436"/>
        <v>7.9999999999998508</v>
      </c>
      <c r="C1437" s="170">
        <f t="shared" si="437"/>
        <v>99999999.999965712</v>
      </c>
      <c r="D1437" s="170">
        <f t="shared" si="429"/>
        <v>99999.999999965716</v>
      </c>
      <c r="E1437" s="170">
        <f t="shared" si="441"/>
        <v>-79.247732531568275</v>
      </c>
      <c r="F1437" s="170">
        <f t="shared" si="430"/>
        <v>-269.34693228462891</v>
      </c>
      <c r="G1437" s="170">
        <f t="shared" si="431"/>
        <v>-55.518080742041747</v>
      </c>
      <c r="H1437" s="170">
        <f t="shared" si="432"/>
        <v>90.091188985432154</v>
      </c>
      <c r="I1437" s="170">
        <f t="shared" si="433"/>
        <v>-134.76581327361004</v>
      </c>
      <c r="J1437" s="170">
        <f t="shared" si="434"/>
        <v>-179.25574329919675</v>
      </c>
      <c r="K1437" s="170" t="str">
        <f t="shared" si="421"/>
        <v>1+999.263944823189i</v>
      </c>
      <c r="L1437" s="170" t="str">
        <f t="shared" si="422"/>
        <v>1-145.628195662368i</v>
      </c>
      <c r="M1437" s="170" t="str">
        <f t="shared" si="438"/>
        <v>145522.005275061+853.635749160821i</v>
      </c>
      <c r="N1437" s="170" t="str">
        <f t="shared" si="423"/>
        <v>1+955267.859672245i</v>
      </c>
      <c r="O1437" s="170" t="str">
        <f t="shared" si="424"/>
        <v>-252618.893436861+1397.29409652879i</v>
      </c>
      <c r="P1437" s="170" t="str">
        <f t="shared" si="439"/>
        <v>-1335042759.81716-241318708248.907i</v>
      </c>
      <c r="Q1437" s="170" t="str">
        <f t="shared" si="425"/>
        <v>-1.24290962720756E-06+0.000109039828900669i</v>
      </c>
      <c r="R1437" s="170" t="str">
        <f t="shared" si="426"/>
        <v>10000-0.194091394014573i</v>
      </c>
      <c r="S1437" s="170" t="str">
        <f t="shared" si="427"/>
        <v>-15.915494309195i</v>
      </c>
      <c r="T1437" s="170" t="str">
        <f t="shared" si="435"/>
        <v>0.0253302301739048-15.9154535032436i</v>
      </c>
      <c r="U1437" s="170" t="str">
        <f t="shared" si="428"/>
        <v>-2.66634001830577E-06+0.00167531089507828i</v>
      </c>
      <c r="V1437" s="170"/>
    </row>
    <row r="1438" spans="1:22" x14ac:dyDescent="0.2">
      <c r="A1438" s="8"/>
      <c r="B1438" s="170"/>
      <c r="C1438" s="170"/>
      <c r="D1438" s="170"/>
      <c r="E1438" s="170"/>
      <c r="F1438" s="170"/>
      <c r="G1438" s="170"/>
      <c r="H1438" s="170"/>
      <c r="I1438" s="170"/>
      <c r="J1438" s="170"/>
      <c r="K1438" s="170"/>
      <c r="L1438" s="170"/>
      <c r="M1438" s="170"/>
      <c r="N1438" s="170"/>
      <c r="O1438" s="170"/>
      <c r="P1438" s="170"/>
      <c r="Q1438" s="170"/>
      <c r="R1438" s="170"/>
      <c r="S1438" s="170"/>
      <c r="T1438" s="170"/>
      <c r="U1438" s="170"/>
      <c r="V1438" s="170"/>
    </row>
    <row r="1439" spans="1:22" x14ac:dyDescent="0.2">
      <c r="A1439" s="8"/>
      <c r="B1439" s="137"/>
      <c r="C1439" s="137"/>
      <c r="D1439" s="137"/>
      <c r="E1439" s="137"/>
      <c r="F1439" s="137"/>
      <c r="G1439" s="137"/>
      <c r="H1439" s="137"/>
      <c r="I1439" s="137"/>
      <c r="J1439" s="137"/>
      <c r="K1439" s="137"/>
      <c r="L1439" s="137"/>
      <c r="M1439" s="137"/>
      <c r="N1439" s="137"/>
      <c r="O1439" s="137"/>
      <c r="P1439" s="137"/>
      <c r="Q1439" s="137"/>
      <c r="R1439" s="137"/>
      <c r="S1439" s="137"/>
      <c r="T1439" s="137"/>
      <c r="U1439" s="137"/>
      <c r="V1439" s="137"/>
    </row>
    <row r="1440" spans="1:22" x14ac:dyDescent="0.2">
      <c r="B1440" s="137"/>
      <c r="C1440" s="137"/>
      <c r="D1440" s="137"/>
      <c r="E1440" s="137"/>
      <c r="F1440" s="137"/>
      <c r="G1440" s="137"/>
      <c r="H1440" s="137"/>
      <c r="I1440" s="137"/>
      <c r="J1440" s="137"/>
      <c r="K1440" s="137"/>
      <c r="L1440" s="137"/>
      <c r="M1440" s="137"/>
      <c r="N1440" s="137"/>
      <c r="O1440" s="137"/>
      <c r="P1440" s="137"/>
      <c r="Q1440" s="137"/>
      <c r="R1440" s="137"/>
      <c r="S1440" s="137"/>
      <c r="T1440" s="137"/>
      <c r="U1440" s="137"/>
      <c r="V1440" s="137"/>
    </row>
  </sheetData>
  <sheetProtection password="CA34" sheet="1" objects="1" scenarios="1" selectLockedCells="1"/>
  <phoneticPr fontId="16" type="noConversion"/>
  <pageMargins left="0.7" right="0.7" top="0.75" bottom="0.75" header="0.3" footer="0.3"/>
  <drawing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E12"/>
  <sheetViews>
    <sheetView workbookViewId="0">
      <selection activeCell="C2" sqref="C2"/>
    </sheetView>
  </sheetViews>
  <sheetFormatPr defaultRowHeight="12.75" x14ac:dyDescent="0.2"/>
  <cols>
    <col min="1" max="1" width="36.42578125" customWidth="1"/>
    <col min="4" max="4" width="9.140625" customWidth="1"/>
    <col min="5" max="5" width="42.85546875" customWidth="1"/>
  </cols>
  <sheetData>
    <row r="1" spans="1:5" x14ac:dyDescent="0.2">
      <c r="A1" s="126" t="s">
        <v>261</v>
      </c>
      <c r="B1" s="126"/>
      <c r="C1" s="126"/>
      <c r="D1" s="126"/>
      <c r="E1" s="126"/>
    </row>
    <row r="2" spans="1:5" x14ac:dyDescent="0.2">
      <c r="A2" s="127" t="s">
        <v>237</v>
      </c>
      <c r="B2" s="128" t="s">
        <v>266</v>
      </c>
      <c r="C2" s="27">
        <v>30</v>
      </c>
      <c r="D2" s="128" t="s">
        <v>28</v>
      </c>
      <c r="E2" s="129"/>
    </row>
    <row r="3" spans="1:5" x14ac:dyDescent="0.2">
      <c r="A3" s="130" t="s">
        <v>13</v>
      </c>
      <c r="B3" s="128" t="s">
        <v>74</v>
      </c>
      <c r="C3" s="7">
        <v>0.85</v>
      </c>
      <c r="D3" s="128" t="s">
        <v>4</v>
      </c>
      <c r="E3" s="129"/>
    </row>
    <row r="4" spans="1:5" x14ac:dyDescent="0.2">
      <c r="A4" s="127" t="s">
        <v>252</v>
      </c>
      <c r="B4" s="128" t="s">
        <v>187</v>
      </c>
      <c r="C4" s="7">
        <v>0.45</v>
      </c>
      <c r="D4" s="128" t="s">
        <v>4</v>
      </c>
      <c r="E4" s="129"/>
    </row>
    <row r="5" spans="1:5" ht="48.75" customHeight="1" x14ac:dyDescent="0.2">
      <c r="A5" s="127" t="s">
        <v>32</v>
      </c>
      <c r="B5" s="128" t="s">
        <v>286</v>
      </c>
      <c r="C5" s="7">
        <v>85</v>
      </c>
      <c r="D5" s="128" t="s">
        <v>14</v>
      </c>
      <c r="E5" s="129" t="s">
        <v>310</v>
      </c>
    </row>
    <row r="6" spans="1:5" x14ac:dyDescent="0.2">
      <c r="A6" s="131" t="s">
        <v>269</v>
      </c>
      <c r="B6" s="132" t="s">
        <v>270</v>
      </c>
      <c r="C6" s="136">
        <v>2.2999999999999998</v>
      </c>
      <c r="D6" s="132" t="s">
        <v>271</v>
      </c>
      <c r="E6" s="126"/>
    </row>
    <row r="7" spans="1:5" ht="25.5" x14ac:dyDescent="0.2">
      <c r="A7" s="127" t="s">
        <v>240</v>
      </c>
      <c r="B7" s="128" t="s">
        <v>259</v>
      </c>
      <c r="C7" s="7">
        <v>0.105</v>
      </c>
      <c r="D7" s="128" t="s">
        <v>4</v>
      </c>
      <c r="E7" s="129" t="s">
        <v>243</v>
      </c>
    </row>
    <row r="8" spans="1:5" ht="30" x14ac:dyDescent="0.2">
      <c r="A8" s="133" t="s">
        <v>147</v>
      </c>
      <c r="B8" s="134" t="s">
        <v>78</v>
      </c>
      <c r="C8" s="28">
        <v>1.2999999999999999E-3</v>
      </c>
      <c r="D8" s="134" t="s">
        <v>79</v>
      </c>
      <c r="E8" s="135" t="s">
        <v>222</v>
      </c>
    </row>
    <row r="9" spans="1:5" ht="24.75" customHeight="1" x14ac:dyDescent="0.2">
      <c r="A9" s="127" t="s">
        <v>120</v>
      </c>
      <c r="B9" s="128" t="s">
        <v>37</v>
      </c>
      <c r="C9" s="29">
        <v>0.22</v>
      </c>
      <c r="D9" s="128" t="s">
        <v>9</v>
      </c>
      <c r="E9" s="129"/>
    </row>
    <row r="10" spans="1:5" ht="20.25" customHeight="1" x14ac:dyDescent="0.2">
      <c r="A10" s="127" t="s">
        <v>39</v>
      </c>
      <c r="B10" s="128" t="s">
        <v>40</v>
      </c>
      <c r="C10" s="30">
        <v>7</v>
      </c>
      <c r="D10" s="134" t="s">
        <v>14</v>
      </c>
      <c r="E10" s="129"/>
    </row>
    <row r="11" spans="1:5" ht="21" customHeight="1" x14ac:dyDescent="0.2">
      <c r="A11" s="127" t="s">
        <v>41</v>
      </c>
      <c r="B11" s="128" t="s">
        <v>42</v>
      </c>
      <c r="C11" s="30">
        <v>7</v>
      </c>
      <c r="D11" s="134" t="s">
        <v>14</v>
      </c>
      <c r="E11" s="129"/>
    </row>
    <row r="12" spans="1:5" ht="25.5" x14ac:dyDescent="0.2">
      <c r="A12" s="127" t="s">
        <v>52</v>
      </c>
      <c r="B12" s="128" t="s">
        <v>53</v>
      </c>
      <c r="C12" s="30">
        <v>2.5000000000000001E-3</v>
      </c>
      <c r="D12" s="134" t="s">
        <v>4</v>
      </c>
      <c r="E12" s="129" t="s">
        <v>232</v>
      </c>
    </row>
  </sheetData>
  <sheetProtection password="CA34" sheet="1" objects="1" scenarios="1" selectLockedCell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46</vt:i4>
      </vt:variant>
    </vt:vector>
  </HeadingPairs>
  <TitlesOfParts>
    <vt:vector size="49" baseType="lpstr">
      <vt:lpstr>A8517 Components Calculation</vt:lpstr>
      <vt:lpstr>Control Loop</vt:lpstr>
      <vt:lpstr>IC Data</vt:lpstr>
      <vt:lpstr>Ap</vt:lpstr>
      <vt:lpstr>Cout</vt:lpstr>
      <vt:lpstr>Cp</vt:lpstr>
      <vt:lpstr>CSC</vt:lpstr>
      <vt:lpstr>Cz</vt:lpstr>
      <vt:lpstr>dI</vt:lpstr>
      <vt:lpstr>DL</vt:lpstr>
      <vt:lpstr>Dmax</vt:lpstr>
      <vt:lpstr>Dmax_OV</vt:lpstr>
      <vt:lpstr>Dmin</vt:lpstr>
      <vt:lpstr>Dnom</vt:lpstr>
      <vt:lpstr>esr</vt:lpstr>
      <vt:lpstr>fc</vt:lpstr>
      <vt:lpstr>FSC</vt:lpstr>
      <vt:lpstr>fsw</vt:lpstr>
      <vt:lpstr>fz</vt:lpstr>
      <vt:lpstr>g</vt:lpstr>
      <vt:lpstr>IFSC</vt:lpstr>
      <vt:lpstr>ILEDc</vt:lpstr>
      <vt:lpstr>ILEDt</vt:lpstr>
      <vt:lpstr>ISC</vt:lpstr>
      <vt:lpstr>Lout</vt:lpstr>
      <vt:lpstr>n</vt:lpstr>
      <vt:lpstr>nc</vt:lpstr>
      <vt:lpstr>nls</vt:lpstr>
      <vt:lpstr>npc</vt:lpstr>
      <vt:lpstr>OVPL</vt:lpstr>
      <vt:lpstr>'A8517 Components Calculation'!Print_Area</vt:lpstr>
      <vt:lpstr>Qd</vt:lpstr>
      <vt:lpstr>R_SC</vt:lpstr>
      <vt:lpstr>Rd</vt:lpstr>
      <vt:lpstr>Req</vt:lpstr>
      <vt:lpstr>Rs</vt:lpstr>
      <vt:lpstr>Rz</vt:lpstr>
      <vt:lpstr>SC</vt:lpstr>
      <vt:lpstr>Toff_min</vt:lpstr>
      <vt:lpstr>Vf</vt:lpstr>
      <vt:lpstr>VH</vt:lpstr>
      <vt:lpstr>Vin_max</vt:lpstr>
      <vt:lpstr>Vin_min</vt:lpstr>
      <vt:lpstr>Vintyp</vt:lpstr>
      <vt:lpstr>Vreg</vt:lpstr>
      <vt:lpstr>Vs_trip</vt:lpstr>
      <vt:lpstr>ws</vt:lpstr>
      <vt:lpstr>ΔI_PER</vt:lpstr>
      <vt:lpstr>ΔIin_PER</vt:lpstr>
    </vt:vector>
  </TitlesOfParts>
  <Company>Allegro MicroSystems, Inc.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Allegro Employee</dc:creator>
  <cp:lastModifiedBy>Garvey, Richard</cp:lastModifiedBy>
  <cp:lastPrinted>2013-11-24T23:06:01Z</cp:lastPrinted>
  <dcterms:created xsi:type="dcterms:W3CDTF">2011-05-24T13:36:41Z</dcterms:created>
  <dcterms:modified xsi:type="dcterms:W3CDTF">2015-08-12T18:33:33Z</dcterms:modified>
</cp:coreProperties>
</file>